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9\"/>
    </mc:Choice>
  </mc:AlternateContent>
  <bookViews>
    <workbookView xWindow="0" yWindow="0" windowWidth="20730" windowHeight="96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Chuva!$A$1:$AH$32</definedName>
    <definedName name="_xlnm.Print_Area" localSheetId="7">DirVento!$A$1:$AF$4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U49" i="13" l="1"/>
  <c r="AF49" i="13" l="1"/>
  <c r="AF48" i="13"/>
  <c r="AF47" i="13"/>
  <c r="AF46" i="13"/>
  <c r="AF45" i="13"/>
  <c r="AF44" i="13"/>
  <c r="AF43" i="13"/>
  <c r="AF42" i="13"/>
  <c r="AF41" i="13"/>
  <c r="AF40" i="13"/>
  <c r="AF39" i="13"/>
  <c r="AF38" i="13"/>
  <c r="AF37" i="13"/>
  <c r="AF36" i="13"/>
  <c r="AF35" i="13"/>
  <c r="AF34" i="13"/>
  <c r="AF33" i="13"/>
  <c r="AF32" i="13"/>
  <c r="AF31" i="13"/>
  <c r="AF30" i="13"/>
  <c r="AF29" i="13"/>
  <c r="AF28" i="13"/>
  <c r="AF27" i="13"/>
  <c r="AF26" i="13"/>
  <c r="AF25" i="13"/>
  <c r="AF24" i="13"/>
  <c r="AF23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 l="1"/>
  <c r="AF8" i="13"/>
  <c r="AF7" i="13"/>
  <c r="AF6" i="13"/>
  <c r="AF5" i="13"/>
  <c r="AE49" i="14" l="1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49" i="13"/>
  <c r="AD49" i="13"/>
  <c r="AC49" i="13"/>
  <c r="AB49" i="13"/>
  <c r="AA49" i="13"/>
  <c r="Z49" i="13"/>
  <c r="Y49" i="13"/>
  <c r="X49" i="13"/>
  <c r="W49" i="13"/>
  <c r="V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H20" i="14" l="1"/>
  <c r="AG41" i="8"/>
  <c r="AF43" i="7" l="1"/>
  <c r="AH45" i="14"/>
  <c r="AG45" i="6"/>
  <c r="AF45" i="14"/>
  <c r="AG43" i="9"/>
  <c r="AF41" i="4"/>
  <c r="AG41" i="12"/>
  <c r="AF41" i="14"/>
  <c r="AG14" i="6"/>
  <c r="AF14" i="5"/>
  <c r="AH14" i="14"/>
  <c r="AF43" i="4"/>
  <c r="AG41" i="5"/>
  <c r="AF14" i="6"/>
  <c r="AF45" i="7"/>
  <c r="AG43" i="8"/>
  <c r="AG45" i="9"/>
  <c r="AG43" i="12"/>
  <c r="AG14" i="14"/>
  <c r="AF43" i="14"/>
  <c r="AG45" i="15"/>
  <c r="AG14" i="5"/>
  <c r="AG45" i="5"/>
  <c r="AG43" i="6"/>
  <c r="AF41" i="7"/>
  <c r="AG14" i="9"/>
  <c r="AG41" i="9"/>
  <c r="AG43" i="15"/>
  <c r="AF14" i="14"/>
  <c r="AH41" i="14"/>
  <c r="AG43" i="14"/>
  <c r="AF14" i="4"/>
  <c r="AF45" i="4"/>
  <c r="AG43" i="5"/>
  <c r="AG41" i="6"/>
  <c r="AF14" i="7"/>
  <c r="AG14" i="8"/>
  <c r="AG45" i="8"/>
  <c r="AG45" i="12"/>
  <c r="AG41" i="15"/>
  <c r="AH43" i="14"/>
  <c r="AG45" i="14"/>
  <c r="AG41" i="14"/>
  <c r="AF45" i="15"/>
  <c r="AF43" i="15"/>
  <c r="AF41" i="15"/>
  <c r="AF45" i="12"/>
  <c r="AF43" i="12"/>
  <c r="AF41" i="12"/>
  <c r="AF45" i="9"/>
  <c r="AF43" i="9"/>
  <c r="AF41" i="9"/>
  <c r="AF14" i="9"/>
  <c r="AF45" i="8"/>
  <c r="AF43" i="8"/>
  <c r="AF41" i="8"/>
  <c r="AF14" i="8"/>
  <c r="AF45" i="6"/>
  <c r="AF43" i="6"/>
  <c r="AF41" i="6"/>
  <c r="AF45" i="5"/>
  <c r="AF43" i="5"/>
  <c r="AF41" i="5"/>
  <c r="AH47" i="14" l="1"/>
  <c r="AF46" i="6"/>
  <c r="AF48" i="6"/>
  <c r="AF27" i="7"/>
  <c r="AF32" i="7"/>
  <c r="AF39" i="7"/>
  <c r="AF46" i="7"/>
  <c r="AF46" i="14"/>
  <c r="AF23" i="8"/>
  <c r="AG39" i="6"/>
  <c r="AG22" i="8"/>
  <c r="AH32" i="14"/>
  <c r="AF40" i="14"/>
  <c r="AG17" i="5"/>
  <c r="AF40" i="6"/>
  <c r="AF28" i="8"/>
  <c r="AG29" i="8"/>
  <c r="AG34" i="8"/>
  <c r="AF39" i="8"/>
  <c r="AG42" i="8"/>
  <c r="AF44" i="8"/>
  <c r="AF47" i="8"/>
  <c r="AG48" i="8"/>
  <c r="AF28" i="9"/>
  <c r="AG29" i="9"/>
  <c r="AG34" i="9"/>
  <c r="AF39" i="9"/>
  <c r="AG42" i="9"/>
  <c r="AF47" i="9"/>
  <c r="AG48" i="9"/>
  <c r="AF28" i="12"/>
  <c r="AG29" i="12"/>
  <c r="AG34" i="12"/>
  <c r="AF39" i="12"/>
  <c r="AG42" i="12"/>
  <c r="AF47" i="12"/>
  <c r="AG48" i="12"/>
  <c r="AF28" i="15"/>
  <c r="AG29" i="15"/>
  <c r="AF30" i="15"/>
  <c r="AG34" i="15"/>
  <c r="AG42" i="15"/>
  <c r="AF44" i="15"/>
  <c r="AF47" i="15"/>
  <c r="AG48" i="15"/>
  <c r="AH28" i="14"/>
  <c r="AG19" i="8"/>
  <c r="AF29" i="14"/>
  <c r="AG30" i="14"/>
  <c r="AG37" i="14"/>
  <c r="AF27" i="5"/>
  <c r="AF29" i="5"/>
  <c r="AG32" i="5"/>
  <c r="AG39" i="5"/>
  <c r="AF46" i="5"/>
  <c r="AF48" i="5"/>
  <c r="AG27" i="6"/>
  <c r="AG32" i="6"/>
  <c r="AF33" i="6"/>
  <c r="AF39" i="6"/>
  <c r="AG40" i="6"/>
  <c r="AG23" i="8"/>
  <c r="AF22" i="8"/>
  <c r="AF22" i="5"/>
  <c r="AG22" i="9"/>
  <c r="AG22" i="12"/>
  <c r="AG22" i="15"/>
  <c r="AF21" i="9"/>
  <c r="AF21" i="15"/>
  <c r="AF21" i="14"/>
  <c r="AF21" i="12"/>
  <c r="AF20" i="8"/>
  <c r="AF20" i="5"/>
  <c r="AF20" i="6"/>
  <c r="AF20" i="7"/>
  <c r="AF19" i="8"/>
  <c r="AF18" i="8"/>
  <c r="AF18" i="5"/>
  <c r="AG18" i="9"/>
  <c r="AG18" i="12"/>
  <c r="AG18" i="15"/>
  <c r="AF18" i="14"/>
  <c r="AG18" i="8"/>
  <c r="AF17" i="9"/>
  <c r="AF17" i="12"/>
  <c r="AF17" i="15"/>
  <c r="AF12" i="7"/>
  <c r="AG12" i="8"/>
  <c r="AF12" i="14"/>
  <c r="AG12" i="6"/>
  <c r="AF11" i="5"/>
  <c r="AG8" i="9"/>
  <c r="AG8" i="12"/>
  <c r="AG8" i="15"/>
  <c r="AG8" i="14"/>
  <c r="AF5" i="7"/>
  <c r="AG5" i="8"/>
  <c r="AF5" i="9"/>
  <c r="AF5" i="12"/>
  <c r="AF5" i="15"/>
  <c r="AG49" i="6"/>
  <c r="AF19" i="7"/>
  <c r="AF30" i="7"/>
  <c r="AF44" i="7"/>
  <c r="AF49" i="7"/>
  <c r="AF47" i="14"/>
  <c r="AG49" i="14"/>
  <c r="AG8" i="5"/>
  <c r="AG19" i="5"/>
  <c r="AG19" i="6"/>
  <c r="AG23" i="6"/>
  <c r="AF28" i="6"/>
  <c r="AG28" i="8"/>
  <c r="AF32" i="8"/>
  <c r="AG33" i="8"/>
  <c r="AG40" i="8"/>
  <c r="AG47" i="8"/>
  <c r="AG28" i="9"/>
  <c r="AF32" i="9"/>
  <c r="AF11" i="12"/>
  <c r="AG17" i="12"/>
  <c r="AG28" i="12"/>
  <c r="AG33" i="12"/>
  <c r="AG47" i="12"/>
  <c r="AF11" i="15"/>
  <c r="AG17" i="15"/>
  <c r="AG21" i="15"/>
  <c r="AG28" i="15"/>
  <c r="AF32" i="15"/>
  <c r="AG33" i="15"/>
  <c r="AG40" i="15"/>
  <c r="AG47" i="15"/>
  <c r="AH8" i="14"/>
  <c r="AH17" i="14"/>
  <c r="AG21" i="14"/>
  <c r="AF27" i="14"/>
  <c r="AG28" i="14"/>
  <c r="AH29" i="14"/>
  <c r="AF30" i="14"/>
  <c r="AF32" i="14"/>
  <c r="AG34" i="14"/>
  <c r="AH37" i="14"/>
  <c r="AG42" i="14"/>
  <c r="AF44" i="14"/>
  <c r="AG12" i="5"/>
  <c r="AG44" i="6"/>
  <c r="AF11" i="7"/>
  <c r="AF23" i="7"/>
  <c r="AF37" i="7"/>
  <c r="AG11" i="8"/>
  <c r="AG44" i="14"/>
  <c r="AH44" i="14"/>
  <c r="AG11" i="5"/>
  <c r="AG23" i="5"/>
  <c r="AG30" i="5"/>
  <c r="AF33" i="5"/>
  <c r="AG37" i="5"/>
  <c r="AG44" i="5"/>
  <c r="AG49" i="5"/>
  <c r="AG11" i="6"/>
  <c r="AF30" i="6"/>
  <c r="AG37" i="6"/>
  <c r="AF11" i="9"/>
  <c r="AG17" i="9"/>
  <c r="AG21" i="9"/>
  <c r="AG33" i="9"/>
  <c r="AG40" i="9"/>
  <c r="AG47" i="9"/>
  <c r="AG21" i="12"/>
  <c r="AF32" i="12"/>
  <c r="AG40" i="12"/>
  <c r="AF17" i="5"/>
  <c r="AG17" i="8"/>
  <c r="AG20" i="8"/>
  <c r="AG21" i="8"/>
  <c r="AG18" i="5"/>
  <c r="AF21" i="5"/>
  <c r="AG22" i="5"/>
  <c r="AF28" i="5"/>
  <c r="AG29" i="5"/>
  <c r="AG34" i="5"/>
  <c r="AF37" i="5"/>
  <c r="AF39" i="5"/>
  <c r="AG42" i="5"/>
  <c r="AF47" i="5"/>
  <c r="AG48" i="5"/>
  <c r="AG8" i="6"/>
  <c r="AF17" i="6"/>
  <c r="AG18" i="6"/>
  <c r="AF19" i="6"/>
  <c r="AF21" i="6"/>
  <c r="AG22" i="6"/>
  <c r="AF23" i="6"/>
  <c r="AG29" i="6"/>
  <c r="AF32" i="6"/>
  <c r="AF34" i="6"/>
  <c r="AG42" i="6"/>
  <c r="AF44" i="6"/>
  <c r="AF47" i="6"/>
  <c r="AG48" i="6"/>
  <c r="AF8" i="7"/>
  <c r="AF18" i="7"/>
  <c r="AF22" i="7"/>
  <c r="AF29" i="7"/>
  <c r="AF34" i="7"/>
  <c r="AF42" i="7"/>
  <c r="AF48" i="7"/>
  <c r="AG8" i="8"/>
  <c r="AF17" i="8"/>
  <c r="AF21" i="8"/>
  <c r="AF27" i="8"/>
  <c r="AF29" i="8"/>
  <c r="AG32" i="8"/>
  <c r="AG39" i="8"/>
  <c r="AF46" i="8"/>
  <c r="AF48" i="8"/>
  <c r="AG12" i="9"/>
  <c r="AF18" i="9"/>
  <c r="AF20" i="9"/>
  <c r="AF22" i="9"/>
  <c r="AF27" i="9"/>
  <c r="AF29" i="9"/>
  <c r="AG32" i="9"/>
  <c r="AG39" i="9"/>
  <c r="AF46" i="9"/>
  <c r="AF48" i="9"/>
  <c r="AG12" i="12"/>
  <c r="AF18" i="12"/>
  <c r="AF20" i="12"/>
  <c r="AF22" i="12"/>
  <c r="AF27" i="12"/>
  <c r="AF29" i="12"/>
  <c r="AG32" i="12"/>
  <c r="AG39" i="12"/>
  <c r="AF46" i="12"/>
  <c r="AF48" i="12"/>
  <c r="AG12" i="15"/>
  <c r="AF18" i="15"/>
  <c r="AF20" i="15"/>
  <c r="AF22" i="15"/>
  <c r="AF27" i="15"/>
  <c r="AG32" i="15"/>
  <c r="AG39" i="15"/>
  <c r="AF40" i="15"/>
  <c r="AF46" i="15"/>
  <c r="AF48" i="15"/>
  <c r="AF8" i="14"/>
  <c r="AG12" i="14"/>
  <c r="AF20" i="14"/>
  <c r="AH21" i="14"/>
  <c r="AH27" i="14"/>
  <c r="AF28" i="14"/>
  <c r="AF33" i="14"/>
  <c r="AH34" i="14"/>
  <c r="AF37" i="14"/>
  <c r="AG40" i="14"/>
  <c r="AH42" i="14"/>
  <c r="AF48" i="14"/>
  <c r="AH49" i="14"/>
  <c r="AG21" i="5"/>
  <c r="AG28" i="5"/>
  <c r="AF32" i="5"/>
  <c r="AG33" i="5"/>
  <c r="AG40" i="5"/>
  <c r="AG47" i="5"/>
  <c r="AF11" i="6"/>
  <c r="AG17" i="6"/>
  <c r="AG21" i="6"/>
  <c r="AF27" i="6"/>
  <c r="AG28" i="6"/>
  <c r="AG33" i="6"/>
  <c r="AG47" i="6"/>
  <c r="AF17" i="7"/>
  <c r="AF21" i="7"/>
  <c r="AF28" i="7"/>
  <c r="AF33" i="7"/>
  <c r="AF40" i="7"/>
  <c r="AF47" i="7"/>
  <c r="AF11" i="8"/>
  <c r="AG30" i="8"/>
  <c r="AF33" i="8"/>
  <c r="AG37" i="8"/>
  <c r="AG44" i="8"/>
  <c r="AG49" i="8"/>
  <c r="AG11" i="9"/>
  <c r="AG19" i="9"/>
  <c r="AG23" i="9"/>
  <c r="AG30" i="9"/>
  <c r="AF33" i="9"/>
  <c r="AG37" i="9"/>
  <c r="AG44" i="9"/>
  <c r="AG49" i="9"/>
  <c r="AG11" i="12"/>
  <c r="AG19" i="12"/>
  <c r="AG23" i="12"/>
  <c r="AG30" i="12"/>
  <c r="AF33" i="12"/>
  <c r="AG37" i="12"/>
  <c r="AG44" i="12"/>
  <c r="AG49" i="12"/>
  <c r="AG11" i="15"/>
  <c r="AG19" i="15"/>
  <c r="AG23" i="15"/>
  <c r="AG30" i="15"/>
  <c r="AF33" i="15"/>
  <c r="AG37" i="15"/>
  <c r="AG44" i="15"/>
  <c r="AG49" i="15"/>
  <c r="AF11" i="14"/>
  <c r="AH12" i="14"/>
  <c r="AH19" i="14"/>
  <c r="AH23" i="14"/>
  <c r="AG32" i="14"/>
  <c r="AF34" i="14"/>
  <c r="AF39" i="14"/>
  <c r="AH40" i="14"/>
  <c r="AF42" i="14"/>
  <c r="AG47" i="14"/>
  <c r="AF49" i="14"/>
  <c r="AG6" i="9"/>
  <c r="AG6" i="14"/>
  <c r="AH6" i="14"/>
  <c r="AF6" i="5"/>
  <c r="AG6" i="5"/>
  <c r="AG6" i="6"/>
  <c r="AF6" i="7"/>
  <c r="AG6" i="8"/>
  <c r="AF6" i="14"/>
  <c r="AF6" i="6"/>
  <c r="AG6" i="12"/>
  <c r="AG6" i="15"/>
  <c r="AG5" i="5"/>
  <c r="AF5" i="6"/>
  <c r="AF5" i="8"/>
  <c r="AG5" i="9"/>
  <c r="AG5" i="12"/>
  <c r="AG5" i="15"/>
  <c r="AF5" i="14"/>
  <c r="AG5" i="6"/>
  <c r="AF5" i="5"/>
  <c r="AG46" i="14"/>
  <c r="AG48" i="14"/>
  <c r="AH46" i="14"/>
  <c r="AH48" i="14"/>
  <c r="AG39" i="14"/>
  <c r="AH39" i="14"/>
  <c r="AG33" i="14"/>
  <c r="AH33" i="14"/>
  <c r="AH30" i="14"/>
  <c r="AG27" i="14"/>
  <c r="AG29" i="14"/>
  <c r="AF17" i="14"/>
  <c r="AH18" i="14"/>
  <c r="AF19" i="14"/>
  <c r="AF23" i="14"/>
  <c r="AG18" i="14"/>
  <c r="AG17" i="14"/>
  <c r="AG19" i="14"/>
  <c r="AG23" i="14"/>
  <c r="AG20" i="14"/>
  <c r="AG11" i="14"/>
  <c r="AH11" i="14"/>
  <c r="AG5" i="14"/>
  <c r="AH5" i="14"/>
  <c r="AG46" i="15"/>
  <c r="AF49" i="15"/>
  <c r="AF42" i="15"/>
  <c r="AF39" i="15"/>
  <c r="AF37" i="15"/>
  <c r="AF34" i="15"/>
  <c r="AG27" i="15"/>
  <c r="AF29" i="15"/>
  <c r="AF19" i="15"/>
  <c r="AF23" i="15"/>
  <c r="AG20" i="15"/>
  <c r="AF12" i="15"/>
  <c r="AF8" i="15"/>
  <c r="AF6" i="15"/>
  <c r="AG46" i="12"/>
  <c r="AF49" i="12"/>
  <c r="AF44" i="12"/>
  <c r="AF42" i="12"/>
  <c r="AF40" i="12"/>
  <c r="AF37" i="12"/>
  <c r="AF34" i="12"/>
  <c r="AG27" i="12"/>
  <c r="AF30" i="12"/>
  <c r="AG20" i="12"/>
  <c r="AF19" i="12"/>
  <c r="AF23" i="12"/>
  <c r="AF12" i="12"/>
  <c r="AF8" i="12"/>
  <c r="AF6" i="12"/>
  <c r="AF49" i="9"/>
  <c r="AG46" i="9"/>
  <c r="AF44" i="9"/>
  <c r="AF42" i="9"/>
  <c r="AF40" i="9"/>
  <c r="AF37" i="9"/>
  <c r="AF34" i="9"/>
  <c r="AF30" i="9"/>
  <c r="AG27" i="9"/>
  <c r="AF19" i="9"/>
  <c r="AF23" i="9"/>
  <c r="AG20" i="9"/>
  <c r="AF12" i="9"/>
  <c r="AF8" i="9"/>
  <c r="AF6" i="9"/>
  <c r="AG46" i="8"/>
  <c r="AF49" i="8"/>
  <c r="AF42" i="8"/>
  <c r="AF40" i="8"/>
  <c r="AF37" i="8"/>
  <c r="AF34" i="8"/>
  <c r="AF30" i="8"/>
  <c r="AG27" i="8"/>
  <c r="AF12" i="8"/>
  <c r="AF8" i="8"/>
  <c r="AF6" i="8"/>
  <c r="AF49" i="6"/>
  <c r="AG46" i="6"/>
  <c r="AF42" i="6"/>
  <c r="AF37" i="6"/>
  <c r="AG34" i="6"/>
  <c r="AF29" i="6"/>
  <c r="AG30" i="6"/>
  <c r="AF18" i="6"/>
  <c r="AF22" i="6"/>
  <c r="AG20" i="6"/>
  <c r="AF12" i="6"/>
  <c r="AF8" i="6"/>
  <c r="AF49" i="5"/>
  <c r="AG46" i="5"/>
  <c r="AF44" i="5"/>
  <c r="AF42" i="5"/>
  <c r="AF40" i="5"/>
  <c r="AF34" i="5"/>
  <c r="AG27" i="5"/>
  <c r="AF30" i="5"/>
  <c r="AF19" i="5"/>
  <c r="AF23" i="5"/>
  <c r="AG20" i="5"/>
  <c r="AF12" i="5"/>
  <c r="AF8" i="5"/>
  <c r="AF50" i="7" l="1"/>
  <c r="AF6" i="4" l="1"/>
  <c r="AF20" i="4"/>
  <c r="AF23" i="4"/>
  <c r="AF29" i="4"/>
  <c r="AF34" i="4"/>
  <c r="AF42" i="4"/>
  <c r="AF48" i="4"/>
  <c r="AF12" i="4"/>
  <c r="AF19" i="4"/>
  <c r="AF28" i="4"/>
  <c r="AF33" i="4"/>
  <c r="AF40" i="4"/>
  <c r="AF47" i="4"/>
  <c r="AF11" i="4"/>
  <c r="AF18" i="4"/>
  <c r="AF22" i="4"/>
  <c r="AF27" i="4"/>
  <c r="AF32" i="4"/>
  <c r="AF39" i="4"/>
  <c r="AF46" i="4"/>
  <c r="AF5" i="4"/>
  <c r="AF8" i="4"/>
  <c r="AF17" i="4"/>
  <c r="AF21" i="4"/>
  <c r="AF30" i="4"/>
  <c r="AF37" i="4"/>
  <c r="AF44" i="4"/>
  <c r="AF49" i="4"/>
  <c r="AF50" i="4" l="1"/>
  <c r="AE50" i="6"/>
  <c r="AE50" i="5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G50" i="15"/>
  <c r="AG50" i="12"/>
  <c r="AG50" i="9"/>
  <c r="AG50" i="8"/>
  <c r="AG50" i="6"/>
  <c r="AF50" i="15"/>
  <c r="AF50" i="12"/>
  <c r="AF50" i="9"/>
  <c r="AF50" i="8"/>
  <c r="AF50" i="6"/>
  <c r="AG50" i="5"/>
  <c r="D51" i="14"/>
  <c r="H51" i="14"/>
  <c r="L51" i="14"/>
  <c r="P51" i="14"/>
  <c r="T51" i="14"/>
  <c r="X51" i="14"/>
  <c r="AB51" i="14"/>
  <c r="B50" i="14"/>
  <c r="AF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51" i="14" l="1"/>
  <c r="AF50" i="14"/>
  <c r="AG50" i="14"/>
</calcChain>
</file>

<file path=xl/sharedStrings.xml><?xml version="1.0" encoding="utf-8"?>
<sst xmlns="http://schemas.openxmlformats.org/spreadsheetml/2006/main" count="1835" uniqueCount="239">
  <si>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</si>
  <si>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</si>
  <si>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</si>
  <si>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</si>
  <si>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</si>
  <si>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</si>
  <si>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</si>
  <si>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</si>
  <si>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</si>
  <si>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</si>
  <si>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</si>
  <si>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</si>
  <si>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</si>
  <si>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</si>
  <si>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</si>
  <si>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</si>
  <si>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</si>
  <si>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</si>
  <si>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</si>
  <si>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</si>
  <si>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</si>
  <si>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</si>
  <si>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</si>
  <si>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</si>
  <si>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</si>
  <si>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</si>
  <si>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</si>
  <si>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</si>
  <si>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</si>
  <si>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</si>
  <si>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</si>
  <si>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</si>
  <si>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</si>
  <si>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</si>
  <si>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</si>
  <si>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</si>
  <si>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</si>
  <si>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</si>
  <si>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</si>
  <si>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</si>
  <si>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</si>
  <si>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</si>
  <si>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</si>
  <si>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</si>
  <si>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</si>
  <si>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</si>
  <si>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</si>
  <si>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</si>
  <si>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</si>
  <si>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</si>
  <si>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</si>
  <si>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</si>
  <si>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</si>
  <si>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</si>
  <si>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</si>
  <si>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</si>
  <si>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</si>
  <si>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</si>
  <si>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</si>
  <si>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</si>
  <si>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</si>
  <si>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</si>
  <si>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</si>
  <si>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</si>
  <si>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</si>
  <si>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</si>
  <si>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</si>
  <si>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</si>
  <si>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</si>
  <si>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</si>
  <si>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</si>
  <si>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</si>
  <si>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</si>
  <si>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</si>
  <si>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</si>
  <si>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</si>
  <si>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</si>
  <si>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</si>
  <si>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</si>
  <si>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</si>
  <si>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</si>
  <si>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</si>
  <si>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</si>
  <si>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</si>
  <si>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</si>
  <si>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</si>
  <si>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</si>
  <si>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</si>
  <si>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</si>
  <si>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</si>
  <si>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</si>
  <si>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</si>
  <si>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</si>
  <si>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</si>
  <si>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</si>
  <si>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</si>
  <si>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</si>
  <si>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</si>
  <si>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</si>
  <si>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</si>
  <si>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</si>
  <si>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</si>
  <si>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</si>
  <si>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</si>
  <si>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</si>
  <si>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</si>
  <si>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</si>
  <si>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</si>
  <si>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</si>
  <si>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</si>
  <si>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</si>
  <si>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</si>
  <si>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</si>
  <si>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</si>
  <si>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</si>
  <si>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</si>
  <si>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</si>
  <si>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</si>
  <si>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</si>
  <si>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</si>
  <si>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</si>
  <si>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</si>
  <si>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</si>
  <si>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</si>
  <si>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</si>
  <si>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</si>
  <si>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</si>
  <si>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</si>
  <si>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</si>
  <si>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</si>
  <si>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</si>
  <si>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</si>
  <si>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</si>
  <si>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</si>
  <si>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</si>
  <si>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</si>
  <si>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</si>
  <si>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</si>
  <si>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</si>
  <si>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</si>
  <si>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</si>
  <si>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</si>
  <si>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</si>
  <si>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</si>
  <si>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</si>
  <si>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</si>
  <si>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</si>
  <si>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</si>
  <si>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</si>
  <si>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</si>
  <si>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</si>
  <si>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</si>
  <si>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</si>
  <si>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</si>
  <si>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</si>
  <si>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</si>
  <si>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</si>
  <si>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</si>
  <si>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</si>
  <si>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</si>
  <si>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</si>
  <si>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</si>
  <si>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</si>
  <si>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</si>
  <si>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</si>
  <si>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</si>
  <si>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</si>
  <si>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</si>
  <si>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</si>
  <si>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</si>
  <si>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</si>
  <si>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</si>
  <si>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</si>
  <si>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</si>
  <si>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</si>
  <si>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</si>
  <si>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</si>
  <si>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</si>
  <si>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</si>
  <si>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</si>
  <si>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</si>
  <si>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</si>
  <si>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</si>
  <si>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</si>
  <si>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</si>
  <si>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</si>
  <si>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</si>
  <si>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</si>
  <si>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</si>
  <si>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</si>
  <si>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</si>
  <si>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</si>
  <si>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</si>
  <si>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</si>
  <si>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</si>
  <si>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</si>
  <si>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</si>
  <si>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</si>
  <si>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</si>
  <si>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</si>
  <si>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</si>
  <si>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</si>
  <si>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</si>
  <si>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</si>
  <si>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</si>
  <si>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</si>
  <si>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</si>
  <si>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</si>
  <si>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</si>
  <si>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</si>
  <si>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</si>
  <si>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</si>
  <si>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</si>
  <si>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</si>
  <si>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</si>
  <si>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</si>
  <si>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</si>
  <si>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</si>
  <si>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</si>
  <si>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</si>
  <si>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</si>
  <si>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</si>
  <si>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</si>
  <si>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</si>
  <si>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</si>
  <si>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</si>
  <si>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</si>
  <si>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</si>
  <si>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</si>
  <si>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</si>
  <si>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Junho/2019</t>
  </si>
  <si>
    <t>NE</t>
  </si>
  <si>
    <t>SO</t>
  </si>
  <si>
    <t>L</t>
  </si>
  <si>
    <t>SE</t>
  </si>
  <si>
    <t>N</t>
  </si>
  <si>
    <t>NE/L</t>
  </si>
  <si>
    <t>do dia 27</t>
  </si>
  <si>
    <t xml:space="preserve">   Obs: Dados até 8:00 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</si>
</sst>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297392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351367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301625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357716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32</xdr:col>
      <xdr:colOff>432858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350308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32</xdr:col>
      <xdr:colOff>565149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31</xdr:col>
      <xdr:colOff>991658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342899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guaClara_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rasil&#226;ndia_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arap&#243;_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mapu&#227;_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mpoGrande_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ssilandia_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hapadaoDoSul_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rumba_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staRica_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xim_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Dourados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mambai_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FatimaDoSul_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guatemi_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tapor&#227;_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taquirai_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vinhema_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ardim_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uti_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LagunaCarap&#227;_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aracaju_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iranda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gelica_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Nhumirim_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lvorada_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ndradina_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aranaiba_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PedroGomes_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ntaPora_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rtoMurtinho_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RibasdoRioPardo_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RioBrilhante_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antaRitadoPardo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quidauana_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aoGabriel_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elviria_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eteQuedas_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idrolandia_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onora_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TresLagoas_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ralMoreira_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andeirantes_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ataguassu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elaVista_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onito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24.616666666666664</v>
          </cell>
          <cell r="C5">
            <v>33.5</v>
          </cell>
          <cell r="D5">
            <v>18.3</v>
          </cell>
          <cell r="E5">
            <v>69.583333333333329</v>
          </cell>
          <cell r="F5">
            <v>96</v>
          </cell>
          <cell r="G5">
            <v>29</v>
          </cell>
          <cell r="H5">
            <v>10.08</v>
          </cell>
          <cell r="I5" t="str">
            <v>SO</v>
          </cell>
          <cell r="J5">
            <v>30.240000000000002</v>
          </cell>
          <cell r="K5">
            <v>0</v>
          </cell>
        </row>
        <row r="6">
          <cell r="B6">
            <v>23.504166666666666</v>
          </cell>
          <cell r="C6">
            <v>31.9</v>
          </cell>
          <cell r="D6">
            <v>18</v>
          </cell>
          <cell r="E6">
            <v>78.708333333333329</v>
          </cell>
          <cell r="F6">
            <v>96</v>
          </cell>
          <cell r="G6">
            <v>40</v>
          </cell>
          <cell r="H6">
            <v>9</v>
          </cell>
          <cell r="I6" t="str">
            <v>SO</v>
          </cell>
          <cell r="J6">
            <v>18.36</v>
          </cell>
          <cell r="K6">
            <v>0</v>
          </cell>
        </row>
        <row r="7">
          <cell r="B7">
            <v>22.016666666666666</v>
          </cell>
          <cell r="C7">
            <v>25.6</v>
          </cell>
          <cell r="D7">
            <v>19.3</v>
          </cell>
          <cell r="E7">
            <v>85.75</v>
          </cell>
          <cell r="F7">
            <v>100</v>
          </cell>
          <cell r="G7">
            <v>65</v>
          </cell>
          <cell r="H7">
            <v>7.9200000000000008</v>
          </cell>
          <cell r="I7" t="str">
            <v>SO</v>
          </cell>
          <cell r="J7">
            <v>20.52</v>
          </cell>
          <cell r="K7">
            <v>0.4</v>
          </cell>
        </row>
        <row r="8">
          <cell r="B8">
            <v>19.483333333333334</v>
          </cell>
          <cell r="C8">
            <v>26.4</v>
          </cell>
          <cell r="D8">
            <v>15.1</v>
          </cell>
          <cell r="E8">
            <v>82.083333333333329</v>
          </cell>
          <cell r="F8">
            <v>100</v>
          </cell>
          <cell r="G8">
            <v>45</v>
          </cell>
          <cell r="H8">
            <v>9.3600000000000012</v>
          </cell>
          <cell r="I8" t="str">
            <v>SO</v>
          </cell>
          <cell r="J8">
            <v>25.2</v>
          </cell>
          <cell r="K8">
            <v>0</v>
          </cell>
        </row>
        <row r="9">
          <cell r="B9">
            <v>17.195833333333333</v>
          </cell>
          <cell r="C9">
            <v>25</v>
          </cell>
          <cell r="D9">
            <v>11.1</v>
          </cell>
          <cell r="E9">
            <v>77.708333333333329</v>
          </cell>
          <cell r="F9">
            <v>100</v>
          </cell>
          <cell r="G9">
            <v>39</v>
          </cell>
          <cell r="H9">
            <v>14.04</v>
          </cell>
          <cell r="I9" t="str">
            <v>SO</v>
          </cell>
          <cell r="J9">
            <v>29.880000000000003</v>
          </cell>
          <cell r="K9">
            <v>0.2</v>
          </cell>
        </row>
        <row r="10">
          <cell r="B10">
            <v>16.400000000000002</v>
          </cell>
          <cell r="C10">
            <v>29.4</v>
          </cell>
          <cell r="D10">
            <v>7.1</v>
          </cell>
          <cell r="E10">
            <v>74.875</v>
          </cell>
          <cell r="F10">
            <v>100</v>
          </cell>
          <cell r="G10">
            <v>24</v>
          </cell>
          <cell r="H10">
            <v>7.9200000000000008</v>
          </cell>
          <cell r="I10" t="str">
            <v>SO</v>
          </cell>
          <cell r="J10">
            <v>18</v>
          </cell>
          <cell r="K10">
            <v>0</v>
          </cell>
        </row>
        <row r="11">
          <cell r="B11">
            <v>18.31666666666667</v>
          </cell>
          <cell r="C11">
            <v>31.7</v>
          </cell>
          <cell r="D11">
            <v>9.1</v>
          </cell>
          <cell r="E11">
            <v>76.291666666666671</v>
          </cell>
          <cell r="F11">
            <v>100</v>
          </cell>
          <cell r="G11">
            <v>31</v>
          </cell>
          <cell r="H11">
            <v>12.24</v>
          </cell>
          <cell r="I11" t="str">
            <v>SO</v>
          </cell>
          <cell r="J11">
            <v>24.12</v>
          </cell>
          <cell r="K11">
            <v>0</v>
          </cell>
        </row>
        <row r="12">
          <cell r="B12">
            <v>21.241666666666667</v>
          </cell>
          <cell r="C12">
            <v>31.1</v>
          </cell>
          <cell r="D12">
            <v>13.7</v>
          </cell>
          <cell r="E12">
            <v>69.958333333333329</v>
          </cell>
          <cell r="F12">
            <v>100</v>
          </cell>
          <cell r="G12">
            <v>26</v>
          </cell>
          <cell r="H12">
            <v>11.520000000000001</v>
          </cell>
          <cell r="I12" t="str">
            <v>SO</v>
          </cell>
          <cell r="J12">
            <v>26.64</v>
          </cell>
          <cell r="K12">
            <v>0</v>
          </cell>
        </row>
        <row r="13">
          <cell r="B13">
            <v>19.208333333333336</v>
          </cell>
          <cell r="C13">
            <v>29.1</v>
          </cell>
          <cell r="D13">
            <v>11.5</v>
          </cell>
          <cell r="E13">
            <v>73.166666666666671</v>
          </cell>
          <cell r="F13">
            <v>100</v>
          </cell>
          <cell r="G13">
            <v>31</v>
          </cell>
          <cell r="H13">
            <v>7.5600000000000005</v>
          </cell>
          <cell r="I13" t="str">
            <v>SO</v>
          </cell>
          <cell r="J13">
            <v>20.16</v>
          </cell>
          <cell r="K13">
            <v>0</v>
          </cell>
        </row>
        <row r="14">
          <cell r="B14">
            <v>19.983333333333338</v>
          </cell>
          <cell r="C14">
            <v>32</v>
          </cell>
          <cell r="D14">
            <v>11.1</v>
          </cell>
          <cell r="E14">
            <v>72.625</v>
          </cell>
          <cell r="F14">
            <v>100</v>
          </cell>
          <cell r="G14">
            <v>31</v>
          </cell>
          <cell r="H14">
            <v>12.6</v>
          </cell>
          <cell r="I14" t="str">
            <v>SO</v>
          </cell>
          <cell r="J14">
            <v>25.56</v>
          </cell>
          <cell r="K14">
            <v>0</v>
          </cell>
        </row>
        <row r="15">
          <cell r="B15">
            <v>22.620833333333341</v>
          </cell>
          <cell r="C15">
            <v>33.700000000000003</v>
          </cell>
          <cell r="D15">
            <v>14.9</v>
          </cell>
          <cell r="E15">
            <v>73.291666666666671</v>
          </cell>
          <cell r="F15">
            <v>100</v>
          </cell>
          <cell r="G15">
            <v>30</v>
          </cell>
          <cell r="H15">
            <v>7.9200000000000008</v>
          </cell>
          <cell r="I15" t="str">
            <v>SO</v>
          </cell>
          <cell r="J15">
            <v>16.2</v>
          </cell>
          <cell r="K15">
            <v>0</v>
          </cell>
        </row>
        <row r="16">
          <cell r="B16">
            <v>22.387499999999999</v>
          </cell>
          <cell r="C16">
            <v>32.799999999999997</v>
          </cell>
          <cell r="D16">
            <v>14.2</v>
          </cell>
          <cell r="E16">
            <v>69.333333333333329</v>
          </cell>
          <cell r="F16">
            <v>100</v>
          </cell>
          <cell r="G16">
            <v>28</v>
          </cell>
          <cell r="H16">
            <v>13.68</v>
          </cell>
          <cell r="I16" t="str">
            <v>SO</v>
          </cell>
          <cell r="J16">
            <v>30.6</v>
          </cell>
          <cell r="K16">
            <v>0</v>
          </cell>
        </row>
        <row r="17">
          <cell r="B17">
            <v>22.337500000000002</v>
          </cell>
          <cell r="C17">
            <v>33.9</v>
          </cell>
          <cell r="D17">
            <v>13.3</v>
          </cell>
          <cell r="E17">
            <v>64.833333333333329</v>
          </cell>
          <cell r="F17">
            <v>97</v>
          </cell>
          <cell r="G17">
            <v>27</v>
          </cell>
          <cell r="H17">
            <v>15.120000000000001</v>
          </cell>
          <cell r="I17" t="str">
            <v>SO</v>
          </cell>
          <cell r="J17">
            <v>37.080000000000005</v>
          </cell>
          <cell r="K17">
            <v>0</v>
          </cell>
        </row>
        <row r="18">
          <cell r="B18">
            <v>23.495833333333337</v>
          </cell>
          <cell r="C18">
            <v>33.6</v>
          </cell>
          <cell r="D18">
            <v>15.9</v>
          </cell>
          <cell r="E18">
            <v>64</v>
          </cell>
          <cell r="F18">
            <v>96</v>
          </cell>
          <cell r="G18">
            <v>23</v>
          </cell>
          <cell r="H18">
            <v>13.68</v>
          </cell>
          <cell r="I18" t="str">
            <v>SO</v>
          </cell>
          <cell r="J18">
            <v>26.64</v>
          </cell>
          <cell r="K18">
            <v>0</v>
          </cell>
        </row>
        <row r="19">
          <cell r="B19">
            <v>23.11666666666666</v>
          </cell>
          <cell r="C19">
            <v>33.1</v>
          </cell>
          <cell r="D19">
            <v>15.6</v>
          </cell>
          <cell r="E19">
            <v>65.666666666666671</v>
          </cell>
          <cell r="F19">
            <v>96</v>
          </cell>
          <cell r="G19">
            <v>29</v>
          </cell>
          <cell r="H19">
            <v>15.120000000000001</v>
          </cell>
          <cell r="I19" t="str">
            <v>SO</v>
          </cell>
          <cell r="J19">
            <v>33.480000000000004</v>
          </cell>
          <cell r="K19">
            <v>0</v>
          </cell>
        </row>
        <row r="20">
          <cell r="B20">
            <v>23.120833333333334</v>
          </cell>
          <cell r="C20">
            <v>33</v>
          </cell>
          <cell r="D20">
            <v>15</v>
          </cell>
          <cell r="E20">
            <v>63.333333333333336</v>
          </cell>
          <cell r="F20">
            <v>94</v>
          </cell>
          <cell r="G20">
            <v>26</v>
          </cell>
          <cell r="H20">
            <v>8.2799999999999994</v>
          </cell>
          <cell r="I20" t="str">
            <v>SO</v>
          </cell>
          <cell r="J20">
            <v>26.28</v>
          </cell>
          <cell r="K20">
            <v>0</v>
          </cell>
        </row>
        <row r="21">
          <cell r="B21">
            <v>20.983333333333334</v>
          </cell>
          <cell r="C21">
            <v>31.5</v>
          </cell>
          <cell r="D21">
            <v>12.5</v>
          </cell>
          <cell r="E21">
            <v>68.75</v>
          </cell>
          <cell r="F21">
            <v>100</v>
          </cell>
          <cell r="G21">
            <v>29</v>
          </cell>
          <cell r="H21">
            <v>11.16</v>
          </cell>
          <cell r="I21" t="str">
            <v>SO</v>
          </cell>
          <cell r="J21">
            <v>25.56</v>
          </cell>
          <cell r="K21">
            <v>0</v>
          </cell>
        </row>
        <row r="22">
          <cell r="B22">
            <v>20.737499999999997</v>
          </cell>
          <cell r="C22">
            <v>31.4</v>
          </cell>
          <cell r="D22">
            <v>11.9</v>
          </cell>
          <cell r="E22">
            <v>67.833333333333329</v>
          </cell>
          <cell r="F22">
            <v>99</v>
          </cell>
          <cell r="G22">
            <v>29</v>
          </cell>
          <cell r="H22">
            <v>14.04</v>
          </cell>
          <cell r="I22" t="str">
            <v>SO</v>
          </cell>
          <cell r="J22">
            <v>28.8</v>
          </cell>
          <cell r="K22">
            <v>0</v>
          </cell>
        </row>
        <row r="23">
          <cell r="B23">
            <v>20.783333333333328</v>
          </cell>
          <cell r="C23">
            <v>32.5</v>
          </cell>
          <cell r="D23">
            <v>12.6</v>
          </cell>
          <cell r="E23">
            <v>70.166666666666671</v>
          </cell>
          <cell r="F23">
            <v>99</v>
          </cell>
          <cell r="G23">
            <v>26</v>
          </cell>
          <cell r="H23">
            <v>7.5600000000000005</v>
          </cell>
          <cell r="I23" t="str">
            <v>SO</v>
          </cell>
          <cell r="J23">
            <v>29.16</v>
          </cell>
          <cell r="K23">
            <v>0</v>
          </cell>
        </row>
        <row r="24">
          <cell r="B24">
            <v>21.325000000000006</v>
          </cell>
          <cell r="C24">
            <v>31.5</v>
          </cell>
          <cell r="D24">
            <v>13.6</v>
          </cell>
          <cell r="E24">
            <v>71.166666666666671</v>
          </cell>
          <cell r="F24">
            <v>99</v>
          </cell>
          <cell r="G24">
            <v>32</v>
          </cell>
          <cell r="H24">
            <v>7.5600000000000005</v>
          </cell>
          <cell r="I24" t="str">
            <v>SO</v>
          </cell>
          <cell r="J24">
            <v>17.28</v>
          </cell>
          <cell r="K24">
            <v>0</v>
          </cell>
        </row>
        <row r="25">
          <cell r="B25">
            <v>21.224999999999998</v>
          </cell>
          <cell r="C25">
            <v>31.3</v>
          </cell>
          <cell r="D25">
            <v>12.9</v>
          </cell>
          <cell r="E25">
            <v>70.291666666666671</v>
          </cell>
          <cell r="F25">
            <v>100</v>
          </cell>
          <cell r="G25">
            <v>29</v>
          </cell>
          <cell r="H25">
            <v>15.840000000000002</v>
          </cell>
          <cell r="I25" t="str">
            <v>SO</v>
          </cell>
          <cell r="J25">
            <v>32.76</v>
          </cell>
          <cell r="K25">
            <v>0</v>
          </cell>
        </row>
        <row r="26">
          <cell r="B26">
            <v>20.491666666666664</v>
          </cell>
          <cell r="C26">
            <v>31.6</v>
          </cell>
          <cell r="D26">
            <v>11.5</v>
          </cell>
          <cell r="E26">
            <v>67.958333333333329</v>
          </cell>
          <cell r="F26">
            <v>99</v>
          </cell>
          <cell r="G26">
            <v>24</v>
          </cell>
          <cell r="H26">
            <v>12.6</v>
          </cell>
          <cell r="I26" t="str">
            <v>SO</v>
          </cell>
          <cell r="J26">
            <v>29.880000000000003</v>
          </cell>
          <cell r="K26">
            <v>0</v>
          </cell>
        </row>
        <row r="27">
          <cell r="B27">
            <v>19.787499999999998</v>
          </cell>
          <cell r="C27">
            <v>31.2</v>
          </cell>
          <cell r="D27">
            <v>11</v>
          </cell>
          <cell r="E27">
            <v>68.708333333333329</v>
          </cell>
          <cell r="F27">
            <v>99</v>
          </cell>
          <cell r="G27">
            <v>25</v>
          </cell>
          <cell r="H27">
            <v>12.6</v>
          </cell>
          <cell r="I27" t="str">
            <v>SO</v>
          </cell>
          <cell r="J27">
            <v>37.080000000000005</v>
          </cell>
          <cell r="K27">
            <v>0</v>
          </cell>
        </row>
        <row r="28">
          <cell r="B28">
            <v>19.724999999999998</v>
          </cell>
          <cell r="C28">
            <v>31.6</v>
          </cell>
          <cell r="D28">
            <v>10.4</v>
          </cell>
          <cell r="E28">
            <v>67.25</v>
          </cell>
          <cell r="F28">
            <v>99</v>
          </cell>
          <cell r="G28">
            <v>26</v>
          </cell>
          <cell r="H28">
            <v>12.96</v>
          </cell>
          <cell r="I28" t="str">
            <v>SO</v>
          </cell>
          <cell r="J28">
            <v>32.76</v>
          </cell>
          <cell r="K28">
            <v>0</v>
          </cell>
        </row>
        <row r="29">
          <cell r="B29">
            <v>21.358333333333334</v>
          </cell>
          <cell r="C29">
            <v>32.200000000000003</v>
          </cell>
          <cell r="D29">
            <v>11.6</v>
          </cell>
          <cell r="E29">
            <v>62.75</v>
          </cell>
          <cell r="F29">
            <v>98</v>
          </cell>
          <cell r="G29">
            <v>24</v>
          </cell>
          <cell r="H29">
            <v>21.6</v>
          </cell>
          <cell r="I29" t="str">
            <v>SO</v>
          </cell>
          <cell r="J29">
            <v>52.2</v>
          </cell>
          <cell r="K29">
            <v>0</v>
          </cell>
        </row>
        <row r="30">
          <cell r="B30">
            <v>19.212499999999995</v>
          </cell>
          <cell r="C30">
            <v>27.8</v>
          </cell>
          <cell r="D30">
            <v>15.2</v>
          </cell>
          <cell r="E30">
            <v>78.166666666666671</v>
          </cell>
          <cell r="F30">
            <v>96</v>
          </cell>
          <cell r="G30">
            <v>48</v>
          </cell>
          <cell r="H30">
            <v>13.68</v>
          </cell>
          <cell r="I30" t="str">
            <v>SO</v>
          </cell>
          <cell r="J30">
            <v>38.880000000000003</v>
          </cell>
          <cell r="K30">
            <v>4.6000000000000005</v>
          </cell>
        </row>
        <row r="31">
          <cell r="B31">
            <v>21.120833333333337</v>
          </cell>
          <cell r="C31">
            <v>27.9</v>
          </cell>
          <cell r="D31">
            <v>18.100000000000001</v>
          </cell>
          <cell r="E31">
            <v>88.125</v>
          </cell>
          <cell r="F31">
            <v>100</v>
          </cell>
          <cell r="G31">
            <v>57</v>
          </cell>
          <cell r="H31">
            <v>9.3600000000000012</v>
          </cell>
          <cell r="I31" t="str">
            <v>SO</v>
          </cell>
          <cell r="J31">
            <v>21.96</v>
          </cell>
          <cell r="K31">
            <v>11.8</v>
          </cell>
        </row>
        <row r="32">
          <cell r="B32">
            <v>23.3</v>
          </cell>
          <cell r="C32">
            <v>33.5</v>
          </cell>
          <cell r="D32">
            <v>16.899999999999999</v>
          </cell>
          <cell r="E32">
            <v>74.583333333333329</v>
          </cell>
          <cell r="F32">
            <v>100</v>
          </cell>
          <cell r="G32">
            <v>30</v>
          </cell>
          <cell r="H32">
            <v>11.879999999999999</v>
          </cell>
          <cell r="I32" t="str">
            <v>SO</v>
          </cell>
          <cell r="J32">
            <v>29.52</v>
          </cell>
          <cell r="K32">
            <v>0</v>
          </cell>
        </row>
        <row r="33">
          <cell r="B33">
            <v>23.895833333333332</v>
          </cell>
          <cell r="C33">
            <v>33.4</v>
          </cell>
          <cell r="D33">
            <v>15.6</v>
          </cell>
          <cell r="E33">
            <v>64.916666666666671</v>
          </cell>
          <cell r="F33">
            <v>100</v>
          </cell>
          <cell r="G33">
            <v>29</v>
          </cell>
          <cell r="H33">
            <v>18.36</v>
          </cell>
          <cell r="I33" t="str">
            <v>SO</v>
          </cell>
          <cell r="J33">
            <v>38.519999999999996</v>
          </cell>
          <cell r="K33">
            <v>0</v>
          </cell>
        </row>
        <row r="34">
          <cell r="B34">
            <v>23.045833333333334</v>
          </cell>
          <cell r="C34">
            <v>33.200000000000003</v>
          </cell>
          <cell r="D34">
            <v>14.5</v>
          </cell>
          <cell r="E34">
            <v>68.333333333333329</v>
          </cell>
          <cell r="F34">
            <v>99</v>
          </cell>
          <cell r="G34">
            <v>29</v>
          </cell>
          <cell r="H34">
            <v>10.08</v>
          </cell>
          <cell r="I34" t="str">
            <v>SO</v>
          </cell>
          <cell r="J34">
            <v>24.840000000000003</v>
          </cell>
          <cell r="K34">
            <v>0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25.545833333333334</v>
          </cell>
          <cell r="C5">
            <v>32.6</v>
          </cell>
          <cell r="D5">
            <v>19.7</v>
          </cell>
          <cell r="E5">
            <v>63.958333333333336</v>
          </cell>
          <cell r="F5">
            <v>90</v>
          </cell>
          <cell r="G5">
            <v>33</v>
          </cell>
          <cell r="H5" t="str">
            <v>*</v>
          </cell>
          <cell r="I5" t="str">
            <v>N</v>
          </cell>
          <cell r="J5" t="str">
            <v>*</v>
          </cell>
          <cell r="K5">
            <v>0</v>
          </cell>
        </row>
        <row r="6">
          <cell r="B6">
            <v>22.887499999999992</v>
          </cell>
          <cell r="C6">
            <v>30.5</v>
          </cell>
          <cell r="D6">
            <v>18.2</v>
          </cell>
          <cell r="E6">
            <v>82.416666666666671</v>
          </cell>
          <cell r="F6">
            <v>99</v>
          </cell>
          <cell r="G6">
            <v>54</v>
          </cell>
          <cell r="H6" t="str">
            <v>*</v>
          </cell>
          <cell r="I6" t="str">
            <v>N</v>
          </cell>
          <cell r="J6" t="str">
            <v>*</v>
          </cell>
          <cell r="K6">
            <v>0</v>
          </cell>
        </row>
        <row r="7">
          <cell r="B7">
            <v>20.591666666666665</v>
          </cell>
          <cell r="C7">
            <v>24.7</v>
          </cell>
          <cell r="D7">
            <v>17.600000000000001</v>
          </cell>
          <cell r="E7">
            <v>88.458333333333329</v>
          </cell>
          <cell r="F7">
            <v>98</v>
          </cell>
          <cell r="G7">
            <v>69</v>
          </cell>
          <cell r="H7" t="str">
            <v>*</v>
          </cell>
          <cell r="I7" t="str">
            <v>N</v>
          </cell>
          <cell r="J7" t="str">
            <v>*</v>
          </cell>
          <cell r="K7">
            <v>8</v>
          </cell>
        </row>
        <row r="8">
          <cell r="B8">
            <v>19.445833333333329</v>
          </cell>
          <cell r="C8">
            <v>25.9</v>
          </cell>
          <cell r="D8">
            <v>15.8</v>
          </cell>
          <cell r="E8">
            <v>84.25</v>
          </cell>
          <cell r="F8">
            <v>99</v>
          </cell>
          <cell r="G8">
            <v>46</v>
          </cell>
          <cell r="H8" t="str">
            <v>*</v>
          </cell>
          <cell r="I8" t="str">
            <v>N</v>
          </cell>
          <cell r="J8" t="str">
            <v>*</v>
          </cell>
          <cell r="K8">
            <v>0</v>
          </cell>
        </row>
        <row r="9">
          <cell r="B9">
            <v>17.404166666666665</v>
          </cell>
          <cell r="C9">
            <v>24.2</v>
          </cell>
          <cell r="D9">
            <v>11</v>
          </cell>
          <cell r="E9">
            <v>69.25</v>
          </cell>
          <cell r="F9">
            <v>95</v>
          </cell>
          <cell r="G9">
            <v>40</v>
          </cell>
          <cell r="H9" t="str">
            <v>*</v>
          </cell>
          <cell r="I9" t="str">
            <v>N</v>
          </cell>
          <cell r="J9" t="str">
            <v>*</v>
          </cell>
          <cell r="K9">
            <v>0</v>
          </cell>
        </row>
        <row r="10">
          <cell r="B10">
            <v>17.087500000000002</v>
          </cell>
          <cell r="C10">
            <v>26.7</v>
          </cell>
          <cell r="D10">
            <v>10.6</v>
          </cell>
          <cell r="E10">
            <v>72.083333333333329</v>
          </cell>
          <cell r="F10">
            <v>97</v>
          </cell>
          <cell r="G10">
            <v>38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</v>
          </cell>
        </row>
        <row r="11">
          <cell r="B11">
            <v>18.708333333333332</v>
          </cell>
          <cell r="C11">
            <v>30</v>
          </cell>
          <cell r="D11">
            <v>10.5</v>
          </cell>
          <cell r="E11">
            <v>72.375</v>
          </cell>
          <cell r="F11">
            <v>97</v>
          </cell>
          <cell r="G11">
            <v>37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20.529166666666665</v>
          </cell>
          <cell r="C12">
            <v>29.2</v>
          </cell>
          <cell r="D12">
            <v>13.5</v>
          </cell>
          <cell r="E12">
            <v>69.125</v>
          </cell>
          <cell r="F12">
            <v>97</v>
          </cell>
          <cell r="G12">
            <v>33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19.691666666666666</v>
          </cell>
          <cell r="C13">
            <v>27.7</v>
          </cell>
          <cell r="D13">
            <v>13</v>
          </cell>
          <cell r="E13">
            <v>66.583333333333329</v>
          </cell>
          <cell r="F13">
            <v>92</v>
          </cell>
          <cell r="G13">
            <v>38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</v>
          </cell>
        </row>
        <row r="14">
          <cell r="B14">
            <v>20.358333333333331</v>
          </cell>
          <cell r="C14">
            <v>29.3</v>
          </cell>
          <cell r="D14">
            <v>14.1</v>
          </cell>
          <cell r="E14">
            <v>64.583333333333329</v>
          </cell>
          <cell r="F14">
            <v>82</v>
          </cell>
          <cell r="G14">
            <v>43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</v>
          </cell>
        </row>
        <row r="15">
          <cell r="B15">
            <v>22.241666666666671</v>
          </cell>
          <cell r="C15">
            <v>31.2</v>
          </cell>
          <cell r="D15">
            <v>14.8</v>
          </cell>
          <cell r="E15">
            <v>65.166666666666671</v>
          </cell>
          <cell r="F15">
            <v>88</v>
          </cell>
          <cell r="G15">
            <v>41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22.624999999999996</v>
          </cell>
          <cell r="C16">
            <v>31.5</v>
          </cell>
          <cell r="D16">
            <v>15.5</v>
          </cell>
          <cell r="E16">
            <v>64</v>
          </cell>
          <cell r="F16">
            <v>94</v>
          </cell>
          <cell r="G16">
            <v>33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22.241666666666671</v>
          </cell>
          <cell r="C17">
            <v>31.9</v>
          </cell>
          <cell r="D17">
            <v>14.3</v>
          </cell>
          <cell r="E17">
            <v>64.791666666666671</v>
          </cell>
          <cell r="F17">
            <v>91</v>
          </cell>
          <cell r="G17">
            <v>40</v>
          </cell>
          <cell r="H17" t="str">
            <v>*</v>
          </cell>
          <cell r="I17" t="str">
            <v>N</v>
          </cell>
          <cell r="J17" t="str">
            <v>*</v>
          </cell>
          <cell r="K17">
            <v>0</v>
          </cell>
        </row>
        <row r="18">
          <cell r="B18">
            <v>23.095833333333331</v>
          </cell>
          <cell r="C18">
            <v>31.7</v>
          </cell>
          <cell r="D18">
            <v>15.9</v>
          </cell>
          <cell r="E18">
            <v>64.75</v>
          </cell>
          <cell r="F18">
            <v>94</v>
          </cell>
          <cell r="G18">
            <v>29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</v>
          </cell>
        </row>
        <row r="19">
          <cell r="B19">
            <v>23.325000000000003</v>
          </cell>
          <cell r="C19">
            <v>31.8</v>
          </cell>
          <cell r="D19">
            <v>16.399999999999999</v>
          </cell>
          <cell r="E19">
            <v>59.166666666666664</v>
          </cell>
          <cell r="F19">
            <v>87</v>
          </cell>
          <cell r="G19">
            <v>31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22.816666666666674</v>
          </cell>
          <cell r="C20">
            <v>31.8</v>
          </cell>
          <cell r="D20">
            <v>15.1</v>
          </cell>
          <cell r="E20">
            <v>60</v>
          </cell>
          <cell r="F20">
            <v>87</v>
          </cell>
          <cell r="G20">
            <v>31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</v>
          </cell>
        </row>
        <row r="21">
          <cell r="B21">
            <v>21.662499999999998</v>
          </cell>
          <cell r="C21">
            <v>30.5</v>
          </cell>
          <cell r="D21">
            <v>14.3</v>
          </cell>
          <cell r="E21">
            <v>63.5</v>
          </cell>
          <cell r="F21">
            <v>93</v>
          </cell>
          <cell r="G21">
            <v>32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21.262499999999999</v>
          </cell>
          <cell r="C22">
            <v>30.5</v>
          </cell>
          <cell r="D22">
            <v>13.7</v>
          </cell>
          <cell r="E22">
            <v>62.125</v>
          </cell>
          <cell r="F22">
            <v>90</v>
          </cell>
          <cell r="G22">
            <v>33</v>
          </cell>
          <cell r="H22" t="str">
            <v>*</v>
          </cell>
          <cell r="I22" t="str">
            <v>N</v>
          </cell>
          <cell r="J22" t="str">
            <v>*</v>
          </cell>
          <cell r="K22">
            <v>0</v>
          </cell>
        </row>
        <row r="23">
          <cell r="B23">
            <v>21.304166666666667</v>
          </cell>
          <cell r="C23">
            <v>31.7</v>
          </cell>
          <cell r="D23">
            <v>13.3</v>
          </cell>
          <cell r="E23">
            <v>65.791666666666671</v>
          </cell>
          <cell r="F23">
            <v>94</v>
          </cell>
          <cell r="G23">
            <v>31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</v>
          </cell>
        </row>
        <row r="24">
          <cell r="B24">
            <v>22.016666666666666</v>
          </cell>
          <cell r="C24">
            <v>31.2</v>
          </cell>
          <cell r="D24">
            <v>14.9</v>
          </cell>
          <cell r="E24">
            <v>66.833333333333329</v>
          </cell>
          <cell r="F24">
            <v>97</v>
          </cell>
          <cell r="G24">
            <v>34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22.266666666666666</v>
          </cell>
          <cell r="C25">
            <v>31</v>
          </cell>
          <cell r="D25">
            <v>16.3</v>
          </cell>
          <cell r="E25">
            <v>64.666666666666671</v>
          </cell>
          <cell r="F25">
            <v>88</v>
          </cell>
          <cell r="G25">
            <v>31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>
            <v>21.441666666666666</v>
          </cell>
          <cell r="C26">
            <v>30.6</v>
          </cell>
          <cell r="D26">
            <v>15.3</v>
          </cell>
          <cell r="E26">
            <v>62.333333333333336</v>
          </cell>
          <cell r="F26">
            <v>90</v>
          </cell>
          <cell r="G26">
            <v>31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21.041666666666661</v>
          </cell>
          <cell r="C27">
            <v>30.4</v>
          </cell>
          <cell r="D27">
            <v>13.1</v>
          </cell>
          <cell r="E27">
            <v>61.833333333333336</v>
          </cell>
          <cell r="F27">
            <v>92</v>
          </cell>
          <cell r="G27">
            <v>32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</v>
          </cell>
        </row>
        <row r="28">
          <cell r="B28">
            <v>20.779166666666669</v>
          </cell>
          <cell r="C28">
            <v>31.1</v>
          </cell>
          <cell r="D28">
            <v>12.7</v>
          </cell>
          <cell r="E28">
            <v>60.458333333333336</v>
          </cell>
          <cell r="F28">
            <v>89</v>
          </cell>
          <cell r="G28">
            <v>30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22.695833333333329</v>
          </cell>
          <cell r="C29">
            <v>32.5</v>
          </cell>
          <cell r="D29">
            <v>14</v>
          </cell>
          <cell r="E29">
            <v>53.541666666666664</v>
          </cell>
          <cell r="F29">
            <v>84</v>
          </cell>
          <cell r="G29">
            <v>25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20.525000000000006</v>
          </cell>
          <cell r="C30">
            <v>28.5</v>
          </cell>
          <cell r="D30">
            <v>16.8</v>
          </cell>
          <cell r="E30">
            <v>65.416666666666671</v>
          </cell>
          <cell r="F30">
            <v>95</v>
          </cell>
          <cell r="G30">
            <v>41</v>
          </cell>
          <cell r="H30" t="str">
            <v>*</v>
          </cell>
          <cell r="I30" t="str">
            <v>N</v>
          </cell>
          <cell r="J30" t="str">
            <v>*</v>
          </cell>
          <cell r="K30">
            <v>2.4000000000000004</v>
          </cell>
        </row>
        <row r="31">
          <cell r="B31">
            <v>19.345833333333331</v>
          </cell>
          <cell r="C31">
            <v>24.3</v>
          </cell>
          <cell r="D31">
            <v>16.100000000000001</v>
          </cell>
          <cell r="E31">
            <v>91.125</v>
          </cell>
          <cell r="F31">
            <v>99</v>
          </cell>
          <cell r="G31">
            <v>74</v>
          </cell>
          <cell r="H31" t="str">
            <v>*</v>
          </cell>
          <cell r="I31" t="str">
            <v>N</v>
          </cell>
          <cell r="J31" t="str">
            <v>*</v>
          </cell>
          <cell r="K31">
            <v>4.2</v>
          </cell>
        </row>
        <row r="32">
          <cell r="B32">
            <v>22.583333333333332</v>
          </cell>
          <cell r="C32">
            <v>32.6</v>
          </cell>
          <cell r="D32">
            <v>16.100000000000001</v>
          </cell>
          <cell r="E32">
            <v>73.708333333333329</v>
          </cell>
          <cell r="F32">
            <v>98</v>
          </cell>
          <cell r="G32">
            <v>34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23.795833333333334</v>
          </cell>
          <cell r="C33">
            <v>32.6</v>
          </cell>
          <cell r="D33">
            <v>16.2</v>
          </cell>
          <cell r="E33">
            <v>62.791666666666664</v>
          </cell>
          <cell r="F33">
            <v>95</v>
          </cell>
          <cell r="G33">
            <v>34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</v>
          </cell>
        </row>
        <row r="34">
          <cell r="B34">
            <v>23.570833333333329</v>
          </cell>
          <cell r="C34">
            <v>33</v>
          </cell>
          <cell r="D34">
            <v>14.9</v>
          </cell>
          <cell r="E34">
            <v>59.375</v>
          </cell>
          <cell r="F34">
            <v>90</v>
          </cell>
          <cell r="G34">
            <v>32</v>
          </cell>
          <cell r="H34" t="str">
            <v>*</v>
          </cell>
          <cell r="I34" t="str">
            <v>N</v>
          </cell>
          <cell r="J34" t="str">
            <v>*</v>
          </cell>
          <cell r="K34">
            <v>0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24.525000000000002</v>
          </cell>
          <cell r="C5">
            <v>30</v>
          </cell>
          <cell r="D5">
            <v>20.7</v>
          </cell>
          <cell r="E5">
            <v>67.208333333333329</v>
          </cell>
          <cell r="F5">
            <v>80</v>
          </cell>
          <cell r="G5">
            <v>49</v>
          </cell>
          <cell r="H5">
            <v>14.04</v>
          </cell>
          <cell r="I5" t="str">
            <v>N</v>
          </cell>
          <cell r="J5">
            <v>30.6</v>
          </cell>
          <cell r="K5">
            <v>0</v>
          </cell>
        </row>
        <row r="6">
          <cell r="B6">
            <v>22.824999999999999</v>
          </cell>
          <cell r="C6">
            <v>27.9</v>
          </cell>
          <cell r="D6">
            <v>19.7</v>
          </cell>
          <cell r="E6">
            <v>82.041666666666671</v>
          </cell>
          <cell r="F6">
            <v>96</v>
          </cell>
          <cell r="G6">
            <v>63</v>
          </cell>
          <cell r="H6">
            <v>11.520000000000001</v>
          </cell>
          <cell r="I6" t="str">
            <v>N</v>
          </cell>
          <cell r="J6">
            <v>22.68</v>
          </cell>
          <cell r="K6">
            <v>0</v>
          </cell>
        </row>
        <row r="7">
          <cell r="B7">
            <v>19.733333333333334</v>
          </cell>
          <cell r="C7">
            <v>24.3</v>
          </cell>
          <cell r="D7">
            <v>17</v>
          </cell>
          <cell r="E7">
            <v>85.583333333333329</v>
          </cell>
          <cell r="F7">
            <v>97</v>
          </cell>
          <cell r="G7">
            <v>61</v>
          </cell>
          <cell r="H7">
            <v>13.68</v>
          </cell>
          <cell r="I7" t="str">
            <v>N</v>
          </cell>
          <cell r="J7">
            <v>24.840000000000003</v>
          </cell>
          <cell r="K7">
            <v>0.2</v>
          </cell>
        </row>
        <row r="8">
          <cell r="B8">
            <v>18.650000000000002</v>
          </cell>
          <cell r="C8">
            <v>24.5</v>
          </cell>
          <cell r="D8">
            <v>15.4</v>
          </cell>
          <cell r="E8">
            <v>75.5</v>
          </cell>
          <cell r="F8">
            <v>92</v>
          </cell>
          <cell r="G8">
            <v>46</v>
          </cell>
          <cell r="H8">
            <v>19.8</v>
          </cell>
          <cell r="I8" t="str">
            <v>SE</v>
          </cell>
          <cell r="J8">
            <v>33.480000000000004</v>
          </cell>
          <cell r="K8">
            <v>0</v>
          </cell>
        </row>
        <row r="9">
          <cell r="B9">
            <v>18.704166666666669</v>
          </cell>
          <cell r="C9">
            <v>25.1</v>
          </cell>
          <cell r="D9">
            <v>14.7</v>
          </cell>
          <cell r="E9">
            <v>62.833333333333336</v>
          </cell>
          <cell r="F9">
            <v>85</v>
          </cell>
          <cell r="G9">
            <v>34</v>
          </cell>
          <cell r="H9">
            <v>25.92</v>
          </cell>
          <cell r="I9" t="str">
            <v>L</v>
          </cell>
          <cell r="J9">
            <v>48.6</v>
          </cell>
          <cell r="K9">
            <v>0</v>
          </cell>
        </row>
        <row r="10">
          <cell r="B10">
            <v>19.716666666666665</v>
          </cell>
          <cell r="C10">
            <v>29</v>
          </cell>
          <cell r="D10">
            <v>14</v>
          </cell>
          <cell r="E10">
            <v>52.416666666666664</v>
          </cell>
          <cell r="F10">
            <v>75</v>
          </cell>
          <cell r="G10">
            <v>19</v>
          </cell>
          <cell r="H10">
            <v>20.16</v>
          </cell>
          <cell r="I10" t="str">
            <v>L</v>
          </cell>
          <cell r="J10">
            <v>36.72</v>
          </cell>
          <cell r="K10">
            <v>0</v>
          </cell>
        </row>
        <row r="11">
          <cell r="B11">
            <v>22.858333333333334</v>
          </cell>
          <cell r="C11">
            <v>30.8</v>
          </cell>
          <cell r="D11">
            <v>17.100000000000001</v>
          </cell>
          <cell r="E11">
            <v>46.583333333333336</v>
          </cell>
          <cell r="F11">
            <v>61</v>
          </cell>
          <cell r="G11">
            <v>28</v>
          </cell>
          <cell r="H11">
            <v>19.8</v>
          </cell>
          <cell r="I11" t="str">
            <v>L</v>
          </cell>
          <cell r="J11">
            <v>35.64</v>
          </cell>
          <cell r="K11">
            <v>0</v>
          </cell>
        </row>
        <row r="12">
          <cell r="B12">
            <v>23.933333333333334</v>
          </cell>
          <cell r="C12">
            <v>29.8</v>
          </cell>
          <cell r="D12">
            <v>19.8</v>
          </cell>
          <cell r="E12">
            <v>53.375</v>
          </cell>
          <cell r="F12">
            <v>73</v>
          </cell>
          <cell r="G12">
            <v>32</v>
          </cell>
          <cell r="H12">
            <v>21.240000000000002</v>
          </cell>
          <cell r="I12" t="str">
            <v>L</v>
          </cell>
          <cell r="J12">
            <v>36</v>
          </cell>
          <cell r="K12">
            <v>0</v>
          </cell>
        </row>
        <row r="13">
          <cell r="B13">
            <v>23.149999999999995</v>
          </cell>
          <cell r="C13">
            <v>28.3</v>
          </cell>
          <cell r="D13">
            <v>18.899999999999999</v>
          </cell>
          <cell r="E13">
            <v>47.291666666666664</v>
          </cell>
          <cell r="F13">
            <v>64</v>
          </cell>
          <cell r="G13">
            <v>30</v>
          </cell>
          <cell r="H13">
            <v>21.240000000000002</v>
          </cell>
          <cell r="I13" t="str">
            <v>L</v>
          </cell>
          <cell r="J13">
            <v>36</v>
          </cell>
          <cell r="K13">
            <v>0</v>
          </cell>
        </row>
        <row r="14">
          <cell r="B14">
            <v>21.791666666666668</v>
          </cell>
          <cell r="C14">
            <v>29.4</v>
          </cell>
          <cell r="D14">
            <v>16.8</v>
          </cell>
          <cell r="E14">
            <v>54.208333333333336</v>
          </cell>
          <cell r="F14">
            <v>70</v>
          </cell>
          <cell r="G14">
            <v>29</v>
          </cell>
          <cell r="H14">
            <v>19.079999999999998</v>
          </cell>
          <cell r="I14" t="str">
            <v>L</v>
          </cell>
          <cell r="J14">
            <v>33.480000000000004</v>
          </cell>
          <cell r="K14">
            <v>0</v>
          </cell>
        </row>
        <row r="15">
          <cell r="B15">
            <v>22.770833333333332</v>
          </cell>
          <cell r="C15">
            <v>31</v>
          </cell>
          <cell r="D15">
            <v>16</v>
          </cell>
          <cell r="E15">
            <v>58.125</v>
          </cell>
          <cell r="F15">
            <v>81</v>
          </cell>
          <cell r="G15">
            <v>35</v>
          </cell>
          <cell r="H15">
            <v>15.120000000000001</v>
          </cell>
          <cell r="I15" t="str">
            <v>L</v>
          </cell>
          <cell r="J15">
            <v>27.720000000000002</v>
          </cell>
          <cell r="K15">
            <v>0</v>
          </cell>
        </row>
        <row r="16">
          <cell r="B16">
            <v>24.804166666666674</v>
          </cell>
          <cell r="C16">
            <v>30.5</v>
          </cell>
          <cell r="D16">
            <v>20.5</v>
          </cell>
          <cell r="E16">
            <v>53.875</v>
          </cell>
          <cell r="F16">
            <v>71</v>
          </cell>
          <cell r="G16">
            <v>35</v>
          </cell>
          <cell r="H16">
            <v>16.559999999999999</v>
          </cell>
          <cell r="I16" t="str">
            <v>NE</v>
          </cell>
          <cell r="J16">
            <v>30.96</v>
          </cell>
          <cell r="K16">
            <v>0</v>
          </cell>
        </row>
        <row r="17">
          <cell r="B17">
            <v>24.762500000000003</v>
          </cell>
          <cell r="C17">
            <v>30.8</v>
          </cell>
          <cell r="D17">
            <v>19.3</v>
          </cell>
          <cell r="E17">
            <v>47.041666666666664</v>
          </cell>
          <cell r="F17">
            <v>65</v>
          </cell>
          <cell r="G17">
            <v>28</v>
          </cell>
          <cell r="H17">
            <v>20.52</v>
          </cell>
          <cell r="I17" t="str">
            <v>NE</v>
          </cell>
          <cell r="J17">
            <v>36.36</v>
          </cell>
          <cell r="K17">
            <v>0</v>
          </cell>
        </row>
        <row r="18">
          <cell r="B18">
            <v>23.829166666666666</v>
          </cell>
          <cell r="C18">
            <v>31</v>
          </cell>
          <cell r="D18">
            <v>17.399999999999999</v>
          </cell>
          <cell r="E18">
            <v>51.041666666666664</v>
          </cell>
          <cell r="F18">
            <v>72</v>
          </cell>
          <cell r="G18">
            <v>28</v>
          </cell>
          <cell r="H18">
            <v>15.840000000000002</v>
          </cell>
          <cell r="I18" t="str">
            <v>NE</v>
          </cell>
          <cell r="J18">
            <v>30.96</v>
          </cell>
          <cell r="K18">
            <v>0</v>
          </cell>
        </row>
        <row r="19">
          <cell r="B19">
            <v>24.912499999999998</v>
          </cell>
          <cell r="C19">
            <v>30.3</v>
          </cell>
          <cell r="D19">
            <v>21.2</v>
          </cell>
          <cell r="E19">
            <v>50.708333333333336</v>
          </cell>
          <cell r="F19">
            <v>62</v>
          </cell>
          <cell r="G19">
            <v>32</v>
          </cell>
          <cell r="H19">
            <v>18.36</v>
          </cell>
          <cell r="I19" t="str">
            <v>L</v>
          </cell>
          <cell r="J19">
            <v>33.840000000000003</v>
          </cell>
          <cell r="K19">
            <v>0</v>
          </cell>
        </row>
        <row r="20">
          <cell r="B20">
            <v>25.399999999999995</v>
          </cell>
          <cell r="C20">
            <v>31.5</v>
          </cell>
          <cell r="D20">
            <v>22.6</v>
          </cell>
          <cell r="E20">
            <v>48.833333333333336</v>
          </cell>
          <cell r="F20">
            <v>62</v>
          </cell>
          <cell r="G20">
            <v>28</v>
          </cell>
          <cell r="H20">
            <v>16.920000000000002</v>
          </cell>
          <cell r="I20" t="str">
            <v>L</v>
          </cell>
          <cell r="J20">
            <v>34.92</v>
          </cell>
          <cell r="K20">
            <v>0</v>
          </cell>
        </row>
        <row r="21">
          <cell r="B21">
            <v>23.970833333333331</v>
          </cell>
          <cell r="C21">
            <v>29.8</v>
          </cell>
          <cell r="D21">
            <v>18.399999999999999</v>
          </cell>
          <cell r="E21">
            <v>46.208333333333336</v>
          </cell>
          <cell r="F21">
            <v>64</v>
          </cell>
          <cell r="G21">
            <v>29</v>
          </cell>
          <cell r="H21">
            <v>16.559999999999999</v>
          </cell>
          <cell r="I21" t="str">
            <v>L</v>
          </cell>
          <cell r="J21">
            <v>31.319999999999997</v>
          </cell>
          <cell r="K21">
            <v>0</v>
          </cell>
        </row>
        <row r="22">
          <cell r="B22">
            <v>23.083333333333332</v>
          </cell>
          <cell r="C22">
            <v>29.2</v>
          </cell>
          <cell r="D22">
            <v>18.5</v>
          </cell>
          <cell r="E22">
            <v>48</v>
          </cell>
          <cell r="F22">
            <v>63</v>
          </cell>
          <cell r="G22">
            <v>31</v>
          </cell>
          <cell r="H22">
            <v>19.079999999999998</v>
          </cell>
          <cell r="I22" t="str">
            <v>NE</v>
          </cell>
          <cell r="J22">
            <v>35.28</v>
          </cell>
          <cell r="K22">
            <v>0</v>
          </cell>
        </row>
        <row r="23">
          <cell r="B23">
            <v>22.224999999999998</v>
          </cell>
          <cell r="C23">
            <v>30.5</v>
          </cell>
          <cell r="D23">
            <v>15.6</v>
          </cell>
          <cell r="E23">
            <v>54</v>
          </cell>
          <cell r="F23">
            <v>76</v>
          </cell>
          <cell r="G23">
            <v>30</v>
          </cell>
          <cell r="H23">
            <v>12.6</v>
          </cell>
          <cell r="I23" t="str">
            <v>L</v>
          </cell>
          <cell r="J23">
            <v>23.040000000000003</v>
          </cell>
          <cell r="K23">
            <v>0</v>
          </cell>
        </row>
        <row r="24">
          <cell r="B24">
            <v>22.808333333333337</v>
          </cell>
          <cell r="C24">
            <v>29.7</v>
          </cell>
          <cell r="D24">
            <v>16.600000000000001</v>
          </cell>
          <cell r="E24">
            <v>59.541666666666664</v>
          </cell>
          <cell r="F24">
            <v>86</v>
          </cell>
          <cell r="G24">
            <v>35</v>
          </cell>
          <cell r="H24">
            <v>18</v>
          </cell>
          <cell r="I24" t="str">
            <v>SE</v>
          </cell>
          <cell r="J24">
            <v>28.44</v>
          </cell>
          <cell r="K24">
            <v>0</v>
          </cell>
        </row>
        <row r="25">
          <cell r="B25">
            <v>23.675000000000001</v>
          </cell>
          <cell r="C25">
            <v>30</v>
          </cell>
          <cell r="D25">
            <v>18.8</v>
          </cell>
          <cell r="E25">
            <v>51.375</v>
          </cell>
          <cell r="F25">
            <v>70</v>
          </cell>
          <cell r="G25">
            <v>30</v>
          </cell>
          <cell r="H25">
            <v>23.400000000000002</v>
          </cell>
          <cell r="I25" t="str">
            <v>L</v>
          </cell>
          <cell r="J25">
            <v>40.32</v>
          </cell>
          <cell r="K25">
            <v>0</v>
          </cell>
        </row>
        <row r="26">
          <cell r="B26">
            <v>23.570833333333329</v>
          </cell>
          <cell r="C26">
            <v>30.4</v>
          </cell>
          <cell r="D26">
            <v>18.100000000000001</v>
          </cell>
          <cell r="E26">
            <v>44.958333333333336</v>
          </cell>
          <cell r="F26">
            <v>60</v>
          </cell>
          <cell r="G26">
            <v>24</v>
          </cell>
          <cell r="H26">
            <v>18.720000000000002</v>
          </cell>
          <cell r="I26" t="str">
            <v>L</v>
          </cell>
          <cell r="J26">
            <v>33.840000000000003</v>
          </cell>
          <cell r="K26">
            <v>0</v>
          </cell>
        </row>
        <row r="27">
          <cell r="B27">
            <v>22.662499999999994</v>
          </cell>
          <cell r="C27">
            <v>29.4</v>
          </cell>
          <cell r="D27">
            <v>17.2</v>
          </cell>
          <cell r="E27">
            <v>45.916666666666664</v>
          </cell>
          <cell r="F27">
            <v>62</v>
          </cell>
          <cell r="G27">
            <v>28</v>
          </cell>
          <cell r="H27">
            <v>16.920000000000002</v>
          </cell>
          <cell r="I27" t="str">
            <v>L</v>
          </cell>
          <cell r="J27">
            <v>29.880000000000003</v>
          </cell>
          <cell r="K27">
            <v>0</v>
          </cell>
        </row>
        <row r="28">
          <cell r="B28">
            <v>22.229166666666671</v>
          </cell>
          <cell r="C28">
            <v>29.4</v>
          </cell>
          <cell r="D28">
            <v>15.3</v>
          </cell>
          <cell r="E28">
            <v>46.875</v>
          </cell>
          <cell r="F28">
            <v>68</v>
          </cell>
          <cell r="G28">
            <v>31</v>
          </cell>
          <cell r="H28">
            <v>16.2</v>
          </cell>
          <cell r="I28" t="str">
            <v>NE</v>
          </cell>
          <cell r="J28">
            <v>41.76</v>
          </cell>
          <cell r="K28">
            <v>0</v>
          </cell>
        </row>
        <row r="29">
          <cell r="B29">
            <v>22.200000000000003</v>
          </cell>
          <cell r="C29">
            <v>29.1</v>
          </cell>
          <cell r="D29">
            <v>16.8</v>
          </cell>
          <cell r="E29">
            <v>51.166666666666664</v>
          </cell>
          <cell r="F29">
            <v>69</v>
          </cell>
          <cell r="G29">
            <v>28</v>
          </cell>
          <cell r="H29">
            <v>27.36</v>
          </cell>
          <cell r="I29" t="str">
            <v>N</v>
          </cell>
          <cell r="J29">
            <v>60.480000000000004</v>
          </cell>
          <cell r="K29">
            <v>0</v>
          </cell>
        </row>
        <row r="30">
          <cell r="B30">
            <v>18.712499999999999</v>
          </cell>
          <cell r="C30">
            <v>23.6</v>
          </cell>
          <cell r="D30">
            <v>14.2</v>
          </cell>
          <cell r="E30">
            <v>78.166666666666671</v>
          </cell>
          <cell r="F30">
            <v>98</v>
          </cell>
          <cell r="G30">
            <v>47</v>
          </cell>
          <cell r="H30">
            <v>15.840000000000002</v>
          </cell>
          <cell r="I30" t="str">
            <v>N</v>
          </cell>
          <cell r="J30">
            <v>41.4</v>
          </cell>
          <cell r="K30">
            <v>11.599999999999996</v>
          </cell>
        </row>
        <row r="31">
          <cell r="B31">
            <v>19.5625</v>
          </cell>
          <cell r="C31">
            <v>27.2</v>
          </cell>
          <cell r="D31">
            <v>14.3</v>
          </cell>
          <cell r="E31">
            <v>85</v>
          </cell>
          <cell r="F31">
            <v>98</v>
          </cell>
          <cell r="G31">
            <v>53</v>
          </cell>
          <cell r="H31">
            <v>17.64</v>
          </cell>
          <cell r="I31" t="str">
            <v>NE</v>
          </cell>
          <cell r="J31">
            <v>34.200000000000003</v>
          </cell>
          <cell r="K31">
            <v>8.8000000000000007</v>
          </cell>
        </row>
        <row r="32">
          <cell r="B32">
            <v>24.837500000000002</v>
          </cell>
          <cell r="C32">
            <v>30.9</v>
          </cell>
          <cell r="D32">
            <v>21</v>
          </cell>
          <cell r="E32">
            <v>56</v>
          </cell>
          <cell r="F32">
            <v>77</v>
          </cell>
          <cell r="G32">
            <v>32</v>
          </cell>
          <cell r="H32">
            <v>20.88</v>
          </cell>
          <cell r="I32" t="str">
            <v>L</v>
          </cell>
          <cell r="J32">
            <v>41.4</v>
          </cell>
          <cell r="K32">
            <v>0</v>
          </cell>
        </row>
        <row r="33">
          <cell r="B33">
            <v>24.229166666666668</v>
          </cell>
          <cell r="C33">
            <v>30.9</v>
          </cell>
          <cell r="D33">
            <v>19.100000000000001</v>
          </cell>
          <cell r="E33">
            <v>54.083333333333336</v>
          </cell>
          <cell r="F33">
            <v>75</v>
          </cell>
          <cell r="G33">
            <v>32</v>
          </cell>
          <cell r="H33">
            <v>18.720000000000002</v>
          </cell>
          <cell r="I33" t="str">
            <v>NE</v>
          </cell>
          <cell r="J33">
            <v>43.56</v>
          </cell>
          <cell r="K33">
            <v>0</v>
          </cell>
        </row>
        <row r="34">
          <cell r="B34">
            <v>24.399999999999995</v>
          </cell>
          <cell r="C34">
            <v>31.3</v>
          </cell>
          <cell r="D34">
            <v>18.399999999999999</v>
          </cell>
          <cell r="E34">
            <v>55.083333333333336</v>
          </cell>
          <cell r="F34">
            <v>74</v>
          </cell>
          <cell r="G34">
            <v>35</v>
          </cell>
          <cell r="H34">
            <v>14.76</v>
          </cell>
          <cell r="I34" t="str">
            <v>NE</v>
          </cell>
          <cell r="J34">
            <v>36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23.633333333333336</v>
          </cell>
          <cell r="C5">
            <v>33.1</v>
          </cell>
          <cell r="D5">
            <v>15.8</v>
          </cell>
          <cell r="E5">
            <v>64.916666666666671</v>
          </cell>
          <cell r="F5">
            <v>91</v>
          </cell>
          <cell r="G5">
            <v>29</v>
          </cell>
          <cell r="H5">
            <v>10.44</v>
          </cell>
          <cell r="I5" t="str">
            <v>SO</v>
          </cell>
          <cell r="J5">
            <v>26.64</v>
          </cell>
          <cell r="K5">
            <v>0</v>
          </cell>
        </row>
        <row r="6">
          <cell r="B6">
            <v>22.691666666666666</v>
          </cell>
          <cell r="C6">
            <v>32.799999999999997</v>
          </cell>
          <cell r="D6">
            <v>14.8</v>
          </cell>
          <cell r="E6">
            <v>65.541666666666671</v>
          </cell>
          <cell r="F6">
            <v>91</v>
          </cell>
          <cell r="G6">
            <v>23</v>
          </cell>
          <cell r="H6">
            <v>8.2799999999999994</v>
          </cell>
          <cell r="I6" t="str">
            <v>NO</v>
          </cell>
          <cell r="J6">
            <v>16.2</v>
          </cell>
          <cell r="K6">
            <v>0</v>
          </cell>
        </row>
        <row r="7">
          <cell r="B7">
            <v>21.270833333333332</v>
          </cell>
          <cell r="C7">
            <v>26.8</v>
          </cell>
          <cell r="D7">
            <v>17.399999999999999</v>
          </cell>
          <cell r="E7">
            <v>77.291666666666671</v>
          </cell>
          <cell r="F7">
            <v>91</v>
          </cell>
          <cell r="G7">
            <v>56</v>
          </cell>
          <cell r="H7">
            <v>10.08</v>
          </cell>
          <cell r="I7" t="str">
            <v>SO</v>
          </cell>
          <cell r="J7">
            <v>21.96</v>
          </cell>
          <cell r="K7">
            <v>0</v>
          </cell>
        </row>
        <row r="8">
          <cell r="B8">
            <v>19.745833333333334</v>
          </cell>
          <cell r="C8">
            <v>26.4</v>
          </cell>
          <cell r="D8">
            <v>13.7</v>
          </cell>
          <cell r="E8">
            <v>75.833333333333329</v>
          </cell>
          <cell r="F8">
            <v>99</v>
          </cell>
          <cell r="G8">
            <v>42</v>
          </cell>
          <cell r="H8">
            <v>15.840000000000002</v>
          </cell>
          <cell r="I8" t="str">
            <v>SO</v>
          </cell>
          <cell r="J8">
            <v>28.8</v>
          </cell>
          <cell r="K8">
            <v>0</v>
          </cell>
        </row>
        <row r="9">
          <cell r="B9">
            <v>17.624999999999996</v>
          </cell>
          <cell r="C9">
            <v>25</v>
          </cell>
          <cell r="D9">
            <v>11.2</v>
          </cell>
          <cell r="E9">
            <v>68.5</v>
          </cell>
          <cell r="F9">
            <v>92</v>
          </cell>
          <cell r="G9">
            <v>35</v>
          </cell>
          <cell r="H9">
            <v>13.32</v>
          </cell>
          <cell r="I9" t="str">
            <v>O</v>
          </cell>
          <cell r="J9">
            <v>24.840000000000003</v>
          </cell>
          <cell r="K9">
            <v>0</v>
          </cell>
        </row>
        <row r="10">
          <cell r="B10">
            <v>17.183333333333334</v>
          </cell>
          <cell r="C10">
            <v>28.1</v>
          </cell>
          <cell r="D10">
            <v>7.7</v>
          </cell>
          <cell r="E10">
            <v>67.125</v>
          </cell>
          <cell r="F10">
            <v>96</v>
          </cell>
          <cell r="G10">
            <v>29</v>
          </cell>
          <cell r="H10">
            <v>7.9200000000000008</v>
          </cell>
          <cell r="I10" t="str">
            <v>SO</v>
          </cell>
          <cell r="J10">
            <v>19.079999999999998</v>
          </cell>
          <cell r="K10">
            <v>0</v>
          </cell>
        </row>
        <row r="11">
          <cell r="B11">
            <v>19.091666666666665</v>
          </cell>
          <cell r="C11">
            <v>27.9</v>
          </cell>
          <cell r="D11">
            <v>11.3</v>
          </cell>
          <cell r="E11">
            <v>68.666666666666671</v>
          </cell>
          <cell r="F11">
            <v>91</v>
          </cell>
          <cell r="G11">
            <v>42</v>
          </cell>
          <cell r="H11">
            <v>9.7200000000000006</v>
          </cell>
          <cell r="I11" t="str">
            <v>SO</v>
          </cell>
          <cell r="J11">
            <v>19.8</v>
          </cell>
          <cell r="K11">
            <v>0</v>
          </cell>
        </row>
        <row r="12">
          <cell r="B12">
            <v>20.441666666666666</v>
          </cell>
          <cell r="C12">
            <v>28.9</v>
          </cell>
          <cell r="D12">
            <v>13.7</v>
          </cell>
          <cell r="E12">
            <v>63.458333333333336</v>
          </cell>
          <cell r="F12">
            <v>90</v>
          </cell>
          <cell r="G12">
            <v>21</v>
          </cell>
          <cell r="H12">
            <v>13.68</v>
          </cell>
          <cell r="I12" t="str">
            <v>SO</v>
          </cell>
          <cell r="J12">
            <v>25.56</v>
          </cell>
          <cell r="K12">
            <v>0</v>
          </cell>
        </row>
        <row r="13">
          <cell r="B13">
            <v>18.579166666666669</v>
          </cell>
          <cell r="C13">
            <v>28</v>
          </cell>
          <cell r="D13">
            <v>10.4</v>
          </cell>
          <cell r="E13">
            <v>61.25</v>
          </cell>
          <cell r="F13">
            <v>90</v>
          </cell>
          <cell r="G13">
            <v>27</v>
          </cell>
          <cell r="H13">
            <v>12.6</v>
          </cell>
          <cell r="I13" t="str">
            <v>O</v>
          </cell>
          <cell r="J13">
            <v>25.2</v>
          </cell>
          <cell r="K13">
            <v>0</v>
          </cell>
        </row>
        <row r="14">
          <cell r="B14">
            <v>20.441666666666666</v>
          </cell>
          <cell r="C14">
            <v>29.9</v>
          </cell>
          <cell r="D14">
            <v>12.8</v>
          </cell>
          <cell r="E14">
            <v>64.666666666666671</v>
          </cell>
          <cell r="F14">
            <v>87</v>
          </cell>
          <cell r="G14">
            <v>38</v>
          </cell>
          <cell r="H14">
            <v>10.8</v>
          </cell>
          <cell r="I14" t="str">
            <v>SO</v>
          </cell>
          <cell r="J14">
            <v>28.08</v>
          </cell>
          <cell r="K14">
            <v>0</v>
          </cell>
        </row>
        <row r="15">
          <cell r="B15">
            <v>22.429166666666664</v>
          </cell>
          <cell r="C15">
            <v>30.4</v>
          </cell>
          <cell r="D15">
            <v>15.5</v>
          </cell>
          <cell r="E15">
            <v>63.791666666666664</v>
          </cell>
          <cell r="F15">
            <v>89</v>
          </cell>
          <cell r="G15">
            <v>34</v>
          </cell>
          <cell r="H15">
            <v>12.6</v>
          </cell>
          <cell r="I15" t="str">
            <v>SO</v>
          </cell>
          <cell r="J15">
            <v>25.56</v>
          </cell>
          <cell r="K15">
            <v>0</v>
          </cell>
        </row>
        <row r="16">
          <cell r="B16">
            <v>21.779166666666669</v>
          </cell>
          <cell r="C16">
            <v>30.2</v>
          </cell>
          <cell r="D16">
            <v>13.9</v>
          </cell>
          <cell r="E16">
            <v>63.583333333333336</v>
          </cell>
          <cell r="F16">
            <v>91</v>
          </cell>
          <cell r="G16">
            <v>28</v>
          </cell>
          <cell r="H16">
            <v>11.879999999999999</v>
          </cell>
          <cell r="I16" t="str">
            <v>SO</v>
          </cell>
          <cell r="J16">
            <v>25.92</v>
          </cell>
          <cell r="K16">
            <v>0</v>
          </cell>
        </row>
        <row r="17">
          <cell r="B17">
            <v>21.891666666666666</v>
          </cell>
          <cell r="C17">
            <v>30.7</v>
          </cell>
          <cell r="D17">
            <v>15.2</v>
          </cell>
          <cell r="E17">
            <v>65.75</v>
          </cell>
          <cell r="F17">
            <v>86</v>
          </cell>
          <cell r="G17">
            <v>36</v>
          </cell>
          <cell r="H17">
            <v>17.64</v>
          </cell>
          <cell r="I17" t="str">
            <v>SO</v>
          </cell>
          <cell r="J17">
            <v>29.880000000000003</v>
          </cell>
          <cell r="K17">
            <v>0</v>
          </cell>
        </row>
        <row r="18">
          <cell r="B18">
            <v>22.941666666666663</v>
          </cell>
          <cell r="C18">
            <v>31.4</v>
          </cell>
          <cell r="D18">
            <v>15.3</v>
          </cell>
          <cell r="E18">
            <v>62.583333333333336</v>
          </cell>
          <cell r="F18">
            <v>90</v>
          </cell>
          <cell r="G18">
            <v>27</v>
          </cell>
          <cell r="H18">
            <v>14.4</v>
          </cell>
          <cell r="I18" t="str">
            <v>SO</v>
          </cell>
          <cell r="J18">
            <v>34.200000000000003</v>
          </cell>
          <cell r="K18">
            <v>0</v>
          </cell>
        </row>
        <row r="19">
          <cell r="B19">
            <v>22.574999999999999</v>
          </cell>
          <cell r="C19">
            <v>30.7</v>
          </cell>
          <cell r="D19">
            <v>15.5</v>
          </cell>
          <cell r="E19">
            <v>62.208333333333336</v>
          </cell>
          <cell r="F19">
            <v>87</v>
          </cell>
          <cell r="G19">
            <v>29</v>
          </cell>
          <cell r="H19">
            <v>14.4</v>
          </cell>
          <cell r="I19" t="str">
            <v>O</v>
          </cell>
          <cell r="J19">
            <v>36.36</v>
          </cell>
          <cell r="K19">
            <v>0</v>
          </cell>
        </row>
        <row r="20">
          <cell r="B20">
            <v>22.287499999999998</v>
          </cell>
          <cell r="C20">
            <v>30.7</v>
          </cell>
          <cell r="D20">
            <v>14.6</v>
          </cell>
          <cell r="E20">
            <v>58.75</v>
          </cell>
          <cell r="F20">
            <v>87</v>
          </cell>
          <cell r="G20">
            <v>26</v>
          </cell>
          <cell r="H20">
            <v>12.6</v>
          </cell>
          <cell r="I20" t="str">
            <v>SO</v>
          </cell>
          <cell r="J20">
            <v>22.68</v>
          </cell>
          <cell r="K20">
            <v>0</v>
          </cell>
        </row>
        <row r="21">
          <cell r="B21">
            <v>20.570833333333336</v>
          </cell>
          <cell r="C21">
            <v>29</v>
          </cell>
          <cell r="D21">
            <v>14</v>
          </cell>
          <cell r="E21">
            <v>65.125</v>
          </cell>
          <cell r="F21">
            <v>89</v>
          </cell>
          <cell r="G21">
            <v>31</v>
          </cell>
          <cell r="H21">
            <v>7.9200000000000008</v>
          </cell>
          <cell r="I21" t="str">
            <v>SO</v>
          </cell>
          <cell r="J21">
            <v>19.440000000000001</v>
          </cell>
          <cell r="K21">
            <v>0</v>
          </cell>
        </row>
        <row r="22">
          <cell r="B22">
            <v>20.291666666666664</v>
          </cell>
          <cell r="C22">
            <v>30.1</v>
          </cell>
          <cell r="D22">
            <v>11.9</v>
          </cell>
          <cell r="E22">
            <v>64.791666666666671</v>
          </cell>
          <cell r="F22">
            <v>91</v>
          </cell>
          <cell r="G22">
            <v>31</v>
          </cell>
          <cell r="H22">
            <v>15.120000000000001</v>
          </cell>
          <cell r="I22" t="str">
            <v>SO</v>
          </cell>
          <cell r="J22">
            <v>32.76</v>
          </cell>
          <cell r="K22">
            <v>0</v>
          </cell>
        </row>
        <row r="23">
          <cell r="B23">
            <v>21.279166666666669</v>
          </cell>
          <cell r="C23">
            <v>31.2</v>
          </cell>
          <cell r="D23">
            <v>13.3</v>
          </cell>
          <cell r="E23">
            <v>65.083333333333329</v>
          </cell>
          <cell r="F23">
            <v>92</v>
          </cell>
          <cell r="G23">
            <v>27</v>
          </cell>
          <cell r="H23">
            <v>7.9200000000000008</v>
          </cell>
          <cell r="I23" t="str">
            <v>NO</v>
          </cell>
          <cell r="J23">
            <v>19.8</v>
          </cell>
          <cell r="K23">
            <v>0</v>
          </cell>
        </row>
        <row r="24">
          <cell r="B24">
            <v>20.958333333333336</v>
          </cell>
          <cell r="C24">
            <v>30.2</v>
          </cell>
          <cell r="D24">
            <v>13.1</v>
          </cell>
          <cell r="E24">
            <v>64.916666666666671</v>
          </cell>
          <cell r="F24">
            <v>92</v>
          </cell>
          <cell r="G24">
            <v>30</v>
          </cell>
          <cell r="H24">
            <v>14.4</v>
          </cell>
          <cell r="I24" t="str">
            <v>O</v>
          </cell>
          <cell r="J24">
            <v>28.8</v>
          </cell>
          <cell r="K24">
            <v>0</v>
          </cell>
        </row>
        <row r="25">
          <cell r="B25">
            <v>20.737500000000001</v>
          </cell>
          <cell r="C25">
            <v>29.8</v>
          </cell>
          <cell r="D25">
            <v>13</v>
          </cell>
          <cell r="E25">
            <v>62.125</v>
          </cell>
          <cell r="F25">
            <v>91</v>
          </cell>
          <cell r="G25">
            <v>28</v>
          </cell>
          <cell r="H25">
            <v>19.440000000000001</v>
          </cell>
          <cell r="I25" t="str">
            <v>O</v>
          </cell>
          <cell r="J25">
            <v>36.72</v>
          </cell>
          <cell r="K25">
            <v>0</v>
          </cell>
        </row>
        <row r="26">
          <cell r="B26">
            <v>19.970833333333335</v>
          </cell>
          <cell r="C26">
            <v>29.4</v>
          </cell>
          <cell r="D26">
            <v>11.6</v>
          </cell>
          <cell r="E26">
            <v>61.333333333333336</v>
          </cell>
          <cell r="F26">
            <v>91</v>
          </cell>
          <cell r="G26">
            <v>28</v>
          </cell>
          <cell r="H26">
            <v>14.76</v>
          </cell>
          <cell r="I26" t="str">
            <v>SO</v>
          </cell>
          <cell r="J26">
            <v>29.52</v>
          </cell>
          <cell r="K26">
            <v>0</v>
          </cell>
        </row>
        <row r="27">
          <cell r="B27">
            <v>19.579166666666669</v>
          </cell>
          <cell r="C27">
            <v>28.9</v>
          </cell>
          <cell r="D27">
            <v>11.1</v>
          </cell>
          <cell r="E27">
            <v>61.125</v>
          </cell>
          <cell r="F27">
            <v>90</v>
          </cell>
          <cell r="G27">
            <v>29</v>
          </cell>
          <cell r="H27">
            <v>16.559999999999999</v>
          </cell>
          <cell r="I27" t="str">
            <v>SO</v>
          </cell>
          <cell r="J27">
            <v>32.04</v>
          </cell>
          <cell r="K27">
            <v>0</v>
          </cell>
        </row>
        <row r="28">
          <cell r="B28">
            <v>20.066666666666666</v>
          </cell>
          <cell r="C28">
            <v>29.8</v>
          </cell>
          <cell r="D28">
            <v>11.1</v>
          </cell>
          <cell r="E28">
            <v>61.916666666666664</v>
          </cell>
          <cell r="F28">
            <v>91</v>
          </cell>
          <cell r="G28">
            <v>29</v>
          </cell>
          <cell r="H28">
            <v>10.8</v>
          </cell>
          <cell r="I28" t="str">
            <v>SO</v>
          </cell>
          <cell r="J28">
            <v>29.52</v>
          </cell>
          <cell r="K28">
            <v>0</v>
          </cell>
        </row>
        <row r="29">
          <cell r="B29">
            <v>20.858333333333334</v>
          </cell>
          <cell r="C29">
            <v>31.4</v>
          </cell>
          <cell r="D29">
            <v>12.1</v>
          </cell>
          <cell r="E29">
            <v>60</v>
          </cell>
          <cell r="F29">
            <v>91</v>
          </cell>
          <cell r="G29">
            <v>24</v>
          </cell>
          <cell r="H29">
            <v>20.52</v>
          </cell>
          <cell r="I29" t="str">
            <v>NO</v>
          </cell>
          <cell r="J29">
            <v>41.04</v>
          </cell>
          <cell r="K29">
            <v>0</v>
          </cell>
        </row>
        <row r="30">
          <cell r="B30">
            <v>20.983333333333338</v>
          </cell>
          <cell r="C30">
            <v>31.8</v>
          </cell>
          <cell r="D30">
            <v>12.3</v>
          </cell>
          <cell r="E30">
            <v>60.125</v>
          </cell>
          <cell r="F30">
            <v>88</v>
          </cell>
          <cell r="G30">
            <v>25</v>
          </cell>
          <cell r="H30">
            <v>19.8</v>
          </cell>
          <cell r="I30" t="str">
            <v>SO</v>
          </cell>
          <cell r="J30">
            <v>52.92</v>
          </cell>
          <cell r="K30">
            <v>0</v>
          </cell>
        </row>
        <row r="31">
          <cell r="B31">
            <v>21.866666666666664</v>
          </cell>
          <cell r="C31">
            <v>29.5</v>
          </cell>
          <cell r="D31">
            <v>16.899999999999999</v>
          </cell>
          <cell r="E31">
            <v>70.041666666666671</v>
          </cell>
          <cell r="F31">
            <v>96</v>
          </cell>
          <cell r="G31">
            <v>37</v>
          </cell>
          <cell r="H31">
            <v>17.28</v>
          </cell>
          <cell r="I31" t="str">
            <v>SO</v>
          </cell>
          <cell r="J31">
            <v>32.4</v>
          </cell>
          <cell r="K31">
            <v>1.6</v>
          </cell>
        </row>
        <row r="32">
          <cell r="B32">
            <v>23.129166666666663</v>
          </cell>
          <cell r="C32">
            <v>32.5</v>
          </cell>
          <cell r="D32">
            <v>15</v>
          </cell>
          <cell r="E32">
            <v>61.125</v>
          </cell>
          <cell r="F32">
            <v>93</v>
          </cell>
          <cell r="G32">
            <v>27</v>
          </cell>
          <cell r="H32">
            <v>15.48</v>
          </cell>
          <cell r="I32" t="str">
            <v>SO</v>
          </cell>
          <cell r="J32">
            <v>31.680000000000003</v>
          </cell>
          <cell r="K32">
            <v>0</v>
          </cell>
        </row>
        <row r="33">
          <cell r="B33">
            <v>23.191666666666666</v>
          </cell>
          <cell r="C33">
            <v>31.4</v>
          </cell>
          <cell r="D33">
            <v>15</v>
          </cell>
          <cell r="E33">
            <v>55.458333333333336</v>
          </cell>
          <cell r="F33">
            <v>85</v>
          </cell>
          <cell r="G33">
            <v>27</v>
          </cell>
          <cell r="H33">
            <v>11.879999999999999</v>
          </cell>
          <cell r="I33" t="str">
            <v>SO</v>
          </cell>
          <cell r="J33">
            <v>25.92</v>
          </cell>
          <cell r="K33">
            <v>0</v>
          </cell>
        </row>
        <row r="34">
          <cell r="B34">
            <v>22.316666666666663</v>
          </cell>
          <cell r="C34">
            <v>32.1</v>
          </cell>
          <cell r="D34">
            <v>13.7</v>
          </cell>
          <cell r="E34">
            <v>59.583333333333336</v>
          </cell>
          <cell r="F34">
            <v>89</v>
          </cell>
          <cell r="G34">
            <v>26</v>
          </cell>
          <cell r="H34">
            <v>9</v>
          </cell>
          <cell r="I34" t="str">
            <v>SO</v>
          </cell>
          <cell r="J34">
            <v>27</v>
          </cell>
          <cell r="K34">
            <v>0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22.883333333333336</v>
          </cell>
          <cell r="C5">
            <v>29.9</v>
          </cell>
          <cell r="D5">
            <v>17.100000000000001</v>
          </cell>
          <cell r="E5">
            <v>58.875</v>
          </cell>
          <cell r="F5">
            <v>82</v>
          </cell>
          <cell r="G5">
            <v>29</v>
          </cell>
          <cell r="H5">
            <v>13.68</v>
          </cell>
          <cell r="I5" t="str">
            <v>S</v>
          </cell>
          <cell r="J5">
            <v>31.319999999999997</v>
          </cell>
          <cell r="K5">
            <v>0</v>
          </cell>
        </row>
        <row r="6">
          <cell r="B6">
            <v>22.020833333333332</v>
          </cell>
          <cell r="C6">
            <v>29.3</v>
          </cell>
          <cell r="D6">
            <v>15.9</v>
          </cell>
          <cell r="E6">
            <v>62.5</v>
          </cell>
          <cell r="F6">
            <v>87</v>
          </cell>
          <cell r="G6">
            <v>31</v>
          </cell>
          <cell r="H6">
            <v>10.08</v>
          </cell>
          <cell r="I6" t="str">
            <v>SE</v>
          </cell>
          <cell r="J6">
            <v>20.52</v>
          </cell>
          <cell r="K6">
            <v>0</v>
          </cell>
        </row>
        <row r="7">
          <cell r="B7">
            <v>19.554166666666664</v>
          </cell>
          <cell r="C7">
            <v>24.6</v>
          </cell>
          <cell r="D7">
            <v>16.899999999999999</v>
          </cell>
          <cell r="E7">
            <v>84.958333333333329</v>
          </cell>
          <cell r="F7">
            <v>95</v>
          </cell>
          <cell r="G7">
            <v>61</v>
          </cell>
          <cell r="H7">
            <v>15.120000000000001</v>
          </cell>
          <cell r="I7" t="str">
            <v>N</v>
          </cell>
          <cell r="J7">
            <v>28.08</v>
          </cell>
          <cell r="K7">
            <v>3.6</v>
          </cell>
        </row>
        <row r="8">
          <cell r="B8">
            <v>18.195833333333329</v>
          </cell>
          <cell r="C8">
            <v>23.5</v>
          </cell>
          <cell r="D8">
            <v>15.1</v>
          </cell>
          <cell r="E8">
            <v>81.166666666666671</v>
          </cell>
          <cell r="F8">
            <v>96</v>
          </cell>
          <cell r="G8">
            <v>50</v>
          </cell>
          <cell r="H8">
            <v>17.64</v>
          </cell>
          <cell r="I8" t="str">
            <v>N</v>
          </cell>
          <cell r="J8">
            <v>29.52</v>
          </cell>
          <cell r="K8">
            <v>0.2</v>
          </cell>
        </row>
        <row r="9">
          <cell r="B9">
            <v>16.345833333333331</v>
          </cell>
          <cell r="C9">
            <v>23.9</v>
          </cell>
          <cell r="D9">
            <v>11.1</v>
          </cell>
          <cell r="E9">
            <v>69.583333333333329</v>
          </cell>
          <cell r="F9">
            <v>91</v>
          </cell>
          <cell r="G9">
            <v>29</v>
          </cell>
          <cell r="H9">
            <v>17.28</v>
          </cell>
          <cell r="I9" t="str">
            <v>NO</v>
          </cell>
          <cell r="J9">
            <v>31.680000000000003</v>
          </cell>
          <cell r="K9">
            <v>0</v>
          </cell>
        </row>
        <row r="10">
          <cell r="B10">
            <v>17.954166666666666</v>
          </cell>
          <cell r="C10">
            <v>27.4</v>
          </cell>
          <cell r="D10">
            <v>10.1</v>
          </cell>
          <cell r="E10">
            <v>55.291666666666664</v>
          </cell>
          <cell r="F10">
            <v>84</v>
          </cell>
          <cell r="G10">
            <v>20</v>
          </cell>
          <cell r="H10">
            <v>12.24</v>
          </cell>
          <cell r="I10" t="str">
            <v>O</v>
          </cell>
          <cell r="J10">
            <v>27.36</v>
          </cell>
          <cell r="K10">
            <v>0</v>
          </cell>
        </row>
        <row r="11">
          <cell r="B11">
            <v>19.808333333333334</v>
          </cell>
          <cell r="C11">
            <v>25.5</v>
          </cell>
          <cell r="D11">
            <v>14.6</v>
          </cell>
          <cell r="E11">
            <v>61.916666666666664</v>
          </cell>
          <cell r="F11">
            <v>79</v>
          </cell>
          <cell r="G11">
            <v>45</v>
          </cell>
          <cell r="H11">
            <v>13.68</v>
          </cell>
          <cell r="I11" t="str">
            <v>O</v>
          </cell>
          <cell r="J11">
            <v>27.720000000000002</v>
          </cell>
          <cell r="K11">
            <v>0</v>
          </cell>
        </row>
        <row r="12">
          <cell r="B12">
            <v>20.754166666666666</v>
          </cell>
          <cell r="C12">
            <v>26</v>
          </cell>
          <cell r="D12">
            <v>16.3</v>
          </cell>
          <cell r="E12">
            <v>59.208333333333336</v>
          </cell>
          <cell r="F12">
            <v>80</v>
          </cell>
          <cell r="G12">
            <v>34</v>
          </cell>
          <cell r="H12">
            <v>14.4</v>
          </cell>
          <cell r="I12" t="str">
            <v>NO</v>
          </cell>
          <cell r="J12">
            <v>27.36</v>
          </cell>
          <cell r="K12">
            <v>0</v>
          </cell>
        </row>
        <row r="13">
          <cell r="B13">
            <v>20.087500000000002</v>
          </cell>
          <cell r="C13">
            <v>25.2</v>
          </cell>
          <cell r="D13">
            <v>14.3</v>
          </cell>
          <cell r="E13">
            <v>43.875</v>
          </cell>
          <cell r="F13">
            <v>65</v>
          </cell>
          <cell r="G13">
            <v>31</v>
          </cell>
          <cell r="H13">
            <v>14.04</v>
          </cell>
          <cell r="I13" t="str">
            <v>NO</v>
          </cell>
          <cell r="J13">
            <v>27.720000000000002</v>
          </cell>
          <cell r="K13">
            <v>0</v>
          </cell>
        </row>
        <row r="14">
          <cell r="B14">
            <v>21.366666666666671</v>
          </cell>
          <cell r="C14">
            <v>28.1</v>
          </cell>
          <cell r="D14">
            <v>14.8</v>
          </cell>
          <cell r="E14">
            <v>52.041666666666664</v>
          </cell>
          <cell r="F14">
            <v>71</v>
          </cell>
          <cell r="G14">
            <v>35</v>
          </cell>
          <cell r="H14">
            <v>16.2</v>
          </cell>
          <cell r="I14" t="str">
            <v>NO</v>
          </cell>
          <cell r="J14">
            <v>33.840000000000003</v>
          </cell>
          <cell r="K14">
            <v>0</v>
          </cell>
        </row>
        <row r="15">
          <cell r="B15">
            <v>21.912499999999998</v>
          </cell>
          <cell r="C15">
            <v>28.9</v>
          </cell>
          <cell r="D15">
            <v>16.7</v>
          </cell>
          <cell r="E15">
            <v>59.958333333333336</v>
          </cell>
          <cell r="F15">
            <v>80</v>
          </cell>
          <cell r="G15">
            <v>35</v>
          </cell>
          <cell r="H15">
            <v>12.6</v>
          </cell>
          <cell r="I15" t="str">
            <v>O</v>
          </cell>
          <cell r="J15">
            <v>23.400000000000002</v>
          </cell>
          <cell r="K15">
            <v>0</v>
          </cell>
        </row>
        <row r="16">
          <cell r="B16">
            <v>21.900000000000002</v>
          </cell>
          <cell r="C16">
            <v>28</v>
          </cell>
          <cell r="D16">
            <v>17</v>
          </cell>
          <cell r="E16">
            <v>53.375</v>
          </cell>
          <cell r="F16">
            <v>72</v>
          </cell>
          <cell r="G16">
            <v>30</v>
          </cell>
          <cell r="H16">
            <v>13.68</v>
          </cell>
          <cell r="I16" t="str">
            <v>O</v>
          </cell>
          <cell r="J16">
            <v>37.800000000000004</v>
          </cell>
          <cell r="K16">
            <v>0</v>
          </cell>
        </row>
        <row r="17">
          <cell r="B17">
            <v>22.166666666666661</v>
          </cell>
          <cell r="C17">
            <v>28.5</v>
          </cell>
          <cell r="D17">
            <v>15.4</v>
          </cell>
          <cell r="E17">
            <v>55.75</v>
          </cell>
          <cell r="F17">
            <v>78</v>
          </cell>
          <cell r="G17">
            <v>32</v>
          </cell>
          <cell r="H17">
            <v>17.28</v>
          </cell>
          <cell r="I17" t="str">
            <v>O</v>
          </cell>
          <cell r="J17">
            <v>42.480000000000004</v>
          </cell>
          <cell r="K17">
            <v>0</v>
          </cell>
        </row>
        <row r="18">
          <cell r="B18">
            <v>22.849999999999994</v>
          </cell>
          <cell r="C18">
            <v>29.3</v>
          </cell>
          <cell r="D18">
            <v>16.600000000000001</v>
          </cell>
          <cell r="E18">
            <v>53.958333333333336</v>
          </cell>
          <cell r="F18">
            <v>75</v>
          </cell>
          <cell r="G18">
            <v>28</v>
          </cell>
          <cell r="H18">
            <v>15.120000000000001</v>
          </cell>
          <cell r="I18" t="str">
            <v>O</v>
          </cell>
          <cell r="J18">
            <v>33.840000000000003</v>
          </cell>
          <cell r="K18">
            <v>0</v>
          </cell>
        </row>
        <row r="19">
          <cell r="B19">
            <v>22.829166666666669</v>
          </cell>
          <cell r="C19">
            <v>28.5</v>
          </cell>
          <cell r="D19">
            <v>17.7</v>
          </cell>
          <cell r="E19">
            <v>55.875</v>
          </cell>
          <cell r="F19">
            <v>76</v>
          </cell>
          <cell r="G19">
            <v>33</v>
          </cell>
          <cell r="H19">
            <v>13.68</v>
          </cell>
          <cell r="I19" t="str">
            <v>O</v>
          </cell>
          <cell r="J19">
            <v>38.159999999999997</v>
          </cell>
          <cell r="K19">
            <v>0</v>
          </cell>
        </row>
        <row r="20">
          <cell r="B20">
            <v>22.062500000000004</v>
          </cell>
          <cell r="C20">
            <v>28.4</v>
          </cell>
          <cell r="D20">
            <v>17.3</v>
          </cell>
          <cell r="E20">
            <v>53.75</v>
          </cell>
          <cell r="F20">
            <v>71</v>
          </cell>
          <cell r="G20">
            <v>33</v>
          </cell>
          <cell r="H20">
            <v>12.6</v>
          </cell>
          <cell r="I20" t="str">
            <v>O</v>
          </cell>
          <cell r="J20">
            <v>24.840000000000003</v>
          </cell>
          <cell r="K20">
            <v>0</v>
          </cell>
        </row>
        <row r="21">
          <cell r="B21">
            <v>21.383333333333336</v>
          </cell>
          <cell r="C21">
            <v>26.3</v>
          </cell>
          <cell r="D21">
            <v>14.5</v>
          </cell>
          <cell r="E21">
            <v>53.458333333333336</v>
          </cell>
          <cell r="F21">
            <v>80</v>
          </cell>
          <cell r="G21">
            <v>34</v>
          </cell>
          <cell r="H21">
            <v>12.6</v>
          </cell>
          <cell r="I21" t="str">
            <v>NO</v>
          </cell>
          <cell r="J21">
            <v>30.96</v>
          </cell>
          <cell r="K21">
            <v>0</v>
          </cell>
        </row>
        <row r="22">
          <cell r="B22">
            <v>20.262499999999999</v>
          </cell>
          <cell r="C22">
            <v>28.2</v>
          </cell>
          <cell r="D22">
            <v>11.9</v>
          </cell>
          <cell r="E22">
            <v>55.708333333333336</v>
          </cell>
          <cell r="F22">
            <v>84</v>
          </cell>
          <cell r="G22">
            <v>30</v>
          </cell>
          <cell r="H22">
            <v>18.720000000000002</v>
          </cell>
          <cell r="I22" t="str">
            <v>SO</v>
          </cell>
          <cell r="J22">
            <v>34.200000000000003</v>
          </cell>
          <cell r="K22">
            <v>0</v>
          </cell>
        </row>
        <row r="23">
          <cell r="B23">
            <v>20.970833333333335</v>
          </cell>
          <cell r="C23">
            <v>29.1</v>
          </cell>
          <cell r="D23">
            <v>13.8</v>
          </cell>
          <cell r="E23">
            <v>54.166666666666664</v>
          </cell>
          <cell r="F23">
            <v>79</v>
          </cell>
          <cell r="G23">
            <v>30</v>
          </cell>
          <cell r="H23">
            <v>9</v>
          </cell>
          <cell r="I23" t="str">
            <v>L</v>
          </cell>
          <cell r="J23">
            <v>27.720000000000002</v>
          </cell>
          <cell r="K23">
            <v>0</v>
          </cell>
        </row>
        <row r="24">
          <cell r="B24">
            <v>20.824999999999999</v>
          </cell>
          <cell r="C24">
            <v>27.8</v>
          </cell>
          <cell r="D24">
            <v>14.5</v>
          </cell>
          <cell r="E24">
            <v>57.541666666666664</v>
          </cell>
          <cell r="F24">
            <v>82</v>
          </cell>
          <cell r="G24">
            <v>34</v>
          </cell>
          <cell r="H24">
            <v>14.4</v>
          </cell>
          <cell r="I24" t="str">
            <v>NO</v>
          </cell>
          <cell r="J24">
            <v>29.880000000000003</v>
          </cell>
          <cell r="K24">
            <v>0</v>
          </cell>
        </row>
        <row r="25">
          <cell r="B25">
            <v>21.695833333333336</v>
          </cell>
          <cell r="C25">
            <v>27.2</v>
          </cell>
          <cell r="D25">
            <v>17.600000000000001</v>
          </cell>
          <cell r="E25">
            <v>50.75</v>
          </cell>
          <cell r="F25">
            <v>67</v>
          </cell>
          <cell r="G25">
            <v>30</v>
          </cell>
          <cell r="H25">
            <v>21.240000000000002</v>
          </cell>
          <cell r="I25" t="str">
            <v>NO</v>
          </cell>
          <cell r="J25">
            <v>41.4</v>
          </cell>
          <cell r="K25">
            <v>0</v>
          </cell>
        </row>
        <row r="26">
          <cell r="B26">
            <v>21.083333333333336</v>
          </cell>
          <cell r="C26">
            <v>27.6</v>
          </cell>
          <cell r="D26">
            <v>14.8</v>
          </cell>
          <cell r="E26">
            <v>47.791666666666664</v>
          </cell>
          <cell r="F26">
            <v>69</v>
          </cell>
          <cell r="G26">
            <v>25</v>
          </cell>
          <cell r="H26">
            <v>16.920000000000002</v>
          </cell>
          <cell r="I26" t="str">
            <v>O</v>
          </cell>
          <cell r="J26">
            <v>39.6</v>
          </cell>
          <cell r="K26">
            <v>0</v>
          </cell>
        </row>
        <row r="27">
          <cell r="B27">
            <v>20.291666666666668</v>
          </cell>
          <cell r="C27">
            <v>26.9</v>
          </cell>
          <cell r="D27">
            <v>14.4</v>
          </cell>
          <cell r="E27">
            <v>50.125</v>
          </cell>
          <cell r="F27">
            <v>69</v>
          </cell>
          <cell r="G27">
            <v>30</v>
          </cell>
          <cell r="H27">
            <v>16.2</v>
          </cell>
          <cell r="I27" t="str">
            <v>O</v>
          </cell>
          <cell r="J27">
            <v>33.840000000000003</v>
          </cell>
          <cell r="K27">
            <v>0</v>
          </cell>
        </row>
        <row r="28">
          <cell r="B28">
            <v>20.425000000000001</v>
          </cell>
          <cell r="C28">
            <v>27.2</v>
          </cell>
          <cell r="D28">
            <v>13.5</v>
          </cell>
          <cell r="E28">
            <v>52.208333333333336</v>
          </cell>
          <cell r="F28">
            <v>78</v>
          </cell>
          <cell r="G28">
            <v>30</v>
          </cell>
          <cell r="H28">
            <v>19.440000000000001</v>
          </cell>
          <cell r="I28" t="str">
            <v>SO</v>
          </cell>
          <cell r="J28">
            <v>37.440000000000005</v>
          </cell>
          <cell r="K28">
            <v>0</v>
          </cell>
        </row>
        <row r="29">
          <cell r="B29">
            <v>20.900000000000002</v>
          </cell>
          <cell r="C29">
            <v>28.1</v>
          </cell>
          <cell r="D29">
            <v>14.7</v>
          </cell>
          <cell r="E29">
            <v>50.5</v>
          </cell>
          <cell r="F29">
            <v>72</v>
          </cell>
          <cell r="G29">
            <v>26</v>
          </cell>
          <cell r="H29">
            <v>30.6</v>
          </cell>
          <cell r="I29" t="str">
            <v>SO</v>
          </cell>
          <cell r="J29">
            <v>55.800000000000004</v>
          </cell>
          <cell r="K29">
            <v>0</v>
          </cell>
        </row>
        <row r="30">
          <cell r="B30">
            <v>20.208333333333332</v>
          </cell>
          <cell r="C30">
            <v>28.7</v>
          </cell>
          <cell r="D30">
            <v>15.2</v>
          </cell>
          <cell r="E30">
            <v>56.166666666666664</v>
          </cell>
          <cell r="F30">
            <v>78</v>
          </cell>
          <cell r="G30">
            <v>28</v>
          </cell>
          <cell r="H30">
            <v>24.12</v>
          </cell>
          <cell r="I30" t="str">
            <v>SO</v>
          </cell>
          <cell r="J30">
            <v>45.36</v>
          </cell>
          <cell r="K30">
            <v>0</v>
          </cell>
        </row>
        <row r="31">
          <cell r="B31">
            <v>20.804166666666664</v>
          </cell>
          <cell r="C31">
            <v>28.4</v>
          </cell>
          <cell r="D31">
            <v>15.5</v>
          </cell>
          <cell r="E31">
            <v>66.291666666666671</v>
          </cell>
          <cell r="F31">
            <v>88</v>
          </cell>
          <cell r="G31">
            <v>34</v>
          </cell>
          <cell r="H31">
            <v>18.36</v>
          </cell>
          <cell r="I31" t="str">
            <v>O</v>
          </cell>
          <cell r="J31">
            <v>34.56</v>
          </cell>
          <cell r="K31">
            <v>0.4</v>
          </cell>
        </row>
        <row r="32">
          <cell r="B32">
            <v>22.6875</v>
          </cell>
          <cell r="C32">
            <v>30.2</v>
          </cell>
          <cell r="D32">
            <v>16.399999999999999</v>
          </cell>
          <cell r="E32">
            <v>51.625</v>
          </cell>
          <cell r="F32">
            <v>72</v>
          </cell>
          <cell r="G32">
            <v>28</v>
          </cell>
          <cell r="H32">
            <v>21.240000000000002</v>
          </cell>
          <cell r="I32" t="str">
            <v>O</v>
          </cell>
          <cell r="J32">
            <v>46.440000000000005</v>
          </cell>
          <cell r="K32">
            <v>0</v>
          </cell>
        </row>
        <row r="33">
          <cell r="B33">
            <v>23.170833333333331</v>
          </cell>
          <cell r="C33">
            <v>29.5</v>
          </cell>
          <cell r="D33">
            <v>17.100000000000001</v>
          </cell>
          <cell r="E33">
            <v>47.291666666666664</v>
          </cell>
          <cell r="F33">
            <v>68</v>
          </cell>
          <cell r="G33">
            <v>29</v>
          </cell>
          <cell r="H33">
            <v>19.440000000000001</v>
          </cell>
          <cell r="I33" t="str">
            <v>SO</v>
          </cell>
          <cell r="J33">
            <v>37.800000000000004</v>
          </cell>
          <cell r="K33">
            <v>0</v>
          </cell>
        </row>
        <row r="34">
          <cell r="B34">
            <v>22.716666666666669</v>
          </cell>
          <cell r="C34">
            <v>29.4</v>
          </cell>
          <cell r="D34">
            <v>16.600000000000001</v>
          </cell>
          <cell r="E34">
            <v>48.208333333333336</v>
          </cell>
          <cell r="F34">
            <v>68</v>
          </cell>
          <cell r="G34">
            <v>27</v>
          </cell>
          <cell r="H34">
            <v>15.840000000000002</v>
          </cell>
          <cell r="I34" t="str">
            <v>O</v>
          </cell>
          <cell r="J34">
            <v>30.6</v>
          </cell>
          <cell r="K34">
            <v>0</v>
          </cell>
        </row>
        <row r="35">
          <cell r="I35" t="str">
            <v>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25.5</v>
          </cell>
          <cell r="C5">
            <v>30.6</v>
          </cell>
          <cell r="D5">
            <v>21.9</v>
          </cell>
          <cell r="E5">
            <v>78.833333333333329</v>
          </cell>
          <cell r="F5">
            <v>92</v>
          </cell>
          <cell r="G5">
            <v>59</v>
          </cell>
          <cell r="H5">
            <v>11.520000000000001</v>
          </cell>
          <cell r="I5" t="str">
            <v>SO</v>
          </cell>
          <cell r="J5">
            <v>32.4</v>
          </cell>
          <cell r="K5">
            <v>0</v>
          </cell>
        </row>
        <row r="6">
          <cell r="B6">
            <v>20.129166666666666</v>
          </cell>
          <cell r="C6">
            <v>26.6</v>
          </cell>
          <cell r="D6">
            <v>18.100000000000001</v>
          </cell>
          <cell r="E6">
            <v>79.666666666666671</v>
          </cell>
          <cell r="F6">
            <v>87</v>
          </cell>
          <cell r="G6">
            <v>64</v>
          </cell>
          <cell r="H6">
            <v>18.36</v>
          </cell>
          <cell r="I6" t="str">
            <v>SO</v>
          </cell>
          <cell r="J6">
            <v>45</v>
          </cell>
          <cell r="K6">
            <v>0</v>
          </cell>
        </row>
        <row r="7">
          <cell r="B7">
            <v>18.920833333333334</v>
          </cell>
          <cell r="C7">
            <v>23</v>
          </cell>
          <cell r="D7">
            <v>16.7</v>
          </cell>
          <cell r="E7">
            <v>77.916666666666671</v>
          </cell>
          <cell r="F7">
            <v>86</v>
          </cell>
          <cell r="G7">
            <v>66</v>
          </cell>
          <cell r="H7">
            <v>6.48</v>
          </cell>
          <cell r="I7" t="str">
            <v>SO</v>
          </cell>
          <cell r="J7">
            <v>35.28</v>
          </cell>
          <cell r="K7">
            <v>0</v>
          </cell>
        </row>
        <row r="8">
          <cell r="B8">
            <v>20.570833333333333</v>
          </cell>
          <cell r="C8">
            <v>26.3</v>
          </cell>
          <cell r="D8">
            <v>16.8</v>
          </cell>
          <cell r="E8">
            <v>75.25</v>
          </cell>
          <cell r="F8">
            <v>90</v>
          </cell>
          <cell r="G8">
            <v>57</v>
          </cell>
          <cell r="H8">
            <v>1.08</v>
          </cell>
          <cell r="I8" t="str">
            <v>S</v>
          </cell>
          <cell r="J8">
            <v>33.840000000000003</v>
          </cell>
          <cell r="K8">
            <v>0</v>
          </cell>
        </row>
        <row r="9">
          <cell r="B9">
            <v>21.904166666666669</v>
          </cell>
          <cell r="C9">
            <v>27.4</v>
          </cell>
          <cell r="D9">
            <v>17</v>
          </cell>
          <cell r="E9">
            <v>65.833333333333329</v>
          </cell>
          <cell r="F9">
            <v>84</v>
          </cell>
          <cell r="G9">
            <v>49</v>
          </cell>
          <cell r="H9">
            <v>12.24</v>
          </cell>
          <cell r="I9" t="str">
            <v>L</v>
          </cell>
          <cell r="J9">
            <v>33.119999999999997</v>
          </cell>
          <cell r="K9">
            <v>0</v>
          </cell>
        </row>
        <row r="10">
          <cell r="B10">
            <v>22.787499999999998</v>
          </cell>
          <cell r="C10">
            <v>28.3</v>
          </cell>
          <cell r="D10">
            <v>18.600000000000001</v>
          </cell>
          <cell r="E10">
            <v>56.916666666666664</v>
          </cell>
          <cell r="F10">
            <v>72</v>
          </cell>
          <cell r="G10">
            <v>41</v>
          </cell>
          <cell r="H10">
            <v>11.879999999999999</v>
          </cell>
          <cell r="I10" t="str">
            <v>L</v>
          </cell>
          <cell r="J10">
            <v>36</v>
          </cell>
          <cell r="K10">
            <v>0</v>
          </cell>
        </row>
        <row r="11">
          <cell r="B11">
            <v>25.24166666666666</v>
          </cell>
          <cell r="C11">
            <v>30.8</v>
          </cell>
          <cell r="D11">
            <v>21.5</v>
          </cell>
          <cell r="E11">
            <v>59.166666666666664</v>
          </cell>
          <cell r="F11">
            <v>80</v>
          </cell>
          <cell r="G11">
            <v>40</v>
          </cell>
          <cell r="H11">
            <v>0.72000000000000008</v>
          </cell>
          <cell r="I11" t="str">
            <v>L</v>
          </cell>
          <cell r="J11">
            <v>23.400000000000002</v>
          </cell>
          <cell r="K11">
            <v>0</v>
          </cell>
        </row>
        <row r="12">
          <cell r="B12">
            <v>24.441666666666666</v>
          </cell>
          <cell r="C12">
            <v>28.8</v>
          </cell>
          <cell r="D12">
            <v>20.9</v>
          </cell>
          <cell r="E12">
            <v>70.708333333333329</v>
          </cell>
          <cell r="F12">
            <v>87</v>
          </cell>
          <cell r="G12">
            <v>56</v>
          </cell>
          <cell r="H12">
            <v>4.6800000000000006</v>
          </cell>
          <cell r="I12" t="str">
            <v>O</v>
          </cell>
          <cell r="J12">
            <v>24.840000000000003</v>
          </cell>
          <cell r="K12">
            <v>0</v>
          </cell>
        </row>
        <row r="13">
          <cell r="B13">
            <v>22.945833333333336</v>
          </cell>
          <cell r="C13">
            <v>30</v>
          </cell>
          <cell r="D13">
            <v>18.399999999999999</v>
          </cell>
          <cell r="E13">
            <v>75.708333333333329</v>
          </cell>
          <cell r="F13">
            <v>91</v>
          </cell>
          <cell r="G13">
            <v>46</v>
          </cell>
          <cell r="H13">
            <v>0</v>
          </cell>
          <cell r="I13" t="str">
            <v>L</v>
          </cell>
          <cell r="J13">
            <v>14.76</v>
          </cell>
          <cell r="K13">
            <v>0</v>
          </cell>
        </row>
        <row r="14">
          <cell r="B14">
            <v>24.929166666666671</v>
          </cell>
          <cell r="C14">
            <v>30.1</v>
          </cell>
          <cell r="D14">
            <v>21.3</v>
          </cell>
          <cell r="E14">
            <v>58.708333333333336</v>
          </cell>
          <cell r="F14">
            <v>86</v>
          </cell>
          <cell r="G14">
            <v>41</v>
          </cell>
          <cell r="H14">
            <v>2.52</v>
          </cell>
          <cell r="I14" t="str">
            <v>L</v>
          </cell>
          <cell r="J14">
            <v>26.64</v>
          </cell>
          <cell r="K14">
            <v>0</v>
          </cell>
        </row>
        <row r="15">
          <cell r="B15">
            <v>26.983333333333334</v>
          </cell>
          <cell r="C15">
            <v>32.5</v>
          </cell>
          <cell r="D15">
            <v>23.7</v>
          </cell>
          <cell r="E15">
            <v>61.875</v>
          </cell>
          <cell r="F15">
            <v>70</v>
          </cell>
          <cell r="G15">
            <v>44</v>
          </cell>
          <cell r="H15">
            <v>4.6800000000000006</v>
          </cell>
          <cell r="I15" t="str">
            <v>L</v>
          </cell>
          <cell r="J15">
            <v>19.8</v>
          </cell>
          <cell r="K15">
            <v>0</v>
          </cell>
        </row>
        <row r="16">
          <cell r="B16">
            <v>27.354166666666661</v>
          </cell>
          <cell r="C16">
            <v>32.6</v>
          </cell>
          <cell r="D16">
            <v>24.3</v>
          </cell>
          <cell r="E16">
            <v>66.208333333333329</v>
          </cell>
          <cell r="F16">
            <v>79</v>
          </cell>
          <cell r="G16">
            <v>46</v>
          </cell>
          <cell r="H16">
            <v>3.6</v>
          </cell>
          <cell r="I16" t="str">
            <v>NE</v>
          </cell>
          <cell r="J16">
            <v>28.44</v>
          </cell>
          <cell r="K16">
            <v>0</v>
          </cell>
        </row>
        <row r="17">
          <cell r="B17">
            <v>27.037499999999994</v>
          </cell>
          <cell r="C17">
            <v>32.9</v>
          </cell>
          <cell r="D17">
            <v>23.1</v>
          </cell>
          <cell r="E17">
            <v>63.708333333333336</v>
          </cell>
          <cell r="F17">
            <v>80</v>
          </cell>
          <cell r="G17">
            <v>37</v>
          </cell>
          <cell r="H17">
            <v>0.36000000000000004</v>
          </cell>
          <cell r="I17" t="str">
            <v>NE</v>
          </cell>
          <cell r="J17">
            <v>20.88</v>
          </cell>
          <cell r="K17">
            <v>0</v>
          </cell>
        </row>
        <row r="18">
          <cell r="B18">
            <v>26.679166666666671</v>
          </cell>
          <cell r="C18">
            <v>33</v>
          </cell>
          <cell r="D18">
            <v>23.8</v>
          </cell>
          <cell r="E18">
            <v>66.083333333333329</v>
          </cell>
          <cell r="F18">
            <v>78</v>
          </cell>
          <cell r="G18">
            <v>42</v>
          </cell>
          <cell r="H18">
            <v>0.72000000000000008</v>
          </cell>
          <cell r="I18" t="str">
            <v>L</v>
          </cell>
          <cell r="J18">
            <v>20.88</v>
          </cell>
          <cell r="K18">
            <v>0</v>
          </cell>
        </row>
        <row r="19">
          <cell r="B19">
            <v>27.299999999999997</v>
          </cell>
          <cell r="C19">
            <v>32.5</v>
          </cell>
          <cell r="D19">
            <v>23.6</v>
          </cell>
          <cell r="E19">
            <v>60.458333333333336</v>
          </cell>
          <cell r="F19">
            <v>73</v>
          </cell>
          <cell r="G19">
            <v>39</v>
          </cell>
          <cell r="H19">
            <v>2.8800000000000003</v>
          </cell>
          <cell r="I19" t="str">
            <v>L</v>
          </cell>
          <cell r="J19">
            <v>20.52</v>
          </cell>
          <cell r="K19">
            <v>0</v>
          </cell>
        </row>
        <row r="20">
          <cell r="B20">
            <v>27.695833333333326</v>
          </cell>
          <cell r="C20">
            <v>32.6</v>
          </cell>
          <cell r="D20">
            <v>24</v>
          </cell>
          <cell r="E20">
            <v>54.75</v>
          </cell>
          <cell r="F20">
            <v>68</v>
          </cell>
          <cell r="G20">
            <v>41</v>
          </cell>
          <cell r="H20">
            <v>3.24</v>
          </cell>
          <cell r="I20" t="str">
            <v>SE</v>
          </cell>
          <cell r="J20">
            <v>21.6</v>
          </cell>
          <cell r="K20">
            <v>0</v>
          </cell>
        </row>
        <row r="21">
          <cell r="B21">
            <v>22.974999999999998</v>
          </cell>
          <cell r="C21">
            <v>27.8</v>
          </cell>
          <cell r="D21">
            <v>17.100000000000001</v>
          </cell>
          <cell r="E21">
            <v>69.5</v>
          </cell>
          <cell r="F21">
            <v>87</v>
          </cell>
          <cell r="G21">
            <v>54</v>
          </cell>
          <cell r="H21">
            <v>7.2</v>
          </cell>
          <cell r="I21" t="str">
            <v>S</v>
          </cell>
          <cell r="J21">
            <v>32.4</v>
          </cell>
          <cell r="K21">
            <v>0</v>
          </cell>
        </row>
        <row r="22">
          <cell r="B22">
            <v>25.2</v>
          </cell>
          <cell r="C22">
            <v>31.3</v>
          </cell>
          <cell r="D22">
            <v>21.2</v>
          </cell>
          <cell r="E22">
            <v>67.458333333333329</v>
          </cell>
          <cell r="F22">
            <v>84</v>
          </cell>
          <cell r="G22">
            <v>39</v>
          </cell>
          <cell r="H22">
            <v>4.32</v>
          </cell>
          <cell r="I22" t="str">
            <v>L</v>
          </cell>
          <cell r="J22">
            <v>27.720000000000002</v>
          </cell>
          <cell r="K22">
            <v>0</v>
          </cell>
        </row>
        <row r="23">
          <cell r="B23">
            <v>23.712499999999995</v>
          </cell>
          <cell r="C23">
            <v>26</v>
          </cell>
          <cell r="D23">
            <v>20.5</v>
          </cell>
          <cell r="E23">
            <v>67.041666666666671</v>
          </cell>
          <cell r="F23">
            <v>76</v>
          </cell>
          <cell r="G23">
            <v>59</v>
          </cell>
          <cell r="H23">
            <v>3.9600000000000004</v>
          </cell>
          <cell r="I23" t="str">
            <v>SO</v>
          </cell>
          <cell r="J23">
            <v>31.680000000000003</v>
          </cell>
          <cell r="K23">
            <v>0</v>
          </cell>
        </row>
        <row r="24">
          <cell r="B24">
            <v>19.791666666666664</v>
          </cell>
          <cell r="C24">
            <v>26.9</v>
          </cell>
          <cell r="D24">
            <v>15.9</v>
          </cell>
          <cell r="E24">
            <v>77</v>
          </cell>
          <cell r="F24">
            <v>90</v>
          </cell>
          <cell r="G24">
            <v>57</v>
          </cell>
          <cell r="H24">
            <v>6.12</v>
          </cell>
          <cell r="I24" t="str">
            <v>SO</v>
          </cell>
          <cell r="J24">
            <v>34.56</v>
          </cell>
          <cell r="K24">
            <v>0</v>
          </cell>
        </row>
        <row r="25">
          <cell r="B25">
            <v>24.229166666666668</v>
          </cell>
          <cell r="C25">
            <v>31.3</v>
          </cell>
          <cell r="D25">
            <v>18.600000000000001</v>
          </cell>
          <cell r="E25">
            <v>69.708333333333329</v>
          </cell>
          <cell r="F25">
            <v>91</v>
          </cell>
          <cell r="G25">
            <v>42</v>
          </cell>
          <cell r="H25">
            <v>0</v>
          </cell>
          <cell r="I25" t="str">
            <v>NE</v>
          </cell>
          <cell r="J25">
            <v>17.64</v>
          </cell>
          <cell r="K25">
            <v>0</v>
          </cell>
        </row>
        <row r="26">
          <cell r="B26">
            <v>25.766666666666662</v>
          </cell>
          <cell r="C26">
            <v>31.4</v>
          </cell>
          <cell r="D26">
            <v>21.7</v>
          </cell>
          <cell r="E26">
            <v>56.458333333333336</v>
          </cell>
          <cell r="F26">
            <v>70</v>
          </cell>
          <cell r="G26">
            <v>37</v>
          </cell>
          <cell r="H26">
            <v>1.4400000000000002</v>
          </cell>
          <cell r="I26" t="str">
            <v>SE</v>
          </cell>
          <cell r="J26">
            <v>24.48</v>
          </cell>
          <cell r="K26">
            <v>0</v>
          </cell>
        </row>
        <row r="27">
          <cell r="B27">
            <v>26.004166666666663</v>
          </cell>
          <cell r="C27">
            <v>31.6</v>
          </cell>
          <cell r="D27">
            <v>21.7</v>
          </cell>
          <cell r="E27">
            <v>51.5</v>
          </cell>
          <cell r="F27">
            <v>71</v>
          </cell>
          <cell r="G27">
            <v>36</v>
          </cell>
          <cell r="H27">
            <v>0.72000000000000008</v>
          </cell>
          <cell r="I27" t="str">
            <v>SE</v>
          </cell>
          <cell r="J27">
            <v>20.88</v>
          </cell>
          <cell r="K27">
            <v>0</v>
          </cell>
        </row>
        <row r="28">
          <cell r="B28">
            <v>25.412499999999998</v>
          </cell>
          <cell r="C28">
            <v>31</v>
          </cell>
          <cell r="D28">
            <v>21.4</v>
          </cell>
          <cell r="E28">
            <v>61.375</v>
          </cell>
          <cell r="F28">
            <v>77</v>
          </cell>
          <cell r="G28">
            <v>39</v>
          </cell>
          <cell r="H28">
            <v>9</v>
          </cell>
          <cell r="I28" t="str">
            <v>NE</v>
          </cell>
          <cell r="J28">
            <v>32.04</v>
          </cell>
          <cell r="K28">
            <v>0</v>
          </cell>
        </row>
        <row r="29">
          <cell r="B29">
            <v>26.279166666666665</v>
          </cell>
          <cell r="C29">
            <v>32.200000000000003</v>
          </cell>
          <cell r="D29">
            <v>21.3</v>
          </cell>
          <cell r="E29">
            <v>55.583333333333336</v>
          </cell>
          <cell r="F29">
            <v>71</v>
          </cell>
          <cell r="G29">
            <v>33</v>
          </cell>
          <cell r="H29">
            <v>18</v>
          </cell>
          <cell r="I29" t="str">
            <v>NE</v>
          </cell>
          <cell r="J29">
            <v>44.64</v>
          </cell>
          <cell r="K29">
            <v>0</v>
          </cell>
        </row>
        <row r="30">
          <cell r="B30">
            <v>14.983333333333333</v>
          </cell>
          <cell r="C30">
            <v>28</v>
          </cell>
          <cell r="D30">
            <v>12</v>
          </cell>
          <cell r="E30">
            <v>81.958333333333329</v>
          </cell>
          <cell r="F30">
            <v>91</v>
          </cell>
          <cell r="G30">
            <v>49</v>
          </cell>
          <cell r="H30">
            <v>25.56</v>
          </cell>
          <cell r="I30" t="str">
            <v>SO</v>
          </cell>
          <cell r="J30">
            <v>57.24</v>
          </cell>
          <cell r="K30">
            <v>25.599999999999998</v>
          </cell>
        </row>
        <row r="31">
          <cell r="B31">
            <v>18.245833333333334</v>
          </cell>
          <cell r="C31">
            <v>25.7</v>
          </cell>
          <cell r="D31">
            <v>13.8</v>
          </cell>
          <cell r="E31">
            <v>80.375</v>
          </cell>
          <cell r="F31">
            <v>89</v>
          </cell>
          <cell r="G31">
            <v>63</v>
          </cell>
          <cell r="H31">
            <v>2.16</v>
          </cell>
          <cell r="I31" t="str">
            <v>L</v>
          </cell>
          <cell r="J31">
            <v>24.840000000000003</v>
          </cell>
          <cell r="K31">
            <v>2.4</v>
          </cell>
        </row>
        <row r="32">
          <cell r="B32">
            <v>26.054166666666674</v>
          </cell>
          <cell r="C32">
            <v>31.3</v>
          </cell>
          <cell r="D32">
            <v>22.6</v>
          </cell>
          <cell r="E32">
            <v>66.375</v>
          </cell>
          <cell r="F32">
            <v>81</v>
          </cell>
          <cell r="G32">
            <v>47</v>
          </cell>
          <cell r="H32">
            <v>0.72000000000000008</v>
          </cell>
          <cell r="I32" t="str">
            <v>L</v>
          </cell>
          <cell r="J32">
            <v>21.240000000000002</v>
          </cell>
          <cell r="K32">
            <v>0</v>
          </cell>
        </row>
        <row r="33">
          <cell r="B33">
            <v>26.583333333333332</v>
          </cell>
          <cell r="C33">
            <v>31.4</v>
          </cell>
          <cell r="D33">
            <v>23</v>
          </cell>
          <cell r="E33">
            <v>63.916666666666664</v>
          </cell>
          <cell r="F33">
            <v>76</v>
          </cell>
          <cell r="G33">
            <v>49</v>
          </cell>
          <cell r="H33">
            <v>0</v>
          </cell>
          <cell r="I33" t="str">
            <v>L</v>
          </cell>
          <cell r="J33">
            <v>10.44</v>
          </cell>
          <cell r="K33">
            <v>0</v>
          </cell>
        </row>
        <row r="34">
          <cell r="B34">
            <v>26.875000000000011</v>
          </cell>
          <cell r="C34">
            <v>31.9</v>
          </cell>
          <cell r="D34">
            <v>22.8</v>
          </cell>
          <cell r="E34">
            <v>64.875</v>
          </cell>
          <cell r="F34">
            <v>77</v>
          </cell>
          <cell r="G34">
            <v>48</v>
          </cell>
          <cell r="H34">
            <v>0</v>
          </cell>
          <cell r="I34" t="str">
            <v>L</v>
          </cell>
          <cell r="J34">
            <v>0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22.608333333333334</v>
          </cell>
          <cell r="C5">
            <v>30.9</v>
          </cell>
          <cell r="D5">
            <v>16.5</v>
          </cell>
          <cell r="E5">
            <v>63.916666666666664</v>
          </cell>
          <cell r="F5">
            <v>89</v>
          </cell>
          <cell r="G5">
            <v>27</v>
          </cell>
          <cell r="H5">
            <v>18.720000000000002</v>
          </cell>
          <cell r="I5" t="str">
            <v>NO</v>
          </cell>
          <cell r="J5">
            <v>30.96</v>
          </cell>
          <cell r="K5">
            <v>0</v>
          </cell>
        </row>
        <row r="6">
          <cell r="B6">
            <v>22.045833333333334</v>
          </cell>
          <cell r="C6">
            <v>31.4</v>
          </cell>
          <cell r="D6">
            <v>15.6</v>
          </cell>
          <cell r="E6">
            <v>65</v>
          </cell>
          <cell r="F6">
            <v>88</v>
          </cell>
          <cell r="G6">
            <v>27</v>
          </cell>
          <cell r="H6">
            <v>14.76</v>
          </cell>
          <cell r="I6" t="str">
            <v>NE</v>
          </cell>
          <cell r="J6">
            <v>21.240000000000002</v>
          </cell>
          <cell r="K6">
            <v>0</v>
          </cell>
        </row>
        <row r="7">
          <cell r="B7">
            <v>20.65</v>
          </cell>
          <cell r="C7">
            <v>27</v>
          </cell>
          <cell r="D7">
            <v>17.5</v>
          </cell>
          <cell r="E7">
            <v>84.583333333333329</v>
          </cell>
          <cell r="F7">
            <v>99</v>
          </cell>
          <cell r="G7">
            <v>54</v>
          </cell>
          <cell r="H7">
            <v>12.96</v>
          </cell>
          <cell r="I7" t="str">
            <v>SO</v>
          </cell>
          <cell r="J7">
            <v>35.64</v>
          </cell>
          <cell r="K7">
            <v>3.6</v>
          </cell>
        </row>
        <row r="8">
          <cell r="B8">
            <v>19.320833333333336</v>
          </cell>
          <cell r="C8">
            <v>25</v>
          </cell>
          <cell r="D8">
            <v>16.100000000000001</v>
          </cell>
          <cell r="E8">
            <v>79.916666666666671</v>
          </cell>
          <cell r="F8">
            <v>99</v>
          </cell>
          <cell r="G8">
            <v>47</v>
          </cell>
          <cell r="H8">
            <v>15.48</v>
          </cell>
          <cell r="I8" t="str">
            <v>SE</v>
          </cell>
          <cell r="J8">
            <v>36.36</v>
          </cell>
          <cell r="K8">
            <v>0.2</v>
          </cell>
        </row>
        <row r="9">
          <cell r="B9">
            <v>18.05</v>
          </cell>
          <cell r="C9">
            <v>26.4</v>
          </cell>
          <cell r="D9">
            <v>12.2</v>
          </cell>
          <cell r="E9">
            <v>64.291666666666671</v>
          </cell>
          <cell r="F9">
            <v>92</v>
          </cell>
          <cell r="G9">
            <v>17</v>
          </cell>
          <cell r="H9">
            <v>22.32</v>
          </cell>
          <cell r="I9" t="str">
            <v>L</v>
          </cell>
          <cell r="J9">
            <v>39.6</v>
          </cell>
          <cell r="K9">
            <v>0</v>
          </cell>
        </row>
        <row r="10">
          <cell r="B10">
            <v>18.524999999999999</v>
          </cell>
          <cell r="C10">
            <v>29.9</v>
          </cell>
          <cell r="D10">
            <v>10.3</v>
          </cell>
          <cell r="E10">
            <v>55.958333333333336</v>
          </cell>
          <cell r="F10">
            <v>88</v>
          </cell>
          <cell r="G10">
            <v>16</v>
          </cell>
          <cell r="H10">
            <v>21.6</v>
          </cell>
          <cell r="I10" t="str">
            <v>NE</v>
          </cell>
          <cell r="J10">
            <v>30.96</v>
          </cell>
          <cell r="K10">
            <v>0</v>
          </cell>
        </row>
        <row r="11">
          <cell r="B11">
            <v>20.004166666666666</v>
          </cell>
          <cell r="C11">
            <v>28</v>
          </cell>
          <cell r="D11">
            <v>12.6</v>
          </cell>
          <cell r="E11">
            <v>59.916666666666664</v>
          </cell>
          <cell r="F11">
            <v>81</v>
          </cell>
          <cell r="G11">
            <v>35</v>
          </cell>
          <cell r="H11">
            <v>21.6</v>
          </cell>
          <cell r="I11" t="str">
            <v>NE</v>
          </cell>
          <cell r="J11">
            <v>33.840000000000003</v>
          </cell>
          <cell r="K11">
            <v>0</v>
          </cell>
        </row>
        <row r="12">
          <cell r="B12">
            <v>21.824999999999999</v>
          </cell>
          <cell r="C12">
            <v>28.3</v>
          </cell>
          <cell r="D12">
            <v>16</v>
          </cell>
          <cell r="E12">
            <v>62.041666666666664</v>
          </cell>
          <cell r="F12">
            <v>86</v>
          </cell>
          <cell r="G12">
            <v>35</v>
          </cell>
          <cell r="H12">
            <v>17.28</v>
          </cell>
          <cell r="I12" t="str">
            <v>NE</v>
          </cell>
          <cell r="J12">
            <v>29.52</v>
          </cell>
          <cell r="K12">
            <v>0</v>
          </cell>
        </row>
        <row r="13">
          <cell r="B13">
            <v>20.395833333333332</v>
          </cell>
          <cell r="C13">
            <v>28</v>
          </cell>
          <cell r="D13">
            <v>13.7</v>
          </cell>
          <cell r="E13">
            <v>48.625</v>
          </cell>
          <cell r="F13">
            <v>74</v>
          </cell>
          <cell r="G13">
            <v>26</v>
          </cell>
          <cell r="H13">
            <v>13.32</v>
          </cell>
          <cell r="I13" t="str">
            <v>L</v>
          </cell>
          <cell r="J13">
            <v>35.64</v>
          </cell>
          <cell r="K13">
            <v>0</v>
          </cell>
        </row>
        <row r="14">
          <cell r="B14">
            <v>20.870833333333334</v>
          </cell>
          <cell r="C14">
            <v>30.7</v>
          </cell>
          <cell r="D14">
            <v>13.5</v>
          </cell>
          <cell r="E14">
            <v>55.666666666666664</v>
          </cell>
          <cell r="F14">
            <v>77</v>
          </cell>
          <cell r="G14">
            <v>30</v>
          </cell>
          <cell r="H14">
            <v>16.920000000000002</v>
          </cell>
          <cell r="I14" t="str">
            <v>NE</v>
          </cell>
          <cell r="J14">
            <v>33.840000000000003</v>
          </cell>
          <cell r="K14">
            <v>0</v>
          </cell>
        </row>
        <row r="15">
          <cell r="B15">
            <v>22.416666666666668</v>
          </cell>
          <cell r="C15">
            <v>30.9</v>
          </cell>
          <cell r="D15">
            <v>15.6</v>
          </cell>
          <cell r="E15">
            <v>62.375</v>
          </cell>
          <cell r="F15">
            <v>88</v>
          </cell>
          <cell r="G15">
            <v>33</v>
          </cell>
          <cell r="H15">
            <v>16.2</v>
          </cell>
          <cell r="I15" t="str">
            <v>NE</v>
          </cell>
          <cell r="J15">
            <v>23.400000000000002</v>
          </cell>
          <cell r="K15">
            <v>0</v>
          </cell>
        </row>
        <row r="16">
          <cell r="B16">
            <v>21.625</v>
          </cell>
          <cell r="C16">
            <v>29.8</v>
          </cell>
          <cell r="D16">
            <v>14.8</v>
          </cell>
          <cell r="E16">
            <v>59.25</v>
          </cell>
          <cell r="F16">
            <v>87</v>
          </cell>
          <cell r="G16">
            <v>27</v>
          </cell>
          <cell r="H16">
            <v>18</v>
          </cell>
          <cell r="I16" t="str">
            <v>NE</v>
          </cell>
          <cell r="J16">
            <v>36.36</v>
          </cell>
          <cell r="K16">
            <v>0</v>
          </cell>
        </row>
        <row r="17">
          <cell r="B17">
            <v>20.909090909090907</v>
          </cell>
          <cell r="C17">
            <v>30.2</v>
          </cell>
          <cell r="D17">
            <v>14.3</v>
          </cell>
          <cell r="E17">
            <v>60.954545454545453</v>
          </cell>
          <cell r="F17">
            <v>84</v>
          </cell>
          <cell r="G17">
            <v>28</v>
          </cell>
          <cell r="H17">
            <v>18.720000000000002</v>
          </cell>
          <cell r="I17" t="str">
            <v>NE</v>
          </cell>
          <cell r="J17">
            <v>37.080000000000005</v>
          </cell>
          <cell r="K17">
            <v>0</v>
          </cell>
        </row>
        <row r="18">
          <cell r="B18">
            <v>22.470833333333331</v>
          </cell>
          <cell r="C18">
            <v>31.1</v>
          </cell>
          <cell r="D18">
            <v>15.5</v>
          </cell>
          <cell r="E18">
            <v>57.833333333333336</v>
          </cell>
          <cell r="F18">
            <v>88</v>
          </cell>
          <cell r="G18">
            <v>25</v>
          </cell>
          <cell r="H18">
            <v>16.559999999999999</v>
          </cell>
          <cell r="I18" t="str">
            <v>NE</v>
          </cell>
          <cell r="J18">
            <v>30.6</v>
          </cell>
          <cell r="K18">
            <v>0</v>
          </cell>
        </row>
        <row r="19">
          <cell r="B19">
            <v>24.05</v>
          </cell>
          <cell r="C19">
            <v>30.7</v>
          </cell>
          <cell r="D19">
            <v>20.100000000000001</v>
          </cell>
          <cell r="E19">
            <v>53.25</v>
          </cell>
          <cell r="F19">
            <v>71</v>
          </cell>
          <cell r="G19">
            <v>29</v>
          </cell>
          <cell r="H19">
            <v>22.32</v>
          </cell>
          <cell r="I19" t="str">
            <v>NE</v>
          </cell>
          <cell r="J19">
            <v>36.72</v>
          </cell>
          <cell r="K19">
            <v>0</v>
          </cell>
        </row>
        <row r="20">
          <cell r="B20">
            <v>22.295833333333334</v>
          </cell>
          <cell r="C20">
            <v>30.2</v>
          </cell>
          <cell r="D20">
            <v>15.9</v>
          </cell>
          <cell r="E20">
            <v>56.291666666666664</v>
          </cell>
          <cell r="F20">
            <v>82</v>
          </cell>
          <cell r="G20">
            <v>29</v>
          </cell>
          <cell r="H20">
            <v>15.120000000000001</v>
          </cell>
          <cell r="I20" t="str">
            <v>L</v>
          </cell>
          <cell r="J20">
            <v>27.36</v>
          </cell>
          <cell r="K20">
            <v>0</v>
          </cell>
        </row>
        <row r="21">
          <cell r="B21">
            <v>21.049999999999997</v>
          </cell>
          <cell r="C21">
            <v>28.1</v>
          </cell>
          <cell r="D21">
            <v>14.9</v>
          </cell>
          <cell r="E21">
            <v>56.458333333333336</v>
          </cell>
          <cell r="F21">
            <v>81</v>
          </cell>
          <cell r="G21">
            <v>32</v>
          </cell>
          <cell r="H21">
            <v>14.76</v>
          </cell>
          <cell r="I21" t="str">
            <v>NE</v>
          </cell>
          <cell r="J21">
            <v>28.08</v>
          </cell>
          <cell r="K21">
            <v>0</v>
          </cell>
        </row>
        <row r="22">
          <cell r="B22">
            <v>20.083333333333336</v>
          </cell>
          <cell r="C22">
            <v>29.2</v>
          </cell>
          <cell r="D22">
            <v>11.6</v>
          </cell>
          <cell r="E22">
            <v>60.291666666666664</v>
          </cell>
          <cell r="F22">
            <v>90</v>
          </cell>
          <cell r="G22">
            <v>29</v>
          </cell>
          <cell r="H22">
            <v>21.96</v>
          </cell>
          <cell r="I22" t="str">
            <v>NE</v>
          </cell>
          <cell r="J22">
            <v>44.28</v>
          </cell>
          <cell r="K22">
            <v>0</v>
          </cell>
        </row>
        <row r="23">
          <cell r="B23">
            <v>20.733333333333331</v>
          </cell>
          <cell r="C23">
            <v>29.1</v>
          </cell>
          <cell r="D23">
            <v>12.7</v>
          </cell>
          <cell r="E23">
            <v>59.541666666666664</v>
          </cell>
          <cell r="F23">
            <v>88</v>
          </cell>
          <cell r="G23">
            <v>31</v>
          </cell>
          <cell r="H23">
            <v>15.120000000000001</v>
          </cell>
          <cell r="I23" t="str">
            <v>NE</v>
          </cell>
          <cell r="J23">
            <v>26.64</v>
          </cell>
          <cell r="K23">
            <v>0</v>
          </cell>
        </row>
        <row r="24">
          <cell r="B24">
            <v>20.787499999999998</v>
          </cell>
          <cell r="C24">
            <v>29.6</v>
          </cell>
          <cell r="D24">
            <v>13.6</v>
          </cell>
          <cell r="E24">
            <v>61.5</v>
          </cell>
          <cell r="F24">
            <v>88</v>
          </cell>
          <cell r="G24">
            <v>31</v>
          </cell>
          <cell r="H24">
            <v>16.559999999999999</v>
          </cell>
          <cell r="I24" t="str">
            <v>NE</v>
          </cell>
          <cell r="J24">
            <v>27.36</v>
          </cell>
          <cell r="K24">
            <v>0</v>
          </cell>
        </row>
        <row r="25">
          <cell r="B25">
            <v>21.554166666666674</v>
          </cell>
          <cell r="C25">
            <v>29.1</v>
          </cell>
          <cell r="D25">
            <v>15.3</v>
          </cell>
          <cell r="E25">
            <v>54.25</v>
          </cell>
          <cell r="F25">
            <v>77</v>
          </cell>
          <cell r="G25">
            <v>27</v>
          </cell>
          <cell r="H25">
            <v>25.56</v>
          </cell>
          <cell r="I25" t="str">
            <v>L</v>
          </cell>
          <cell r="J25">
            <v>46.800000000000004</v>
          </cell>
          <cell r="K25">
            <v>0</v>
          </cell>
        </row>
        <row r="26">
          <cell r="B26">
            <v>20.925000000000001</v>
          </cell>
          <cell r="C26">
            <v>29.7</v>
          </cell>
          <cell r="D26">
            <v>12.5</v>
          </cell>
          <cell r="E26">
            <v>52.25</v>
          </cell>
          <cell r="F26">
            <v>84</v>
          </cell>
          <cell r="G26">
            <v>24</v>
          </cell>
          <cell r="H26">
            <v>19.8</v>
          </cell>
          <cell r="I26" t="str">
            <v>L</v>
          </cell>
          <cell r="J26">
            <v>32.76</v>
          </cell>
          <cell r="K26">
            <v>0</v>
          </cell>
        </row>
        <row r="27">
          <cell r="B27">
            <v>20.220833333333335</v>
          </cell>
          <cell r="C27">
            <v>29</v>
          </cell>
          <cell r="D27">
            <v>12.2</v>
          </cell>
          <cell r="E27">
            <v>53.208333333333336</v>
          </cell>
          <cell r="F27">
            <v>81</v>
          </cell>
          <cell r="G27">
            <v>26</v>
          </cell>
          <cell r="H27">
            <v>16.920000000000002</v>
          </cell>
          <cell r="I27" t="str">
            <v>NE</v>
          </cell>
          <cell r="J27">
            <v>30.96</v>
          </cell>
          <cell r="K27">
            <v>0</v>
          </cell>
        </row>
        <row r="28">
          <cell r="B28">
            <v>20.083333333333332</v>
          </cell>
          <cell r="C28">
            <v>29.2</v>
          </cell>
          <cell r="D28">
            <v>12.5</v>
          </cell>
          <cell r="E28">
            <v>56.791666666666664</v>
          </cell>
          <cell r="F28">
            <v>85</v>
          </cell>
          <cell r="G28">
            <v>25</v>
          </cell>
          <cell r="H28">
            <v>21.96</v>
          </cell>
          <cell r="I28" t="str">
            <v>NE</v>
          </cell>
          <cell r="J28">
            <v>39.24</v>
          </cell>
          <cell r="K28">
            <v>0</v>
          </cell>
        </row>
        <row r="29">
          <cell r="B29">
            <v>20.900000000000002</v>
          </cell>
          <cell r="C29">
            <v>29.4</v>
          </cell>
          <cell r="D29">
            <v>13.7</v>
          </cell>
          <cell r="E29">
            <v>53.583333333333336</v>
          </cell>
          <cell r="F29">
            <v>80</v>
          </cell>
          <cell r="G29">
            <v>26</v>
          </cell>
          <cell r="H29">
            <v>34.92</v>
          </cell>
          <cell r="I29" t="str">
            <v>N</v>
          </cell>
          <cell r="J29">
            <v>57.24</v>
          </cell>
          <cell r="K29">
            <v>0</v>
          </cell>
        </row>
        <row r="30">
          <cell r="B30">
            <v>19.958333333333329</v>
          </cell>
          <cell r="C30">
            <v>28.3</v>
          </cell>
          <cell r="D30">
            <v>14.3</v>
          </cell>
          <cell r="E30">
            <v>62.708333333333336</v>
          </cell>
          <cell r="F30">
            <v>92</v>
          </cell>
          <cell r="G30">
            <v>31</v>
          </cell>
          <cell r="H30">
            <v>23.759999999999998</v>
          </cell>
          <cell r="I30" t="str">
            <v>N</v>
          </cell>
          <cell r="J30">
            <v>36.72</v>
          </cell>
          <cell r="K30">
            <v>0.60000000000000009</v>
          </cell>
        </row>
        <row r="31">
          <cell r="B31">
            <v>21.291666666666668</v>
          </cell>
          <cell r="C31">
            <v>30.5</v>
          </cell>
          <cell r="D31">
            <v>15.5</v>
          </cell>
          <cell r="E31">
            <v>70.291666666666671</v>
          </cell>
          <cell r="F31">
            <v>97</v>
          </cell>
          <cell r="G31">
            <v>31</v>
          </cell>
          <cell r="H31">
            <v>21.240000000000002</v>
          </cell>
          <cell r="I31" t="str">
            <v>NE</v>
          </cell>
          <cell r="J31">
            <v>33.480000000000004</v>
          </cell>
          <cell r="K31">
            <v>0.60000000000000009</v>
          </cell>
        </row>
        <row r="32">
          <cell r="B32">
            <v>22.029166666666665</v>
          </cell>
          <cell r="C32">
            <v>31.8</v>
          </cell>
          <cell r="D32">
            <v>14.4</v>
          </cell>
          <cell r="E32">
            <v>57</v>
          </cell>
          <cell r="F32">
            <v>84</v>
          </cell>
          <cell r="G32">
            <v>26</v>
          </cell>
          <cell r="H32">
            <v>25.2</v>
          </cell>
          <cell r="I32" t="str">
            <v>NE</v>
          </cell>
          <cell r="J32">
            <v>42.12</v>
          </cell>
          <cell r="K32">
            <v>0</v>
          </cell>
        </row>
        <row r="33">
          <cell r="B33">
            <v>22.204166666666666</v>
          </cell>
          <cell r="C33">
            <v>31.4</v>
          </cell>
          <cell r="D33">
            <v>14.5</v>
          </cell>
          <cell r="E33">
            <v>56.375</v>
          </cell>
          <cell r="F33">
            <v>86</v>
          </cell>
          <cell r="G33">
            <v>27</v>
          </cell>
          <cell r="H33">
            <v>20.16</v>
          </cell>
          <cell r="I33" t="str">
            <v>NE</v>
          </cell>
          <cell r="J33">
            <v>36.72</v>
          </cell>
          <cell r="K33">
            <v>0</v>
          </cell>
        </row>
        <row r="34">
          <cell r="B34">
            <v>21.95</v>
          </cell>
          <cell r="C34">
            <v>31.5</v>
          </cell>
          <cell r="D34">
            <v>13.5</v>
          </cell>
          <cell r="E34">
            <v>55.5</v>
          </cell>
          <cell r="F34">
            <v>85</v>
          </cell>
          <cell r="G34">
            <v>22</v>
          </cell>
          <cell r="H34">
            <v>18.720000000000002</v>
          </cell>
          <cell r="I34" t="str">
            <v>NE</v>
          </cell>
          <cell r="J34">
            <v>40.680000000000007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23.291666666666661</v>
          </cell>
          <cell r="C5">
            <v>33</v>
          </cell>
          <cell r="D5">
            <v>16.100000000000001</v>
          </cell>
          <cell r="E5">
            <v>69.25</v>
          </cell>
          <cell r="F5">
            <v>87</v>
          </cell>
          <cell r="G5">
            <v>42</v>
          </cell>
          <cell r="H5">
            <v>10.8</v>
          </cell>
          <cell r="I5" t="str">
            <v>O</v>
          </cell>
          <cell r="J5">
            <v>23.040000000000003</v>
          </cell>
          <cell r="K5" t="str">
            <v>*</v>
          </cell>
        </row>
        <row r="6">
          <cell r="B6">
            <v>24.083333333333332</v>
          </cell>
          <cell r="C6">
            <v>32.799999999999997</v>
          </cell>
          <cell r="D6">
            <v>17.3</v>
          </cell>
          <cell r="E6">
            <v>72.166666666666671</v>
          </cell>
          <cell r="F6">
            <v>88</v>
          </cell>
          <cell r="G6">
            <v>48</v>
          </cell>
          <cell r="H6">
            <v>12.24</v>
          </cell>
          <cell r="I6" t="str">
            <v>O</v>
          </cell>
          <cell r="J6">
            <v>33.480000000000004</v>
          </cell>
          <cell r="K6" t="str">
            <v>*</v>
          </cell>
        </row>
        <row r="7">
          <cell r="B7">
            <v>23.437500000000004</v>
          </cell>
          <cell r="C7">
            <v>27</v>
          </cell>
          <cell r="D7">
            <v>20.8</v>
          </cell>
          <cell r="E7">
            <v>78.083333333333329</v>
          </cell>
          <cell r="F7">
            <v>86</v>
          </cell>
          <cell r="G7">
            <v>68</v>
          </cell>
          <cell r="H7">
            <v>12.24</v>
          </cell>
          <cell r="I7" t="str">
            <v>O</v>
          </cell>
          <cell r="J7">
            <v>26.28</v>
          </cell>
          <cell r="K7" t="str">
            <v>*</v>
          </cell>
        </row>
        <row r="8">
          <cell r="B8">
            <v>20.75833333333334</v>
          </cell>
          <cell r="C8">
            <v>27.4</v>
          </cell>
          <cell r="D8">
            <v>15.7</v>
          </cell>
          <cell r="E8">
            <v>76.375</v>
          </cell>
          <cell r="F8">
            <v>88</v>
          </cell>
          <cell r="G8">
            <v>54</v>
          </cell>
          <cell r="H8">
            <v>12.6</v>
          </cell>
          <cell r="I8" t="str">
            <v>SE</v>
          </cell>
          <cell r="J8">
            <v>28.08</v>
          </cell>
          <cell r="K8" t="str">
            <v>*</v>
          </cell>
        </row>
        <row r="9">
          <cell r="B9">
            <v>19.574999999999999</v>
          </cell>
          <cell r="C9">
            <v>29</v>
          </cell>
          <cell r="D9">
            <v>12.9</v>
          </cell>
          <cell r="E9">
            <v>67.166666666666671</v>
          </cell>
          <cell r="F9">
            <v>88</v>
          </cell>
          <cell r="G9">
            <v>33</v>
          </cell>
          <cell r="H9">
            <v>14.04</v>
          </cell>
          <cell r="I9" t="str">
            <v>SE</v>
          </cell>
          <cell r="J9">
            <v>34.56</v>
          </cell>
          <cell r="K9" t="str">
            <v>*</v>
          </cell>
        </row>
        <row r="10">
          <cell r="B10">
            <v>19.558333333333334</v>
          </cell>
          <cell r="C10">
            <v>31.2</v>
          </cell>
          <cell r="D10">
            <v>11.7</v>
          </cell>
          <cell r="E10">
            <v>59.291666666666664</v>
          </cell>
          <cell r="F10">
            <v>82</v>
          </cell>
          <cell r="G10">
            <v>25</v>
          </cell>
          <cell r="H10">
            <v>7.5600000000000005</v>
          </cell>
          <cell r="I10" t="str">
            <v>SE</v>
          </cell>
          <cell r="J10">
            <v>17.28</v>
          </cell>
          <cell r="K10" t="str">
            <v>*</v>
          </cell>
        </row>
        <row r="11">
          <cell r="B11">
            <v>20.579166666666669</v>
          </cell>
          <cell r="C11">
            <v>31.5</v>
          </cell>
          <cell r="D11">
            <v>12</v>
          </cell>
          <cell r="E11">
            <v>61.666666666666664</v>
          </cell>
          <cell r="F11">
            <v>84</v>
          </cell>
          <cell r="G11">
            <v>35</v>
          </cell>
          <cell r="H11">
            <v>7.2</v>
          </cell>
          <cell r="I11" t="str">
            <v>L</v>
          </cell>
          <cell r="J11">
            <v>20.16</v>
          </cell>
          <cell r="K11" t="str">
            <v>*</v>
          </cell>
        </row>
        <row r="12">
          <cell r="B12">
            <v>24.545833333333334</v>
          </cell>
          <cell r="C12">
            <v>32.5</v>
          </cell>
          <cell r="D12">
            <v>18.3</v>
          </cell>
          <cell r="E12">
            <v>62.291666666666664</v>
          </cell>
          <cell r="F12">
            <v>83</v>
          </cell>
          <cell r="G12">
            <v>34</v>
          </cell>
          <cell r="H12">
            <v>9.7200000000000006</v>
          </cell>
          <cell r="I12" t="str">
            <v>L</v>
          </cell>
          <cell r="J12">
            <v>22.32</v>
          </cell>
          <cell r="K12" t="str">
            <v>*</v>
          </cell>
        </row>
        <row r="13">
          <cell r="B13">
            <v>22.845833333333331</v>
          </cell>
          <cell r="C13">
            <v>31.9</v>
          </cell>
          <cell r="D13">
            <v>15.4</v>
          </cell>
          <cell r="E13">
            <v>58.791666666666664</v>
          </cell>
          <cell r="F13">
            <v>82</v>
          </cell>
          <cell r="G13">
            <v>26</v>
          </cell>
          <cell r="H13">
            <v>10.8</v>
          </cell>
          <cell r="I13" t="str">
            <v>SE</v>
          </cell>
          <cell r="J13">
            <v>27.36</v>
          </cell>
          <cell r="K13" t="str">
            <v>*</v>
          </cell>
        </row>
        <row r="14">
          <cell r="B14">
            <v>22.395833333333332</v>
          </cell>
          <cell r="C14">
            <v>33</v>
          </cell>
          <cell r="D14">
            <v>14</v>
          </cell>
          <cell r="E14">
            <v>58.833333333333336</v>
          </cell>
          <cell r="F14">
            <v>80</v>
          </cell>
          <cell r="G14">
            <v>33</v>
          </cell>
          <cell r="H14">
            <v>6.84</v>
          </cell>
          <cell r="I14" t="str">
            <v>SE</v>
          </cell>
          <cell r="J14">
            <v>19.079999999999998</v>
          </cell>
          <cell r="K14" t="str">
            <v>*</v>
          </cell>
        </row>
        <row r="15">
          <cell r="B15">
            <v>24.008333333333336</v>
          </cell>
          <cell r="C15">
            <v>33.9</v>
          </cell>
          <cell r="D15">
            <v>17</v>
          </cell>
          <cell r="E15">
            <v>64.291666666666671</v>
          </cell>
          <cell r="F15">
            <v>86</v>
          </cell>
          <cell r="G15">
            <v>33</v>
          </cell>
          <cell r="H15">
            <v>7.2</v>
          </cell>
          <cell r="I15" t="str">
            <v>SE</v>
          </cell>
          <cell r="J15">
            <v>27.720000000000002</v>
          </cell>
          <cell r="K15" t="str">
            <v>*</v>
          </cell>
        </row>
        <row r="16">
          <cell r="B16">
            <v>24.125000000000004</v>
          </cell>
          <cell r="C16">
            <v>33.5</v>
          </cell>
          <cell r="D16">
            <v>17.399999999999999</v>
          </cell>
          <cell r="E16">
            <v>63.083333333333336</v>
          </cell>
          <cell r="F16">
            <v>86</v>
          </cell>
          <cell r="G16">
            <v>31</v>
          </cell>
          <cell r="H16">
            <v>8.64</v>
          </cell>
          <cell r="I16" t="str">
            <v>S</v>
          </cell>
          <cell r="J16">
            <v>25.56</v>
          </cell>
          <cell r="K16" t="str">
            <v>*</v>
          </cell>
        </row>
        <row r="17">
          <cell r="B17">
            <v>23.120833333333334</v>
          </cell>
          <cell r="C17">
            <v>34.200000000000003</v>
          </cell>
          <cell r="D17">
            <v>14.8</v>
          </cell>
          <cell r="E17">
            <v>59.958333333333336</v>
          </cell>
          <cell r="F17">
            <v>85</v>
          </cell>
          <cell r="G17">
            <v>27</v>
          </cell>
          <cell r="H17">
            <v>10.8</v>
          </cell>
          <cell r="I17" t="str">
            <v>SE</v>
          </cell>
          <cell r="J17">
            <v>34.92</v>
          </cell>
          <cell r="K17" t="str">
            <v>*</v>
          </cell>
        </row>
        <row r="18">
          <cell r="B18">
            <v>24.041666666666671</v>
          </cell>
          <cell r="C18">
            <v>35</v>
          </cell>
          <cell r="D18">
            <v>17</v>
          </cell>
          <cell r="E18">
            <v>57.75</v>
          </cell>
          <cell r="F18">
            <v>81</v>
          </cell>
          <cell r="G18">
            <v>27</v>
          </cell>
          <cell r="H18">
            <v>8.2799999999999994</v>
          </cell>
          <cell r="I18" t="str">
            <v>L</v>
          </cell>
          <cell r="J18">
            <v>26.28</v>
          </cell>
          <cell r="K18" t="str">
            <v>*</v>
          </cell>
        </row>
        <row r="19">
          <cell r="B19">
            <v>24.920833333333334</v>
          </cell>
          <cell r="C19">
            <v>33.299999999999997</v>
          </cell>
          <cell r="D19">
            <v>20.7</v>
          </cell>
          <cell r="E19">
            <v>57.291666666666664</v>
          </cell>
          <cell r="F19">
            <v>73</v>
          </cell>
          <cell r="G19">
            <v>33</v>
          </cell>
          <cell r="H19">
            <v>10.08</v>
          </cell>
          <cell r="I19" t="str">
            <v>SE</v>
          </cell>
          <cell r="J19">
            <v>24.840000000000003</v>
          </cell>
          <cell r="K19" t="str">
            <v>*</v>
          </cell>
        </row>
        <row r="20">
          <cell r="B20">
            <v>24.220833333333331</v>
          </cell>
          <cell r="C20">
            <v>34</v>
          </cell>
          <cell r="D20">
            <v>17.8</v>
          </cell>
          <cell r="E20">
            <v>60.5</v>
          </cell>
          <cell r="F20">
            <v>82</v>
          </cell>
          <cell r="G20">
            <v>26</v>
          </cell>
          <cell r="H20">
            <v>6.12</v>
          </cell>
          <cell r="I20" t="str">
            <v>L</v>
          </cell>
          <cell r="J20">
            <v>21.240000000000002</v>
          </cell>
          <cell r="K20" t="str">
            <v>*</v>
          </cell>
        </row>
        <row r="21">
          <cell r="B21">
            <v>23.987500000000008</v>
          </cell>
          <cell r="C21">
            <v>32.5</v>
          </cell>
          <cell r="D21">
            <v>17.100000000000001</v>
          </cell>
          <cell r="E21">
            <v>54.125</v>
          </cell>
          <cell r="F21">
            <v>79</v>
          </cell>
          <cell r="G21">
            <v>26</v>
          </cell>
          <cell r="H21">
            <v>11.16</v>
          </cell>
          <cell r="I21" t="str">
            <v>SE</v>
          </cell>
          <cell r="J21">
            <v>26.28</v>
          </cell>
          <cell r="K21" t="str">
            <v>*</v>
          </cell>
        </row>
        <row r="22">
          <cell r="B22">
            <v>21.937500000000004</v>
          </cell>
          <cell r="C22">
            <v>32.200000000000003</v>
          </cell>
          <cell r="D22">
            <v>13.6</v>
          </cell>
          <cell r="E22">
            <v>59.416666666666664</v>
          </cell>
          <cell r="F22">
            <v>85</v>
          </cell>
          <cell r="G22">
            <v>29</v>
          </cell>
          <cell r="H22">
            <v>12.24</v>
          </cell>
          <cell r="I22" t="str">
            <v>SE</v>
          </cell>
          <cell r="J22">
            <v>26.28</v>
          </cell>
          <cell r="K22" t="str">
            <v>*</v>
          </cell>
        </row>
        <row r="23">
          <cell r="B23">
            <v>21.737499999999997</v>
          </cell>
          <cell r="C23">
            <v>32.799999999999997</v>
          </cell>
          <cell r="D23">
            <v>13.6</v>
          </cell>
          <cell r="E23">
            <v>62.708333333333336</v>
          </cell>
          <cell r="F23">
            <v>84</v>
          </cell>
          <cell r="G23">
            <v>33</v>
          </cell>
          <cell r="H23">
            <v>5.04</v>
          </cell>
          <cell r="I23" t="str">
            <v>SE</v>
          </cell>
          <cell r="J23">
            <v>16.920000000000002</v>
          </cell>
          <cell r="K23" t="str">
            <v>*</v>
          </cell>
        </row>
        <row r="24">
          <cell r="B24">
            <v>23.599999999999998</v>
          </cell>
          <cell r="C24">
            <v>32.799999999999997</v>
          </cell>
          <cell r="D24">
            <v>16.2</v>
          </cell>
          <cell r="E24">
            <v>61.958333333333336</v>
          </cell>
          <cell r="F24">
            <v>85</v>
          </cell>
          <cell r="G24">
            <v>30</v>
          </cell>
          <cell r="H24">
            <v>10.44</v>
          </cell>
          <cell r="I24" t="str">
            <v>SE</v>
          </cell>
          <cell r="J24">
            <v>25.2</v>
          </cell>
          <cell r="K24" t="str">
            <v>*</v>
          </cell>
        </row>
        <row r="25">
          <cell r="B25">
            <v>23.262499999999992</v>
          </cell>
          <cell r="C25">
            <v>33.4</v>
          </cell>
          <cell r="D25">
            <v>15.7</v>
          </cell>
          <cell r="E25">
            <v>56.375</v>
          </cell>
          <cell r="F25">
            <v>81</v>
          </cell>
          <cell r="G25">
            <v>24</v>
          </cell>
          <cell r="H25">
            <v>7.5600000000000005</v>
          </cell>
          <cell r="I25" t="str">
            <v>SE</v>
          </cell>
          <cell r="J25">
            <v>26.28</v>
          </cell>
          <cell r="K25" t="str">
            <v>*</v>
          </cell>
        </row>
        <row r="26">
          <cell r="B26">
            <v>22.116666666666664</v>
          </cell>
          <cell r="C26">
            <v>32.5</v>
          </cell>
          <cell r="D26">
            <v>12.9</v>
          </cell>
          <cell r="E26">
            <v>55.041666666666664</v>
          </cell>
          <cell r="F26">
            <v>81</v>
          </cell>
          <cell r="G26">
            <v>25</v>
          </cell>
          <cell r="H26">
            <v>9</v>
          </cell>
          <cell r="I26" t="str">
            <v>SE</v>
          </cell>
          <cell r="J26">
            <v>21.96</v>
          </cell>
          <cell r="K26" t="str">
            <v>*</v>
          </cell>
        </row>
        <row r="27">
          <cell r="B27">
            <v>21.841666666666669</v>
          </cell>
          <cell r="C27">
            <v>32.200000000000003</v>
          </cell>
          <cell r="D27">
            <v>13.1</v>
          </cell>
          <cell r="E27">
            <v>55.75</v>
          </cell>
          <cell r="F27">
            <v>82</v>
          </cell>
          <cell r="G27">
            <v>26</v>
          </cell>
          <cell r="H27">
            <v>10.8</v>
          </cell>
          <cell r="I27" t="str">
            <v>L</v>
          </cell>
          <cell r="J27">
            <v>35.64</v>
          </cell>
          <cell r="K27" t="str">
            <v>*</v>
          </cell>
        </row>
        <row r="28">
          <cell r="B28">
            <v>21.191666666666666</v>
          </cell>
          <cell r="C28">
            <v>32.6</v>
          </cell>
          <cell r="D28">
            <v>12.2</v>
          </cell>
          <cell r="E28">
            <v>58.333333333333336</v>
          </cell>
          <cell r="F28">
            <v>84</v>
          </cell>
          <cell r="G28">
            <v>29</v>
          </cell>
          <cell r="H28">
            <v>13.32</v>
          </cell>
          <cell r="I28" t="str">
            <v>NO</v>
          </cell>
          <cell r="J28">
            <v>33.840000000000003</v>
          </cell>
          <cell r="K28" t="str">
            <v>*</v>
          </cell>
        </row>
        <row r="29">
          <cell r="B29">
            <v>21.758333333333336</v>
          </cell>
          <cell r="C29">
            <v>32.5</v>
          </cell>
          <cell r="D29">
            <v>12.5</v>
          </cell>
          <cell r="E29">
            <v>56.5</v>
          </cell>
          <cell r="F29">
            <v>84</v>
          </cell>
          <cell r="G29">
            <v>27</v>
          </cell>
          <cell r="H29">
            <v>18</v>
          </cell>
          <cell r="I29" t="str">
            <v>NO</v>
          </cell>
          <cell r="J29">
            <v>49.32</v>
          </cell>
          <cell r="K29" t="str">
            <v>*</v>
          </cell>
        </row>
        <row r="30">
          <cell r="B30">
            <v>18.829166666666669</v>
          </cell>
          <cell r="C30">
            <v>22.5</v>
          </cell>
          <cell r="D30">
            <v>16.7</v>
          </cell>
          <cell r="E30">
            <v>74.375</v>
          </cell>
          <cell r="F30">
            <v>87</v>
          </cell>
          <cell r="G30">
            <v>42</v>
          </cell>
          <cell r="H30">
            <v>10.08</v>
          </cell>
          <cell r="I30" t="str">
            <v>O</v>
          </cell>
          <cell r="J30">
            <v>24.48</v>
          </cell>
          <cell r="K30" t="str">
            <v>*</v>
          </cell>
        </row>
        <row r="31">
          <cell r="B31">
            <v>22.574999999999999</v>
          </cell>
          <cell r="C31">
            <v>31.4</v>
          </cell>
          <cell r="D31">
            <v>18.899999999999999</v>
          </cell>
          <cell r="E31">
            <v>80.791666666666671</v>
          </cell>
          <cell r="F31">
            <v>91</v>
          </cell>
          <cell r="G31">
            <v>53</v>
          </cell>
          <cell r="H31">
            <v>7.2</v>
          </cell>
          <cell r="I31" t="str">
            <v>SE</v>
          </cell>
          <cell r="J31">
            <v>18</v>
          </cell>
          <cell r="K31" t="str">
            <v>*</v>
          </cell>
        </row>
        <row r="32">
          <cell r="B32">
            <v>24.191666666666663</v>
          </cell>
          <cell r="C32">
            <v>34.4</v>
          </cell>
          <cell r="D32">
            <v>17</v>
          </cell>
          <cell r="E32">
            <v>67.583333333333329</v>
          </cell>
          <cell r="F32">
            <v>89</v>
          </cell>
          <cell r="G32">
            <v>31</v>
          </cell>
          <cell r="H32">
            <v>11.520000000000001</v>
          </cell>
          <cell r="I32" t="str">
            <v>L</v>
          </cell>
          <cell r="J32">
            <v>32.04</v>
          </cell>
          <cell r="K32" t="str">
            <v>*</v>
          </cell>
        </row>
        <row r="33">
          <cell r="B33">
            <v>23.995833333333334</v>
          </cell>
          <cell r="C33">
            <v>34.5</v>
          </cell>
          <cell r="D33">
            <v>16.600000000000001</v>
          </cell>
          <cell r="E33">
            <v>63.458333333333336</v>
          </cell>
          <cell r="F33">
            <v>86</v>
          </cell>
          <cell r="G33">
            <v>30</v>
          </cell>
          <cell r="H33">
            <v>9.3600000000000012</v>
          </cell>
          <cell r="I33" t="str">
            <v>L</v>
          </cell>
          <cell r="J33">
            <v>19.079999999999998</v>
          </cell>
          <cell r="K33" t="str">
            <v>*</v>
          </cell>
        </row>
        <row r="34">
          <cell r="B34">
            <v>23.733333333333331</v>
          </cell>
          <cell r="C34">
            <v>33.700000000000003</v>
          </cell>
          <cell r="D34">
            <v>16.3</v>
          </cell>
          <cell r="E34">
            <v>63.833333333333336</v>
          </cell>
          <cell r="F34">
            <v>86</v>
          </cell>
          <cell r="G34">
            <v>33</v>
          </cell>
          <cell r="H34">
            <v>10.8</v>
          </cell>
          <cell r="I34" t="str">
            <v>NO</v>
          </cell>
          <cell r="J34">
            <v>21.96</v>
          </cell>
          <cell r="K34" t="str">
            <v>*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22.195833333333329</v>
          </cell>
          <cell r="C5">
            <v>26.1</v>
          </cell>
          <cell r="D5">
            <v>20.399999999999999</v>
          </cell>
          <cell r="E5">
            <v>91.875</v>
          </cell>
          <cell r="F5">
            <v>98</v>
          </cell>
          <cell r="G5">
            <v>76</v>
          </cell>
          <cell r="H5">
            <v>9.3600000000000012</v>
          </cell>
          <cell r="I5" t="str">
            <v>N</v>
          </cell>
          <cell r="J5">
            <v>27.720000000000002</v>
          </cell>
          <cell r="K5">
            <v>2.8000000000000003</v>
          </cell>
        </row>
        <row r="6">
          <cell r="B6">
            <v>19.129166666666666</v>
          </cell>
          <cell r="C6">
            <v>22.1</v>
          </cell>
          <cell r="D6">
            <v>17.2</v>
          </cell>
          <cell r="E6">
            <v>93.416666666666671</v>
          </cell>
          <cell r="F6">
            <v>99</v>
          </cell>
          <cell r="G6">
            <v>84</v>
          </cell>
          <cell r="H6">
            <v>10.8</v>
          </cell>
          <cell r="I6" t="str">
            <v>N</v>
          </cell>
          <cell r="J6">
            <v>21.96</v>
          </cell>
          <cell r="K6">
            <v>9</v>
          </cell>
        </row>
        <row r="7">
          <cell r="B7">
            <v>18.929411764705883</v>
          </cell>
          <cell r="C7">
            <v>22.2</v>
          </cell>
          <cell r="D7">
            <v>15.2</v>
          </cell>
          <cell r="E7">
            <v>84.82352941176471</v>
          </cell>
          <cell r="F7">
            <v>98</v>
          </cell>
          <cell r="G7">
            <v>70</v>
          </cell>
          <cell r="H7">
            <v>13.68</v>
          </cell>
          <cell r="I7" t="str">
            <v>N</v>
          </cell>
          <cell r="J7">
            <v>28.44</v>
          </cell>
          <cell r="K7">
            <v>2.2000000000000002</v>
          </cell>
        </row>
        <row r="8">
          <cell r="B8">
            <v>16.495833333333334</v>
          </cell>
          <cell r="C8">
            <v>22.8</v>
          </cell>
          <cell r="D8">
            <v>12.9</v>
          </cell>
          <cell r="E8">
            <v>84.875</v>
          </cell>
          <cell r="F8">
            <v>98</v>
          </cell>
          <cell r="G8">
            <v>56</v>
          </cell>
          <cell r="H8">
            <v>15.120000000000001</v>
          </cell>
          <cell r="I8" t="str">
            <v>SO</v>
          </cell>
          <cell r="J8">
            <v>28.44</v>
          </cell>
          <cell r="K8">
            <v>0.2</v>
          </cell>
        </row>
        <row r="9">
          <cell r="B9">
            <v>17.220833333333331</v>
          </cell>
          <cell r="C9">
            <v>21.8</v>
          </cell>
          <cell r="D9">
            <v>12.6</v>
          </cell>
          <cell r="E9">
            <v>68.375</v>
          </cell>
          <cell r="F9">
            <v>87</v>
          </cell>
          <cell r="G9">
            <v>41</v>
          </cell>
          <cell r="H9">
            <v>19.440000000000001</v>
          </cell>
          <cell r="I9" t="str">
            <v>SO</v>
          </cell>
          <cell r="J9">
            <v>40.32</v>
          </cell>
          <cell r="K9">
            <v>0</v>
          </cell>
        </row>
        <row r="10">
          <cell r="B10">
            <v>17.220833333333328</v>
          </cell>
          <cell r="C10">
            <v>24.1</v>
          </cell>
          <cell r="D10">
            <v>10.9</v>
          </cell>
          <cell r="E10">
            <v>65.625</v>
          </cell>
          <cell r="F10">
            <v>91</v>
          </cell>
          <cell r="G10">
            <v>42</v>
          </cell>
          <cell r="H10">
            <v>17.28</v>
          </cell>
          <cell r="I10" t="str">
            <v>SO</v>
          </cell>
          <cell r="J10">
            <v>36.36</v>
          </cell>
          <cell r="K10">
            <v>0</v>
          </cell>
        </row>
        <row r="11">
          <cell r="B11">
            <v>19.933333333333334</v>
          </cell>
          <cell r="C11">
            <v>28.3</v>
          </cell>
          <cell r="D11">
            <v>13</v>
          </cell>
          <cell r="E11">
            <v>61.25</v>
          </cell>
          <cell r="F11">
            <v>82</v>
          </cell>
          <cell r="G11">
            <v>34</v>
          </cell>
          <cell r="H11">
            <v>9.7200000000000006</v>
          </cell>
          <cell r="I11" t="str">
            <v>SO</v>
          </cell>
          <cell r="J11">
            <v>25.2</v>
          </cell>
          <cell r="K11">
            <v>0</v>
          </cell>
        </row>
        <row r="12">
          <cell r="B12">
            <v>21.604166666666668</v>
          </cell>
          <cell r="C12">
            <v>27</v>
          </cell>
          <cell r="D12">
            <v>16.7</v>
          </cell>
          <cell r="E12">
            <v>65.041666666666671</v>
          </cell>
          <cell r="F12">
            <v>83</v>
          </cell>
          <cell r="G12">
            <v>45</v>
          </cell>
          <cell r="H12">
            <v>11.879999999999999</v>
          </cell>
          <cell r="I12" t="str">
            <v>SO</v>
          </cell>
          <cell r="J12">
            <v>28.8</v>
          </cell>
          <cell r="K12">
            <v>0</v>
          </cell>
        </row>
        <row r="13">
          <cell r="B13">
            <v>21.729166666666668</v>
          </cell>
          <cell r="C13">
            <v>26.8</v>
          </cell>
          <cell r="D13">
            <v>17.899999999999999</v>
          </cell>
          <cell r="E13">
            <v>56.25</v>
          </cell>
          <cell r="F13">
            <v>72</v>
          </cell>
          <cell r="G13">
            <v>38</v>
          </cell>
          <cell r="H13">
            <v>16.920000000000002</v>
          </cell>
          <cell r="I13" t="str">
            <v>SO</v>
          </cell>
          <cell r="J13">
            <v>34.92</v>
          </cell>
          <cell r="K13">
            <v>0</v>
          </cell>
        </row>
        <row r="14">
          <cell r="B14">
            <v>19.991666666666664</v>
          </cell>
          <cell r="C14">
            <v>26</v>
          </cell>
          <cell r="D14">
            <v>14.5</v>
          </cell>
          <cell r="E14">
            <v>63.25</v>
          </cell>
          <cell r="F14">
            <v>78</v>
          </cell>
          <cell r="G14">
            <v>46</v>
          </cell>
          <cell r="H14">
            <v>16.559999999999999</v>
          </cell>
          <cell r="I14" t="str">
            <v>SO</v>
          </cell>
          <cell r="J14">
            <v>31.319999999999997</v>
          </cell>
          <cell r="K14">
            <v>0</v>
          </cell>
        </row>
        <row r="15">
          <cell r="B15">
            <v>22.137500000000003</v>
          </cell>
          <cell r="C15">
            <v>29.9</v>
          </cell>
          <cell r="D15">
            <v>17</v>
          </cell>
          <cell r="E15">
            <v>66.708333333333329</v>
          </cell>
          <cell r="F15">
            <v>83</v>
          </cell>
          <cell r="G15">
            <v>40</v>
          </cell>
          <cell r="H15">
            <v>14.4</v>
          </cell>
          <cell r="I15" t="str">
            <v>SO</v>
          </cell>
          <cell r="J15">
            <v>29.16</v>
          </cell>
          <cell r="K15">
            <v>0</v>
          </cell>
        </row>
        <row r="16">
          <cell r="B16">
            <v>23.554166666666671</v>
          </cell>
          <cell r="C16">
            <v>30.3</v>
          </cell>
          <cell r="D16">
            <v>17.8</v>
          </cell>
          <cell r="E16">
            <v>61.208333333333336</v>
          </cell>
          <cell r="F16">
            <v>80</v>
          </cell>
          <cell r="G16">
            <v>39</v>
          </cell>
          <cell r="H16">
            <v>16.559999999999999</v>
          </cell>
          <cell r="I16" t="str">
            <v>SO</v>
          </cell>
          <cell r="J16">
            <v>32.04</v>
          </cell>
          <cell r="K16">
            <v>0</v>
          </cell>
        </row>
        <row r="17">
          <cell r="B17">
            <v>22.912499999999998</v>
          </cell>
          <cell r="C17">
            <v>30.6</v>
          </cell>
          <cell r="D17">
            <v>17.5</v>
          </cell>
          <cell r="E17">
            <v>58.458333333333336</v>
          </cell>
          <cell r="F17">
            <v>75</v>
          </cell>
          <cell r="G17">
            <v>32</v>
          </cell>
          <cell r="H17">
            <v>19.440000000000001</v>
          </cell>
          <cell r="I17" t="str">
            <v>SO</v>
          </cell>
          <cell r="J17">
            <v>40.680000000000007</v>
          </cell>
          <cell r="K17">
            <v>0</v>
          </cell>
        </row>
        <row r="18">
          <cell r="B18">
            <v>23.058333333333334</v>
          </cell>
          <cell r="C18">
            <v>29.8</v>
          </cell>
          <cell r="D18">
            <v>17.8</v>
          </cell>
          <cell r="E18">
            <v>59.625</v>
          </cell>
          <cell r="F18">
            <v>76</v>
          </cell>
          <cell r="G18">
            <v>40</v>
          </cell>
          <cell r="H18">
            <v>9.3600000000000012</v>
          </cell>
          <cell r="I18" t="str">
            <v>SO</v>
          </cell>
          <cell r="J18">
            <v>22.32</v>
          </cell>
          <cell r="K18">
            <v>0</v>
          </cell>
        </row>
        <row r="19">
          <cell r="B19">
            <v>23.804166666666671</v>
          </cell>
          <cell r="C19">
            <v>29.9</v>
          </cell>
          <cell r="D19">
            <v>19.100000000000001</v>
          </cell>
          <cell r="E19">
            <v>56.75</v>
          </cell>
          <cell r="F19">
            <v>71</v>
          </cell>
          <cell r="G19">
            <v>39</v>
          </cell>
          <cell r="H19">
            <v>15.120000000000001</v>
          </cell>
          <cell r="I19" t="str">
            <v>SO</v>
          </cell>
          <cell r="J19">
            <v>30.240000000000002</v>
          </cell>
          <cell r="K19">
            <v>0</v>
          </cell>
        </row>
        <row r="20">
          <cell r="B20">
            <v>24.529166666666665</v>
          </cell>
          <cell r="C20">
            <v>29.7</v>
          </cell>
          <cell r="D20">
            <v>21</v>
          </cell>
          <cell r="E20">
            <v>54</v>
          </cell>
          <cell r="F20">
            <v>64</v>
          </cell>
          <cell r="G20">
            <v>41</v>
          </cell>
          <cell r="H20">
            <v>11.520000000000001</v>
          </cell>
          <cell r="I20" t="str">
            <v>SO</v>
          </cell>
          <cell r="J20">
            <v>22.32</v>
          </cell>
          <cell r="K20">
            <v>0</v>
          </cell>
        </row>
        <row r="21">
          <cell r="B21">
            <v>23.254166666666663</v>
          </cell>
          <cell r="C21">
            <v>29</v>
          </cell>
          <cell r="D21">
            <v>16.600000000000001</v>
          </cell>
          <cell r="E21">
            <v>56.416666666666664</v>
          </cell>
          <cell r="F21">
            <v>85</v>
          </cell>
          <cell r="G21">
            <v>34</v>
          </cell>
          <cell r="H21">
            <v>14.4</v>
          </cell>
          <cell r="I21" t="str">
            <v>SO</v>
          </cell>
          <cell r="J21">
            <v>33.119999999999997</v>
          </cell>
          <cell r="K21">
            <v>0</v>
          </cell>
        </row>
        <row r="22">
          <cell r="B22">
            <v>22.304166666666664</v>
          </cell>
          <cell r="C22">
            <v>29.3</v>
          </cell>
          <cell r="D22">
            <v>15.6</v>
          </cell>
          <cell r="E22">
            <v>55</v>
          </cell>
          <cell r="F22">
            <v>78</v>
          </cell>
          <cell r="G22">
            <v>33</v>
          </cell>
          <cell r="H22">
            <v>16.2</v>
          </cell>
          <cell r="I22" t="str">
            <v>SO</v>
          </cell>
          <cell r="J22">
            <v>25.56</v>
          </cell>
          <cell r="K22">
            <v>0</v>
          </cell>
        </row>
        <row r="23">
          <cell r="B23">
            <v>22.512499999999999</v>
          </cell>
          <cell r="C23">
            <v>29.5</v>
          </cell>
          <cell r="D23">
            <v>17.5</v>
          </cell>
          <cell r="E23">
            <v>57.458333333333336</v>
          </cell>
          <cell r="F23">
            <v>75</v>
          </cell>
          <cell r="G23">
            <v>34</v>
          </cell>
          <cell r="H23">
            <v>10.44</v>
          </cell>
          <cell r="I23" t="str">
            <v>S</v>
          </cell>
          <cell r="J23">
            <v>23.400000000000002</v>
          </cell>
          <cell r="K23">
            <v>0</v>
          </cell>
        </row>
        <row r="24">
          <cell r="B24">
            <v>21.037499999999998</v>
          </cell>
          <cell r="C24">
            <v>27.8</v>
          </cell>
          <cell r="D24">
            <v>16.7</v>
          </cell>
          <cell r="E24">
            <v>79.5</v>
          </cell>
          <cell r="F24">
            <v>99</v>
          </cell>
          <cell r="G24">
            <v>47</v>
          </cell>
          <cell r="H24">
            <v>12.6</v>
          </cell>
          <cell r="I24" t="str">
            <v>N</v>
          </cell>
          <cell r="J24">
            <v>27</v>
          </cell>
          <cell r="K24">
            <v>0</v>
          </cell>
        </row>
        <row r="25">
          <cell r="B25">
            <v>23.137499999999999</v>
          </cell>
          <cell r="C25">
            <v>29</v>
          </cell>
          <cell r="D25">
            <v>18</v>
          </cell>
          <cell r="E25">
            <v>61</v>
          </cell>
          <cell r="F25">
            <v>84</v>
          </cell>
          <cell r="G25">
            <v>33</v>
          </cell>
          <cell r="H25">
            <v>14.76</v>
          </cell>
          <cell r="I25" t="str">
            <v>SO</v>
          </cell>
          <cell r="J25">
            <v>32.76</v>
          </cell>
          <cell r="K25">
            <v>0</v>
          </cell>
        </row>
        <row r="26">
          <cell r="B26">
            <v>22.345833333333335</v>
          </cell>
          <cell r="C26">
            <v>29</v>
          </cell>
          <cell r="D26">
            <v>16.600000000000001</v>
          </cell>
          <cell r="E26">
            <v>57.833333333333336</v>
          </cell>
          <cell r="F26">
            <v>80</v>
          </cell>
          <cell r="G26">
            <v>31</v>
          </cell>
          <cell r="H26">
            <v>14.4</v>
          </cell>
          <cell r="I26" t="str">
            <v>SO</v>
          </cell>
          <cell r="J26">
            <v>29.880000000000003</v>
          </cell>
          <cell r="K26">
            <v>0</v>
          </cell>
        </row>
        <row r="27">
          <cell r="B27">
            <v>21.854166666666668</v>
          </cell>
          <cell r="C27">
            <v>29.1</v>
          </cell>
          <cell r="D27">
            <v>14.3</v>
          </cell>
          <cell r="E27">
            <v>56.75</v>
          </cell>
          <cell r="F27">
            <v>84</v>
          </cell>
          <cell r="G27">
            <v>30</v>
          </cell>
          <cell r="H27">
            <v>14.4</v>
          </cell>
          <cell r="I27" t="str">
            <v>SO</v>
          </cell>
          <cell r="J27">
            <v>29.52</v>
          </cell>
          <cell r="K27">
            <v>0</v>
          </cell>
        </row>
        <row r="28">
          <cell r="B28">
            <v>21.570833333333336</v>
          </cell>
          <cell r="C28">
            <v>29.5</v>
          </cell>
          <cell r="D28">
            <v>14.6</v>
          </cell>
          <cell r="E28">
            <v>53.208333333333336</v>
          </cell>
          <cell r="F28">
            <v>76</v>
          </cell>
          <cell r="G28">
            <v>28</v>
          </cell>
          <cell r="H28">
            <v>16.2</v>
          </cell>
          <cell r="I28" t="str">
            <v>S</v>
          </cell>
          <cell r="J28">
            <v>41.76</v>
          </cell>
          <cell r="K28">
            <v>0</v>
          </cell>
        </row>
        <row r="29">
          <cell r="B29">
            <v>20.912500000000005</v>
          </cell>
          <cell r="C29">
            <v>29.8</v>
          </cell>
          <cell r="D29">
            <v>13.3</v>
          </cell>
          <cell r="E29">
            <v>59.791666666666664</v>
          </cell>
          <cell r="F29">
            <v>87</v>
          </cell>
          <cell r="G29">
            <v>31</v>
          </cell>
          <cell r="H29">
            <v>24.48</v>
          </cell>
          <cell r="I29" t="str">
            <v>S</v>
          </cell>
          <cell r="J29">
            <v>58.680000000000007</v>
          </cell>
          <cell r="K29">
            <v>0</v>
          </cell>
        </row>
        <row r="30">
          <cell r="B30">
            <v>15.972727272727271</v>
          </cell>
          <cell r="C30">
            <v>21.9</v>
          </cell>
          <cell r="D30">
            <v>12.3</v>
          </cell>
          <cell r="E30">
            <v>86.409090909090907</v>
          </cell>
          <cell r="F30">
            <v>98</v>
          </cell>
          <cell r="G30">
            <v>57</v>
          </cell>
          <cell r="H30">
            <v>12.6</v>
          </cell>
          <cell r="I30" t="str">
            <v>N</v>
          </cell>
          <cell r="J30">
            <v>24.48</v>
          </cell>
          <cell r="K30">
            <v>1.5999999999999999</v>
          </cell>
        </row>
        <row r="31">
          <cell r="B31">
            <v>18.881818181818179</v>
          </cell>
          <cell r="C31">
            <v>21.9</v>
          </cell>
          <cell r="D31">
            <v>13.5</v>
          </cell>
          <cell r="E31">
            <v>92.36363636363636</v>
          </cell>
          <cell r="F31">
            <v>99</v>
          </cell>
          <cell r="G31">
            <v>82</v>
          </cell>
          <cell r="H31">
            <v>11.879999999999999</v>
          </cell>
          <cell r="I31" t="str">
            <v>SO</v>
          </cell>
          <cell r="J31">
            <v>30.240000000000002</v>
          </cell>
          <cell r="K31">
            <v>1.2</v>
          </cell>
        </row>
        <row r="32">
          <cell r="B32">
            <v>24.706666666666663</v>
          </cell>
          <cell r="C32">
            <v>31.4</v>
          </cell>
          <cell r="D32">
            <v>18.100000000000001</v>
          </cell>
          <cell r="E32">
            <v>63.4</v>
          </cell>
          <cell r="F32">
            <v>95</v>
          </cell>
          <cell r="G32">
            <v>30</v>
          </cell>
          <cell r="H32">
            <v>22.68</v>
          </cell>
          <cell r="I32" t="str">
            <v>S</v>
          </cell>
          <cell r="J32">
            <v>45.36</v>
          </cell>
          <cell r="K32">
            <v>0</v>
          </cell>
        </row>
        <row r="33">
          <cell r="B33">
            <v>24</v>
          </cell>
          <cell r="C33">
            <v>32.4</v>
          </cell>
          <cell r="D33">
            <v>18.600000000000001</v>
          </cell>
          <cell r="E33">
            <v>58.625</v>
          </cell>
          <cell r="F33">
            <v>78</v>
          </cell>
          <cell r="G33">
            <v>31</v>
          </cell>
          <cell r="H33">
            <v>20.88</v>
          </cell>
          <cell r="I33" t="str">
            <v>S</v>
          </cell>
          <cell r="J33">
            <v>46.080000000000005</v>
          </cell>
          <cell r="K33">
            <v>0</v>
          </cell>
        </row>
        <row r="34">
          <cell r="B34">
            <v>23.904166666666665</v>
          </cell>
          <cell r="C34">
            <v>32.799999999999997</v>
          </cell>
          <cell r="D34">
            <v>17.7</v>
          </cell>
          <cell r="E34">
            <v>60.083333333333336</v>
          </cell>
          <cell r="F34">
            <v>81</v>
          </cell>
          <cell r="G34">
            <v>31</v>
          </cell>
          <cell r="H34">
            <v>14.4</v>
          </cell>
          <cell r="I34" t="str">
            <v>S</v>
          </cell>
          <cell r="J34">
            <v>42.84</v>
          </cell>
          <cell r="K34">
            <v>0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20.391666666666669</v>
          </cell>
          <cell r="C5">
            <v>23.5</v>
          </cell>
          <cell r="D5">
            <v>18.399999999999999</v>
          </cell>
          <cell r="E5">
            <v>93.291666666666671</v>
          </cell>
          <cell r="F5">
            <v>99</v>
          </cell>
          <cell r="G5">
            <v>81</v>
          </cell>
          <cell r="H5">
            <v>6.48</v>
          </cell>
          <cell r="I5" t="str">
            <v>SO</v>
          </cell>
          <cell r="J5">
            <v>18</v>
          </cell>
          <cell r="K5">
            <v>1.2</v>
          </cell>
        </row>
        <row r="6">
          <cell r="B6">
            <v>17.937500000000004</v>
          </cell>
          <cell r="C6">
            <v>20.399999999999999</v>
          </cell>
          <cell r="D6">
            <v>16.899999999999999</v>
          </cell>
          <cell r="E6">
            <v>94.958333333333329</v>
          </cell>
          <cell r="F6">
            <v>99</v>
          </cell>
          <cell r="G6">
            <v>84</v>
          </cell>
          <cell r="H6">
            <v>6.12</v>
          </cell>
          <cell r="I6" t="str">
            <v>SO</v>
          </cell>
          <cell r="J6">
            <v>21.240000000000002</v>
          </cell>
          <cell r="K6">
            <v>18.8</v>
          </cell>
        </row>
        <row r="7">
          <cell r="B7">
            <v>16.562499999999996</v>
          </cell>
          <cell r="C7">
            <v>22.4</v>
          </cell>
          <cell r="D7">
            <v>13.3</v>
          </cell>
          <cell r="E7">
            <v>92.166666666666671</v>
          </cell>
          <cell r="F7">
            <v>100</v>
          </cell>
          <cell r="G7">
            <v>69</v>
          </cell>
          <cell r="H7">
            <v>9.3600000000000012</v>
          </cell>
          <cell r="I7" t="str">
            <v>SO</v>
          </cell>
          <cell r="J7">
            <v>24.12</v>
          </cell>
          <cell r="K7">
            <v>0.60000000000000009</v>
          </cell>
        </row>
        <row r="8">
          <cell r="B8">
            <v>15.200000000000001</v>
          </cell>
          <cell r="C8">
            <v>22.9</v>
          </cell>
          <cell r="D8">
            <v>9.1</v>
          </cell>
          <cell r="E8">
            <v>86.708333333333329</v>
          </cell>
          <cell r="F8">
            <v>100</v>
          </cell>
          <cell r="G8">
            <v>50</v>
          </cell>
          <cell r="H8">
            <v>11.879999999999999</v>
          </cell>
          <cell r="I8" t="str">
            <v>SO</v>
          </cell>
          <cell r="J8">
            <v>21.240000000000002</v>
          </cell>
          <cell r="K8">
            <v>0</v>
          </cell>
        </row>
        <row r="9">
          <cell r="B9">
            <v>15.154166666666669</v>
          </cell>
          <cell r="C9">
            <v>21.5</v>
          </cell>
          <cell r="D9">
            <v>11</v>
          </cell>
          <cell r="E9">
            <v>79.125</v>
          </cell>
          <cell r="F9">
            <v>100</v>
          </cell>
          <cell r="G9">
            <v>43</v>
          </cell>
          <cell r="H9">
            <v>22.68</v>
          </cell>
          <cell r="I9" t="str">
            <v>SO</v>
          </cell>
          <cell r="J9">
            <v>41.4</v>
          </cell>
          <cell r="K9">
            <v>0</v>
          </cell>
        </row>
        <row r="10">
          <cell r="B10">
            <v>14.433333333333335</v>
          </cell>
          <cell r="C10">
            <v>23.6</v>
          </cell>
          <cell r="D10">
            <v>8.1999999999999993</v>
          </cell>
          <cell r="E10">
            <v>79.625</v>
          </cell>
          <cell r="F10">
            <v>100</v>
          </cell>
          <cell r="G10">
            <v>40</v>
          </cell>
          <cell r="H10">
            <v>16.2</v>
          </cell>
          <cell r="I10" t="str">
            <v>SO</v>
          </cell>
          <cell r="J10">
            <v>32.76</v>
          </cell>
          <cell r="K10">
            <v>0</v>
          </cell>
        </row>
        <row r="11">
          <cell r="B11">
            <v>16.600000000000001</v>
          </cell>
          <cell r="C11">
            <v>27.1</v>
          </cell>
          <cell r="D11">
            <v>8</v>
          </cell>
          <cell r="E11">
            <v>74.083333333333329</v>
          </cell>
          <cell r="F11">
            <v>99</v>
          </cell>
          <cell r="G11">
            <v>37</v>
          </cell>
          <cell r="H11">
            <v>9.3600000000000012</v>
          </cell>
          <cell r="I11" t="str">
            <v>SO</v>
          </cell>
          <cell r="J11">
            <v>18.36</v>
          </cell>
          <cell r="K11">
            <v>0</v>
          </cell>
        </row>
        <row r="12">
          <cell r="B12">
            <v>18.779166666666669</v>
          </cell>
          <cell r="C12">
            <v>27.2</v>
          </cell>
          <cell r="D12">
            <v>12.6</v>
          </cell>
          <cell r="E12">
            <v>78.791666666666671</v>
          </cell>
          <cell r="F12">
            <v>99</v>
          </cell>
          <cell r="G12">
            <v>41</v>
          </cell>
          <cell r="H12">
            <v>13.68</v>
          </cell>
          <cell r="I12" t="str">
            <v>SO</v>
          </cell>
          <cell r="J12">
            <v>25.2</v>
          </cell>
          <cell r="K12">
            <v>0</v>
          </cell>
        </row>
        <row r="13">
          <cell r="B13">
            <v>20.604166666666664</v>
          </cell>
          <cell r="C13">
            <v>26.9</v>
          </cell>
          <cell r="D13">
            <v>16.600000000000001</v>
          </cell>
          <cell r="E13">
            <v>66.75</v>
          </cell>
          <cell r="F13">
            <v>87</v>
          </cell>
          <cell r="G13">
            <v>35</v>
          </cell>
          <cell r="H13">
            <v>18</v>
          </cell>
          <cell r="I13" t="str">
            <v>SO</v>
          </cell>
          <cell r="J13">
            <v>31.319999999999997</v>
          </cell>
          <cell r="K13">
            <v>0</v>
          </cell>
        </row>
        <row r="14">
          <cell r="B14">
            <v>17.420833333333338</v>
          </cell>
          <cell r="C14">
            <v>26</v>
          </cell>
          <cell r="D14">
            <v>11</v>
          </cell>
          <cell r="E14">
            <v>73.375</v>
          </cell>
          <cell r="F14">
            <v>92</v>
          </cell>
          <cell r="G14">
            <v>40</v>
          </cell>
          <cell r="H14">
            <v>16.559999999999999</v>
          </cell>
          <cell r="I14" t="str">
            <v>SO</v>
          </cell>
          <cell r="J14">
            <v>30.96</v>
          </cell>
          <cell r="K14">
            <v>0</v>
          </cell>
        </row>
        <row r="15">
          <cell r="B15">
            <v>19.262500000000003</v>
          </cell>
          <cell r="C15">
            <v>28.7</v>
          </cell>
          <cell r="D15">
            <v>12.2</v>
          </cell>
          <cell r="E15">
            <v>76.875</v>
          </cell>
          <cell r="F15">
            <v>100</v>
          </cell>
          <cell r="G15">
            <v>39</v>
          </cell>
          <cell r="H15">
            <v>11.520000000000001</v>
          </cell>
          <cell r="I15" t="str">
            <v>SO</v>
          </cell>
          <cell r="J15">
            <v>28.44</v>
          </cell>
          <cell r="K15">
            <v>0</v>
          </cell>
        </row>
        <row r="16">
          <cell r="B16">
            <v>21.008333333333336</v>
          </cell>
          <cell r="C16">
            <v>29.6</v>
          </cell>
          <cell r="D16">
            <v>14.2</v>
          </cell>
          <cell r="E16">
            <v>75.75</v>
          </cell>
          <cell r="F16">
            <v>99</v>
          </cell>
          <cell r="G16">
            <v>39</v>
          </cell>
          <cell r="H16">
            <v>15.120000000000001</v>
          </cell>
          <cell r="I16" t="str">
            <v>SO</v>
          </cell>
          <cell r="J16">
            <v>31.680000000000003</v>
          </cell>
          <cell r="K16">
            <v>0</v>
          </cell>
        </row>
        <row r="17">
          <cell r="B17">
            <v>20.429166666666667</v>
          </cell>
          <cell r="C17">
            <v>29.1</v>
          </cell>
          <cell r="D17">
            <v>12.6</v>
          </cell>
          <cell r="E17">
            <v>70.791666666666671</v>
          </cell>
          <cell r="F17">
            <v>99</v>
          </cell>
          <cell r="G17">
            <v>31</v>
          </cell>
          <cell r="H17">
            <v>12.96</v>
          </cell>
          <cell r="I17" t="str">
            <v>SO</v>
          </cell>
          <cell r="J17">
            <v>36.72</v>
          </cell>
          <cell r="K17">
            <v>0</v>
          </cell>
        </row>
        <row r="18">
          <cell r="B18">
            <v>19.662499999999998</v>
          </cell>
          <cell r="C18">
            <v>28.2</v>
          </cell>
          <cell r="D18">
            <v>13</v>
          </cell>
          <cell r="E18">
            <v>76.083333333333329</v>
          </cell>
          <cell r="F18">
            <v>94</v>
          </cell>
          <cell r="G18">
            <v>46</v>
          </cell>
          <cell r="H18">
            <v>8.2799999999999994</v>
          </cell>
          <cell r="I18" t="str">
            <v>SO</v>
          </cell>
          <cell r="J18">
            <v>14.4</v>
          </cell>
          <cell r="K18">
            <v>0</v>
          </cell>
        </row>
        <row r="19">
          <cell r="B19">
            <v>20.683333333333334</v>
          </cell>
          <cell r="C19">
            <v>29.5</v>
          </cell>
          <cell r="D19">
            <v>14.2</v>
          </cell>
          <cell r="E19">
            <v>75.291666666666671</v>
          </cell>
          <cell r="F19">
            <v>99</v>
          </cell>
          <cell r="G19">
            <v>36</v>
          </cell>
          <cell r="H19">
            <v>15.120000000000001</v>
          </cell>
          <cell r="I19" t="str">
            <v>SO</v>
          </cell>
          <cell r="J19">
            <v>33.119999999999997</v>
          </cell>
          <cell r="K19">
            <v>0</v>
          </cell>
        </row>
        <row r="20">
          <cell r="B20">
            <v>22.370833333333334</v>
          </cell>
          <cell r="C20">
            <v>29.4</v>
          </cell>
          <cell r="D20">
            <v>16.7</v>
          </cell>
          <cell r="E20">
            <v>66.875</v>
          </cell>
          <cell r="F20">
            <v>88</v>
          </cell>
          <cell r="G20">
            <v>35</v>
          </cell>
          <cell r="H20">
            <v>18</v>
          </cell>
          <cell r="I20" t="str">
            <v>SO</v>
          </cell>
          <cell r="J20">
            <v>31.319999999999997</v>
          </cell>
          <cell r="K20">
            <v>0</v>
          </cell>
        </row>
        <row r="21">
          <cell r="B21">
            <v>20.537499999999998</v>
          </cell>
          <cell r="C21">
            <v>28.8</v>
          </cell>
          <cell r="D21">
            <v>14</v>
          </cell>
          <cell r="E21">
            <v>70.458333333333329</v>
          </cell>
          <cell r="F21">
            <v>98</v>
          </cell>
          <cell r="G21">
            <v>34</v>
          </cell>
          <cell r="H21">
            <v>13.32</v>
          </cell>
          <cell r="I21" t="str">
            <v>SO</v>
          </cell>
          <cell r="J21">
            <v>25.56</v>
          </cell>
          <cell r="K21">
            <v>0</v>
          </cell>
        </row>
        <row r="22">
          <cell r="B22">
            <v>19.391666666666669</v>
          </cell>
          <cell r="C22">
            <v>28.3</v>
          </cell>
          <cell r="D22">
            <v>11.6</v>
          </cell>
          <cell r="E22">
            <v>69.875</v>
          </cell>
          <cell r="F22">
            <v>98</v>
          </cell>
          <cell r="G22">
            <v>32</v>
          </cell>
          <cell r="H22">
            <v>10.44</v>
          </cell>
          <cell r="I22" t="str">
            <v>SO</v>
          </cell>
          <cell r="J22">
            <v>26.64</v>
          </cell>
          <cell r="K22">
            <v>0</v>
          </cell>
        </row>
        <row r="23">
          <cell r="B23">
            <v>20.087500000000002</v>
          </cell>
          <cell r="C23">
            <v>28.2</v>
          </cell>
          <cell r="D23">
            <v>14.7</v>
          </cell>
          <cell r="E23">
            <v>75.958333333333329</v>
          </cell>
          <cell r="F23">
            <v>91</v>
          </cell>
          <cell r="G23">
            <v>41</v>
          </cell>
          <cell r="H23">
            <v>6.12</v>
          </cell>
          <cell r="I23" t="str">
            <v>SO</v>
          </cell>
          <cell r="J23">
            <v>17.28</v>
          </cell>
          <cell r="K23">
            <v>0</v>
          </cell>
        </row>
        <row r="24">
          <cell r="B24">
            <v>19.766666666666662</v>
          </cell>
          <cell r="C24">
            <v>25.5</v>
          </cell>
          <cell r="D24">
            <v>16.7</v>
          </cell>
          <cell r="E24">
            <v>85.916666666666671</v>
          </cell>
          <cell r="F24">
            <v>99</v>
          </cell>
          <cell r="G24">
            <v>57</v>
          </cell>
          <cell r="H24">
            <v>7.9200000000000008</v>
          </cell>
          <cell r="I24" t="str">
            <v>SO</v>
          </cell>
          <cell r="J24">
            <v>16.2</v>
          </cell>
          <cell r="K24">
            <v>0</v>
          </cell>
        </row>
        <row r="25">
          <cell r="B25">
            <v>19.970833333333335</v>
          </cell>
          <cell r="C25">
            <v>28.8</v>
          </cell>
          <cell r="D25">
            <v>13.3</v>
          </cell>
          <cell r="E25">
            <v>76.875</v>
          </cell>
          <cell r="F25">
            <v>100</v>
          </cell>
          <cell r="G25">
            <v>29</v>
          </cell>
          <cell r="H25">
            <v>14.76</v>
          </cell>
          <cell r="I25" t="str">
            <v>SO</v>
          </cell>
          <cell r="J25">
            <v>30.96</v>
          </cell>
          <cell r="K25">
            <v>0</v>
          </cell>
        </row>
        <row r="26">
          <cell r="B26">
            <v>19.524999999999999</v>
          </cell>
          <cell r="C26">
            <v>28.1</v>
          </cell>
          <cell r="D26">
            <v>12.9</v>
          </cell>
          <cell r="E26">
            <v>73.083333333333329</v>
          </cell>
          <cell r="F26">
            <v>99</v>
          </cell>
          <cell r="G26">
            <v>32</v>
          </cell>
          <cell r="H26">
            <v>12.24</v>
          </cell>
          <cell r="I26" t="str">
            <v>SO</v>
          </cell>
          <cell r="J26">
            <v>23.400000000000002</v>
          </cell>
          <cell r="K26">
            <v>0</v>
          </cell>
        </row>
        <row r="27">
          <cell r="B27">
            <v>18.745833333333334</v>
          </cell>
          <cell r="C27">
            <v>28.1</v>
          </cell>
          <cell r="D27">
            <v>10.5</v>
          </cell>
          <cell r="E27">
            <v>70.25</v>
          </cell>
          <cell r="F27">
            <v>100</v>
          </cell>
          <cell r="G27">
            <v>29</v>
          </cell>
          <cell r="H27">
            <v>13.32</v>
          </cell>
          <cell r="I27" t="str">
            <v>SO</v>
          </cell>
          <cell r="J27">
            <v>26.28</v>
          </cell>
          <cell r="K27">
            <v>0</v>
          </cell>
        </row>
        <row r="28">
          <cell r="B28">
            <v>18.375</v>
          </cell>
          <cell r="C28">
            <v>29.2</v>
          </cell>
          <cell r="D28">
            <v>9.4</v>
          </cell>
          <cell r="E28">
            <v>65.333333333333329</v>
          </cell>
          <cell r="F28">
            <v>97</v>
          </cell>
          <cell r="G28">
            <v>26</v>
          </cell>
          <cell r="H28">
            <v>14.4</v>
          </cell>
          <cell r="I28" t="str">
            <v>SO</v>
          </cell>
          <cell r="J28">
            <v>37.800000000000004</v>
          </cell>
          <cell r="K28">
            <v>0</v>
          </cell>
        </row>
        <row r="29">
          <cell r="B29">
            <v>21.299999999999997</v>
          </cell>
          <cell r="C29">
            <v>29.6</v>
          </cell>
          <cell r="D29">
            <v>15.3</v>
          </cell>
          <cell r="E29">
            <v>55.416666666666664</v>
          </cell>
          <cell r="F29">
            <v>75</v>
          </cell>
          <cell r="G29">
            <v>29</v>
          </cell>
          <cell r="H29">
            <v>24.840000000000003</v>
          </cell>
          <cell r="I29" t="str">
            <v>SO</v>
          </cell>
          <cell r="J29">
            <v>61.2</v>
          </cell>
          <cell r="K29">
            <v>0</v>
          </cell>
        </row>
        <row r="30">
          <cell r="B30">
            <v>13.304166666666667</v>
          </cell>
          <cell r="C30">
            <v>22.5</v>
          </cell>
          <cell r="D30">
            <v>10.8</v>
          </cell>
          <cell r="E30">
            <v>90.583333333333329</v>
          </cell>
          <cell r="F30">
            <v>100</v>
          </cell>
          <cell r="G30">
            <v>54</v>
          </cell>
          <cell r="H30">
            <v>11.520000000000001</v>
          </cell>
          <cell r="I30" t="str">
            <v>SO</v>
          </cell>
          <cell r="J30">
            <v>33.840000000000003</v>
          </cell>
          <cell r="K30">
            <v>11.2</v>
          </cell>
        </row>
        <row r="31">
          <cell r="B31">
            <v>14.433333333333335</v>
          </cell>
          <cell r="C31">
            <v>20</v>
          </cell>
          <cell r="D31">
            <v>10.9</v>
          </cell>
          <cell r="E31">
            <v>98.041666666666671</v>
          </cell>
          <cell r="F31">
            <v>100</v>
          </cell>
          <cell r="G31">
            <v>89</v>
          </cell>
          <cell r="H31">
            <v>11.879999999999999</v>
          </cell>
          <cell r="I31" t="str">
            <v>SO</v>
          </cell>
          <cell r="J31">
            <v>23.759999999999998</v>
          </cell>
          <cell r="K31">
            <v>0</v>
          </cell>
        </row>
        <row r="32">
          <cell r="B32">
            <v>22.104166666666671</v>
          </cell>
          <cell r="C32">
            <v>30</v>
          </cell>
          <cell r="D32">
            <v>17.100000000000001</v>
          </cell>
          <cell r="E32">
            <v>75.125</v>
          </cell>
          <cell r="F32">
            <v>99</v>
          </cell>
          <cell r="G32">
            <v>31</v>
          </cell>
          <cell r="H32">
            <v>16.920000000000002</v>
          </cell>
          <cell r="I32" t="str">
            <v>SO</v>
          </cell>
          <cell r="J32">
            <v>41.04</v>
          </cell>
          <cell r="K32">
            <v>0.2</v>
          </cell>
        </row>
        <row r="33">
          <cell r="B33">
            <v>23.033333333333331</v>
          </cell>
          <cell r="C33">
            <v>31.6</v>
          </cell>
          <cell r="D33">
            <v>16</v>
          </cell>
          <cell r="E33">
            <v>60.708333333333336</v>
          </cell>
          <cell r="F33">
            <v>90</v>
          </cell>
          <cell r="G33">
            <v>28</v>
          </cell>
          <cell r="H33">
            <v>17.28</v>
          </cell>
          <cell r="I33" t="str">
            <v>SO</v>
          </cell>
          <cell r="J33">
            <v>41.4</v>
          </cell>
          <cell r="K33">
            <v>0</v>
          </cell>
        </row>
        <row r="34">
          <cell r="B34">
            <v>22.329166666666666</v>
          </cell>
          <cell r="C34">
            <v>31.9</v>
          </cell>
          <cell r="D34">
            <v>14.4</v>
          </cell>
          <cell r="E34">
            <v>65.75</v>
          </cell>
          <cell r="F34">
            <v>93</v>
          </cell>
          <cell r="G34">
            <v>32</v>
          </cell>
          <cell r="H34">
            <v>13.32</v>
          </cell>
          <cell r="I34" t="str">
            <v>SO</v>
          </cell>
          <cell r="J34">
            <v>34.200000000000003</v>
          </cell>
          <cell r="K34">
            <v>0</v>
          </cell>
        </row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20.695833333333329</v>
          </cell>
          <cell r="C5">
            <v>24.2</v>
          </cell>
          <cell r="D5">
            <v>18.899999999999999</v>
          </cell>
          <cell r="E5">
            <v>90.86666666666666</v>
          </cell>
          <cell r="F5">
            <v>100</v>
          </cell>
          <cell r="G5">
            <v>78</v>
          </cell>
          <cell r="H5">
            <v>13.68</v>
          </cell>
          <cell r="I5" t="str">
            <v>O</v>
          </cell>
          <cell r="J5">
            <v>21.6</v>
          </cell>
          <cell r="K5">
            <v>0.4</v>
          </cell>
        </row>
        <row r="6">
          <cell r="B6">
            <v>19.095833333333335</v>
          </cell>
          <cell r="C6">
            <v>22</v>
          </cell>
          <cell r="D6">
            <v>17.7</v>
          </cell>
          <cell r="E6">
            <v>94.5</v>
          </cell>
          <cell r="F6">
            <v>100</v>
          </cell>
          <cell r="G6">
            <v>81</v>
          </cell>
          <cell r="H6">
            <v>10.08</v>
          </cell>
          <cell r="I6" t="str">
            <v>O</v>
          </cell>
          <cell r="J6">
            <v>23.759999999999998</v>
          </cell>
          <cell r="K6">
            <v>15.200000000000001</v>
          </cell>
        </row>
        <row r="7">
          <cell r="B7">
            <v>16.770833333333332</v>
          </cell>
          <cell r="C7">
            <v>18.3</v>
          </cell>
          <cell r="D7">
            <v>15</v>
          </cell>
          <cell r="E7">
            <v>95.166666666666671</v>
          </cell>
          <cell r="F7">
            <v>100</v>
          </cell>
          <cell r="G7">
            <v>88</v>
          </cell>
          <cell r="H7">
            <v>9.7200000000000006</v>
          </cell>
          <cell r="I7" t="str">
            <v>NO</v>
          </cell>
          <cell r="J7">
            <v>27.36</v>
          </cell>
          <cell r="K7">
            <v>2.8000000000000003</v>
          </cell>
        </row>
        <row r="8">
          <cell r="B8">
            <v>17.333333333333336</v>
          </cell>
          <cell r="C8">
            <v>23.5</v>
          </cell>
          <cell r="D8">
            <v>12.6</v>
          </cell>
          <cell r="E8">
            <v>78.84210526315789</v>
          </cell>
          <cell r="F8">
            <v>100</v>
          </cell>
          <cell r="G8">
            <v>50</v>
          </cell>
          <cell r="H8">
            <v>16.2</v>
          </cell>
          <cell r="I8" t="str">
            <v>O</v>
          </cell>
          <cell r="J8">
            <v>27.720000000000002</v>
          </cell>
          <cell r="K8">
            <v>0</v>
          </cell>
        </row>
        <row r="9">
          <cell r="B9">
            <v>16.224999999999998</v>
          </cell>
          <cell r="C9">
            <v>22.1</v>
          </cell>
          <cell r="D9">
            <v>11.3</v>
          </cell>
          <cell r="E9">
            <v>72.041666666666671</v>
          </cell>
          <cell r="F9">
            <v>89</v>
          </cell>
          <cell r="G9">
            <v>42</v>
          </cell>
          <cell r="H9">
            <v>22.32</v>
          </cell>
          <cell r="I9" t="str">
            <v>SE</v>
          </cell>
          <cell r="J9">
            <v>37.800000000000004</v>
          </cell>
          <cell r="K9">
            <v>0</v>
          </cell>
        </row>
        <row r="10">
          <cell r="B10">
            <v>16.725000000000001</v>
          </cell>
          <cell r="C10">
            <v>23.8</v>
          </cell>
          <cell r="D10">
            <v>11.3</v>
          </cell>
          <cell r="E10">
            <v>77.708333333333329</v>
          </cell>
          <cell r="F10">
            <v>100</v>
          </cell>
          <cell r="G10">
            <v>52</v>
          </cell>
          <cell r="H10">
            <v>18.36</v>
          </cell>
          <cell r="I10" t="str">
            <v>S</v>
          </cell>
          <cell r="J10">
            <v>35.28</v>
          </cell>
          <cell r="K10">
            <v>0</v>
          </cell>
        </row>
        <row r="11">
          <cell r="B11">
            <v>18.729166666666668</v>
          </cell>
          <cell r="C11">
            <v>26.6</v>
          </cell>
          <cell r="D11">
            <v>12.5</v>
          </cell>
          <cell r="E11">
            <v>71.5</v>
          </cell>
          <cell r="F11">
            <v>91</v>
          </cell>
          <cell r="G11">
            <v>45</v>
          </cell>
          <cell r="H11">
            <v>8.64</v>
          </cell>
          <cell r="I11" t="str">
            <v>SE</v>
          </cell>
          <cell r="J11">
            <v>18</v>
          </cell>
          <cell r="K11">
            <v>0</v>
          </cell>
        </row>
        <row r="12">
          <cell r="B12">
            <v>20.616666666666667</v>
          </cell>
          <cell r="C12">
            <v>27.9</v>
          </cell>
          <cell r="D12">
            <v>14.9</v>
          </cell>
          <cell r="E12">
            <v>70</v>
          </cell>
          <cell r="F12">
            <v>90</v>
          </cell>
          <cell r="G12">
            <v>41</v>
          </cell>
          <cell r="H12">
            <v>15.120000000000001</v>
          </cell>
          <cell r="I12" t="str">
            <v>SE</v>
          </cell>
          <cell r="J12">
            <v>28.44</v>
          </cell>
          <cell r="K12">
            <v>0</v>
          </cell>
        </row>
        <row r="13">
          <cell r="B13">
            <v>21.004166666666666</v>
          </cell>
          <cell r="C13">
            <v>26.6</v>
          </cell>
          <cell r="D13">
            <v>17</v>
          </cell>
          <cell r="E13">
            <v>62.583333333333336</v>
          </cell>
          <cell r="F13">
            <v>80</v>
          </cell>
          <cell r="G13">
            <v>39</v>
          </cell>
          <cell r="H13">
            <v>20.16</v>
          </cell>
          <cell r="I13" t="str">
            <v>SE</v>
          </cell>
          <cell r="J13">
            <v>35.28</v>
          </cell>
          <cell r="K13">
            <v>0</v>
          </cell>
        </row>
        <row r="14">
          <cell r="B14">
            <v>18.441666666666663</v>
          </cell>
          <cell r="C14">
            <v>25.9</v>
          </cell>
          <cell r="D14">
            <v>12.4</v>
          </cell>
          <cell r="E14">
            <v>70.291666666666671</v>
          </cell>
          <cell r="F14">
            <v>89</v>
          </cell>
          <cell r="G14">
            <v>50</v>
          </cell>
          <cell r="H14">
            <v>18.36</v>
          </cell>
          <cell r="I14" t="str">
            <v>S</v>
          </cell>
          <cell r="J14">
            <v>30.96</v>
          </cell>
          <cell r="K14">
            <v>0</v>
          </cell>
        </row>
        <row r="15">
          <cell r="B15">
            <v>20.429166666666667</v>
          </cell>
          <cell r="C15">
            <v>27.5</v>
          </cell>
          <cell r="D15">
            <v>14.5</v>
          </cell>
          <cell r="E15">
            <v>73.208333333333329</v>
          </cell>
          <cell r="F15">
            <v>92</v>
          </cell>
          <cell r="G15">
            <v>52</v>
          </cell>
          <cell r="H15">
            <v>14.4</v>
          </cell>
          <cell r="I15" t="str">
            <v>S</v>
          </cell>
          <cell r="J15">
            <v>28.08</v>
          </cell>
          <cell r="K15">
            <v>0</v>
          </cell>
        </row>
        <row r="16">
          <cell r="B16">
            <v>22.091666666666665</v>
          </cell>
          <cell r="C16">
            <v>28.6</v>
          </cell>
          <cell r="D16">
            <v>16.7</v>
          </cell>
          <cell r="E16">
            <v>71.583333333333329</v>
          </cell>
          <cell r="F16">
            <v>91</v>
          </cell>
          <cell r="G16">
            <v>50</v>
          </cell>
          <cell r="H16">
            <v>18.720000000000002</v>
          </cell>
          <cell r="I16" t="str">
            <v>S</v>
          </cell>
          <cell r="J16">
            <v>36.36</v>
          </cell>
          <cell r="K16">
            <v>0</v>
          </cell>
        </row>
        <row r="17">
          <cell r="B17">
            <v>22.358333333333334</v>
          </cell>
          <cell r="C17">
            <v>29.2</v>
          </cell>
          <cell r="D17">
            <v>16.7</v>
          </cell>
          <cell r="E17">
            <v>66.541666666666671</v>
          </cell>
          <cell r="F17">
            <v>84</v>
          </cell>
          <cell r="G17">
            <v>44</v>
          </cell>
          <cell r="H17">
            <v>14.76</v>
          </cell>
          <cell r="I17" t="str">
            <v>SE</v>
          </cell>
          <cell r="J17">
            <v>35.28</v>
          </cell>
          <cell r="K17">
            <v>0</v>
          </cell>
        </row>
        <row r="18">
          <cell r="B18">
            <v>22.441666666666666</v>
          </cell>
          <cell r="C18">
            <v>29.1</v>
          </cell>
          <cell r="D18">
            <v>17.600000000000001</v>
          </cell>
          <cell r="E18">
            <v>73.291666666666671</v>
          </cell>
          <cell r="F18">
            <v>90</v>
          </cell>
          <cell r="G18">
            <v>48</v>
          </cell>
          <cell r="H18">
            <v>10.08</v>
          </cell>
          <cell r="I18" t="str">
            <v>SE</v>
          </cell>
          <cell r="J18">
            <v>24.48</v>
          </cell>
          <cell r="K18">
            <v>0</v>
          </cell>
        </row>
        <row r="19">
          <cell r="B19">
            <v>22.75</v>
          </cell>
          <cell r="C19">
            <v>29.7</v>
          </cell>
          <cell r="D19">
            <v>17.7</v>
          </cell>
          <cell r="E19">
            <v>65.625</v>
          </cell>
          <cell r="F19">
            <v>81</v>
          </cell>
          <cell r="G19">
            <v>41</v>
          </cell>
          <cell r="H19">
            <v>19.8</v>
          </cell>
          <cell r="I19" t="str">
            <v>SE</v>
          </cell>
          <cell r="J19">
            <v>37.080000000000005</v>
          </cell>
          <cell r="K19">
            <v>0</v>
          </cell>
        </row>
        <row r="20">
          <cell r="B20">
            <v>22.724999999999998</v>
          </cell>
          <cell r="C20">
            <v>29.6</v>
          </cell>
          <cell r="D20">
            <v>18.100000000000001</v>
          </cell>
          <cell r="E20">
            <v>62.208333333333336</v>
          </cell>
          <cell r="F20">
            <v>78</v>
          </cell>
          <cell r="G20">
            <v>39</v>
          </cell>
          <cell r="H20">
            <v>15.120000000000001</v>
          </cell>
          <cell r="I20" t="str">
            <v>S</v>
          </cell>
          <cell r="J20">
            <v>26.28</v>
          </cell>
          <cell r="K20">
            <v>0</v>
          </cell>
        </row>
        <row r="21">
          <cell r="B21">
            <v>22.608333333333334</v>
          </cell>
          <cell r="C21">
            <v>28.7</v>
          </cell>
          <cell r="D21">
            <v>17.100000000000001</v>
          </cell>
          <cell r="E21">
            <v>62.833333333333336</v>
          </cell>
          <cell r="F21">
            <v>82</v>
          </cell>
          <cell r="G21">
            <v>41</v>
          </cell>
          <cell r="H21">
            <v>14.4</v>
          </cell>
          <cell r="I21" t="str">
            <v>SO</v>
          </cell>
          <cell r="J21">
            <v>25.92</v>
          </cell>
          <cell r="K21">
            <v>0</v>
          </cell>
        </row>
        <row r="22">
          <cell r="B22">
            <v>21.016666666666666</v>
          </cell>
          <cell r="C22">
            <v>28.1</v>
          </cell>
          <cell r="D22">
            <v>15.3</v>
          </cell>
          <cell r="E22">
            <v>67.333333333333329</v>
          </cell>
          <cell r="F22">
            <v>87</v>
          </cell>
          <cell r="G22">
            <v>43</v>
          </cell>
          <cell r="H22">
            <v>14.76</v>
          </cell>
          <cell r="I22" t="str">
            <v>S</v>
          </cell>
          <cell r="J22">
            <v>25.2</v>
          </cell>
          <cell r="K22">
            <v>0</v>
          </cell>
        </row>
        <row r="23">
          <cell r="B23">
            <v>21.679166666666664</v>
          </cell>
          <cell r="C23">
            <v>28.8</v>
          </cell>
          <cell r="D23">
            <v>15.2</v>
          </cell>
          <cell r="E23">
            <v>66.208333333333329</v>
          </cell>
          <cell r="F23">
            <v>90</v>
          </cell>
          <cell r="G23">
            <v>40</v>
          </cell>
          <cell r="H23">
            <v>10.08</v>
          </cell>
          <cell r="I23" t="str">
            <v>SE</v>
          </cell>
          <cell r="J23">
            <v>27.36</v>
          </cell>
          <cell r="K23">
            <v>0</v>
          </cell>
        </row>
        <row r="24">
          <cell r="B24">
            <v>20.566666666666666</v>
          </cell>
          <cell r="C24">
            <v>27.1</v>
          </cell>
          <cell r="D24">
            <v>16.3</v>
          </cell>
          <cell r="E24">
            <v>77.166666666666671</v>
          </cell>
          <cell r="F24">
            <v>100</v>
          </cell>
          <cell r="G24">
            <v>51</v>
          </cell>
          <cell r="H24">
            <v>7.5600000000000005</v>
          </cell>
          <cell r="I24" t="str">
            <v>O</v>
          </cell>
          <cell r="J24">
            <v>16.559999999999999</v>
          </cell>
          <cell r="K24">
            <v>0</v>
          </cell>
        </row>
        <row r="25">
          <cell r="B25">
            <v>21.341666666666669</v>
          </cell>
          <cell r="C25">
            <v>28</v>
          </cell>
          <cell r="D25">
            <v>15.1</v>
          </cell>
          <cell r="E25">
            <v>74.954545454545453</v>
          </cell>
          <cell r="F25">
            <v>100</v>
          </cell>
          <cell r="G25">
            <v>51</v>
          </cell>
          <cell r="H25">
            <v>16.559999999999999</v>
          </cell>
          <cell r="I25" t="str">
            <v>SE</v>
          </cell>
          <cell r="J25">
            <v>29.52</v>
          </cell>
          <cell r="K25">
            <v>0</v>
          </cell>
        </row>
        <row r="26">
          <cell r="B26">
            <v>21.066666666666666</v>
          </cell>
          <cell r="C26">
            <v>27.9</v>
          </cell>
          <cell r="D26">
            <v>16.100000000000001</v>
          </cell>
          <cell r="E26">
            <v>72.083333333333329</v>
          </cell>
          <cell r="F26">
            <v>92</v>
          </cell>
          <cell r="G26">
            <v>43</v>
          </cell>
          <cell r="H26">
            <v>14.4</v>
          </cell>
          <cell r="I26" t="str">
            <v>SE</v>
          </cell>
          <cell r="J26">
            <v>25.56</v>
          </cell>
          <cell r="K26">
            <v>0</v>
          </cell>
        </row>
        <row r="27">
          <cell r="B27">
            <v>21.0625</v>
          </cell>
          <cell r="C27">
            <v>28.6</v>
          </cell>
          <cell r="D27">
            <v>14.9</v>
          </cell>
          <cell r="E27">
            <v>66.125</v>
          </cell>
          <cell r="F27">
            <v>90</v>
          </cell>
          <cell r="G27">
            <v>34</v>
          </cell>
          <cell r="H27">
            <v>13.68</v>
          </cell>
          <cell r="I27" t="str">
            <v>SE</v>
          </cell>
          <cell r="J27">
            <v>32.76</v>
          </cell>
          <cell r="K27">
            <v>0</v>
          </cell>
        </row>
        <row r="28">
          <cell r="B28">
            <v>20.987500000000001</v>
          </cell>
          <cell r="C28">
            <v>29.4</v>
          </cell>
          <cell r="D28">
            <v>14.1</v>
          </cell>
          <cell r="E28">
            <v>64.041666666666671</v>
          </cell>
          <cell r="F28">
            <v>90</v>
          </cell>
          <cell r="G28">
            <v>32</v>
          </cell>
          <cell r="H28">
            <v>15.48</v>
          </cell>
          <cell r="I28" t="str">
            <v>SE</v>
          </cell>
          <cell r="J28">
            <v>37.800000000000004</v>
          </cell>
          <cell r="K28">
            <v>0</v>
          </cell>
        </row>
        <row r="29">
          <cell r="B29">
            <v>22.170833333333331</v>
          </cell>
          <cell r="C29">
            <v>29.4</v>
          </cell>
          <cell r="D29">
            <v>16.600000000000001</v>
          </cell>
          <cell r="E29">
            <v>56</v>
          </cell>
          <cell r="F29">
            <v>71</v>
          </cell>
          <cell r="G29">
            <v>34</v>
          </cell>
          <cell r="H29">
            <v>24.48</v>
          </cell>
          <cell r="I29" t="str">
            <v>SE</v>
          </cell>
          <cell r="J29">
            <v>53.28</v>
          </cell>
          <cell r="K29">
            <v>0</v>
          </cell>
        </row>
        <row r="30">
          <cell r="B30">
            <v>14.466666666666669</v>
          </cell>
          <cell r="C30">
            <v>23.7</v>
          </cell>
          <cell r="D30">
            <v>11.7</v>
          </cell>
          <cell r="E30">
            <v>89.583333333333329</v>
          </cell>
          <cell r="F30">
            <v>99</v>
          </cell>
          <cell r="G30">
            <v>52</v>
          </cell>
          <cell r="H30">
            <v>12.24</v>
          </cell>
          <cell r="I30" t="str">
            <v>NO</v>
          </cell>
          <cell r="J30">
            <v>36.72</v>
          </cell>
          <cell r="K30">
            <v>3.2</v>
          </cell>
        </row>
        <row r="31">
          <cell r="B31">
            <v>15.287500000000001</v>
          </cell>
          <cell r="C31">
            <v>19.899999999999999</v>
          </cell>
          <cell r="D31">
            <v>11.8</v>
          </cell>
          <cell r="E31">
            <v>95.214285714285708</v>
          </cell>
          <cell r="F31">
            <v>100</v>
          </cell>
          <cell r="G31">
            <v>87</v>
          </cell>
          <cell r="H31">
            <v>13.68</v>
          </cell>
          <cell r="I31" t="str">
            <v>SE</v>
          </cell>
          <cell r="J31">
            <v>25.92</v>
          </cell>
          <cell r="K31">
            <v>3.4000000000000004</v>
          </cell>
        </row>
        <row r="32">
          <cell r="B32">
            <v>21.904166666666665</v>
          </cell>
          <cell r="C32">
            <v>30</v>
          </cell>
          <cell r="D32">
            <v>17.2</v>
          </cell>
          <cell r="E32">
            <v>70.13333333333334</v>
          </cell>
          <cell r="F32">
            <v>100</v>
          </cell>
          <cell r="G32">
            <v>41</v>
          </cell>
          <cell r="H32">
            <v>23.040000000000003</v>
          </cell>
          <cell r="I32" t="str">
            <v>SE</v>
          </cell>
          <cell r="J32">
            <v>38.519999999999996</v>
          </cell>
          <cell r="K32">
            <v>0</v>
          </cell>
        </row>
        <row r="33">
          <cell r="B33">
            <v>24.358333333333338</v>
          </cell>
          <cell r="C33">
            <v>31.6</v>
          </cell>
          <cell r="D33">
            <v>18.8</v>
          </cell>
          <cell r="E33">
            <v>63.541666666666664</v>
          </cell>
          <cell r="F33">
            <v>84</v>
          </cell>
          <cell r="G33">
            <v>32</v>
          </cell>
          <cell r="H33">
            <v>21.96</v>
          </cell>
          <cell r="I33" t="str">
            <v>SE</v>
          </cell>
          <cell r="J33">
            <v>48.24</v>
          </cell>
          <cell r="K33">
            <v>0</v>
          </cell>
        </row>
        <row r="34">
          <cell r="B34">
            <v>23.970833333333331</v>
          </cell>
          <cell r="C34">
            <v>31.7</v>
          </cell>
          <cell r="D34">
            <v>17</v>
          </cell>
          <cell r="E34">
            <v>63.208333333333336</v>
          </cell>
          <cell r="F34">
            <v>83</v>
          </cell>
          <cell r="G34">
            <v>35</v>
          </cell>
          <cell r="H34">
            <v>14.4</v>
          </cell>
          <cell r="I34" t="str">
            <v>SE</v>
          </cell>
          <cell r="J34">
            <v>34.56</v>
          </cell>
          <cell r="K34">
            <v>0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24.150000000000006</v>
          </cell>
          <cell r="C5">
            <v>29.8</v>
          </cell>
          <cell r="D5">
            <v>21.3</v>
          </cell>
          <cell r="E5">
            <v>81.208333333333329</v>
          </cell>
          <cell r="F5">
            <v>96</v>
          </cell>
          <cell r="G5">
            <v>54</v>
          </cell>
          <cell r="H5">
            <v>14.4</v>
          </cell>
          <cell r="I5" t="str">
            <v>S</v>
          </cell>
          <cell r="J5">
            <v>31.319999999999997</v>
          </cell>
          <cell r="K5">
            <v>9.8000000000000007</v>
          </cell>
        </row>
        <row r="6">
          <cell r="B6">
            <v>20.970833333333335</v>
          </cell>
          <cell r="C6">
            <v>23.9</v>
          </cell>
          <cell r="D6">
            <v>18.600000000000001</v>
          </cell>
          <cell r="E6">
            <v>88.166666666666671</v>
          </cell>
          <cell r="F6">
            <v>97</v>
          </cell>
          <cell r="G6">
            <v>73</v>
          </cell>
          <cell r="H6">
            <v>15.840000000000002</v>
          </cell>
          <cell r="I6" t="str">
            <v>S</v>
          </cell>
          <cell r="J6">
            <v>30.240000000000002</v>
          </cell>
          <cell r="K6">
            <v>2</v>
          </cell>
        </row>
        <row r="7">
          <cell r="B7">
            <v>17.887499999999999</v>
          </cell>
          <cell r="C7">
            <v>20.100000000000001</v>
          </cell>
          <cell r="D7">
            <v>16.100000000000001</v>
          </cell>
          <cell r="E7">
            <v>92.458333333333329</v>
          </cell>
          <cell r="F7">
            <v>96</v>
          </cell>
          <cell r="G7">
            <v>82</v>
          </cell>
          <cell r="H7">
            <v>12.6</v>
          </cell>
          <cell r="I7" t="str">
            <v>S</v>
          </cell>
          <cell r="J7">
            <v>29.52</v>
          </cell>
          <cell r="K7">
            <v>24.2</v>
          </cell>
        </row>
        <row r="8">
          <cell r="B8">
            <v>18.387499999999999</v>
          </cell>
          <cell r="C8">
            <v>24.2</v>
          </cell>
          <cell r="D8">
            <v>15.1</v>
          </cell>
          <cell r="E8">
            <v>80.958333333333329</v>
          </cell>
          <cell r="F8">
            <v>97</v>
          </cell>
          <cell r="G8">
            <v>54</v>
          </cell>
          <cell r="H8">
            <v>13.68</v>
          </cell>
          <cell r="I8" t="str">
            <v>S</v>
          </cell>
          <cell r="J8">
            <v>28.08</v>
          </cell>
          <cell r="K8">
            <v>0</v>
          </cell>
        </row>
        <row r="9">
          <cell r="B9">
            <v>17.5</v>
          </cell>
          <cell r="C9">
            <v>23.3</v>
          </cell>
          <cell r="D9">
            <v>12.1</v>
          </cell>
          <cell r="E9">
            <v>67.541666666666671</v>
          </cell>
          <cell r="F9">
            <v>89</v>
          </cell>
          <cell r="G9">
            <v>39</v>
          </cell>
          <cell r="H9">
            <v>19.079999999999998</v>
          </cell>
          <cell r="I9" t="str">
            <v>L</v>
          </cell>
          <cell r="J9">
            <v>38.519999999999996</v>
          </cell>
          <cell r="K9">
            <v>0</v>
          </cell>
        </row>
        <row r="10">
          <cell r="B10">
            <v>18.020833333333336</v>
          </cell>
          <cell r="C10">
            <v>26</v>
          </cell>
          <cell r="D10">
            <v>12.4</v>
          </cell>
          <cell r="E10">
            <v>70.208333333333329</v>
          </cell>
          <cell r="F10">
            <v>96</v>
          </cell>
          <cell r="G10">
            <v>37</v>
          </cell>
          <cell r="H10">
            <v>15.48</v>
          </cell>
          <cell r="I10" t="str">
            <v>L</v>
          </cell>
          <cell r="J10">
            <v>30.6</v>
          </cell>
          <cell r="K10">
            <v>0.2</v>
          </cell>
        </row>
        <row r="11">
          <cell r="B11">
            <v>20.483333333333334</v>
          </cell>
          <cell r="C11">
            <v>29.5</v>
          </cell>
          <cell r="D11">
            <v>14.2</v>
          </cell>
          <cell r="E11">
            <v>61.958333333333336</v>
          </cell>
          <cell r="F11">
            <v>79</v>
          </cell>
          <cell r="G11">
            <v>33</v>
          </cell>
          <cell r="H11">
            <v>9</v>
          </cell>
          <cell r="I11" t="str">
            <v>L</v>
          </cell>
          <cell r="J11">
            <v>16.920000000000002</v>
          </cell>
          <cell r="K11">
            <v>0</v>
          </cell>
        </row>
        <row r="12">
          <cell r="B12">
            <v>22.233333333333334</v>
          </cell>
          <cell r="C12">
            <v>29.2</v>
          </cell>
          <cell r="D12">
            <v>17.3</v>
          </cell>
          <cell r="E12">
            <v>61.25</v>
          </cell>
          <cell r="F12">
            <v>82</v>
          </cell>
          <cell r="G12">
            <v>31</v>
          </cell>
          <cell r="H12">
            <v>13.32</v>
          </cell>
          <cell r="I12" t="str">
            <v>L</v>
          </cell>
          <cell r="J12">
            <v>27.720000000000002</v>
          </cell>
          <cell r="K12">
            <v>0</v>
          </cell>
        </row>
        <row r="13">
          <cell r="B13">
            <v>21.837500000000006</v>
          </cell>
          <cell r="C13">
            <v>27.3</v>
          </cell>
          <cell r="D13">
            <v>16.8</v>
          </cell>
          <cell r="E13">
            <v>54.958333333333336</v>
          </cell>
          <cell r="F13">
            <v>72</v>
          </cell>
          <cell r="G13">
            <v>36</v>
          </cell>
          <cell r="H13">
            <v>14.04</v>
          </cell>
          <cell r="I13" t="str">
            <v>L</v>
          </cell>
          <cell r="J13">
            <v>28.8</v>
          </cell>
          <cell r="K13">
            <v>0</v>
          </cell>
        </row>
        <row r="14">
          <cell r="B14">
            <v>20.358333333333331</v>
          </cell>
          <cell r="C14">
            <v>28.1</v>
          </cell>
          <cell r="D14">
            <v>14.8</v>
          </cell>
          <cell r="E14">
            <v>64.75</v>
          </cell>
          <cell r="F14">
            <v>85</v>
          </cell>
          <cell r="G14">
            <v>42</v>
          </cell>
          <cell r="H14">
            <v>12.6</v>
          </cell>
          <cell r="I14" t="str">
            <v>L</v>
          </cell>
          <cell r="J14">
            <v>30.240000000000002</v>
          </cell>
          <cell r="K14">
            <v>0</v>
          </cell>
        </row>
        <row r="15">
          <cell r="B15">
            <v>22.9375</v>
          </cell>
          <cell r="C15">
            <v>31.2</v>
          </cell>
          <cell r="D15">
            <v>17.100000000000001</v>
          </cell>
          <cell r="E15">
            <v>59.541666666666664</v>
          </cell>
          <cell r="F15">
            <v>79</v>
          </cell>
          <cell r="G15">
            <v>24</v>
          </cell>
          <cell r="H15">
            <v>14.4</v>
          </cell>
          <cell r="I15" t="str">
            <v>L</v>
          </cell>
          <cell r="J15">
            <v>29.52</v>
          </cell>
          <cell r="K15">
            <v>0</v>
          </cell>
        </row>
        <row r="16">
          <cell r="B16">
            <v>23.729166666666671</v>
          </cell>
          <cell r="C16">
            <v>30.9</v>
          </cell>
          <cell r="D16">
            <v>18.3</v>
          </cell>
          <cell r="E16">
            <v>61.916666666666664</v>
          </cell>
          <cell r="F16">
            <v>83</v>
          </cell>
          <cell r="G16">
            <v>35</v>
          </cell>
          <cell r="H16">
            <v>18.720000000000002</v>
          </cell>
          <cell r="I16" t="str">
            <v>NE</v>
          </cell>
          <cell r="J16">
            <v>36</v>
          </cell>
          <cell r="K16">
            <v>0</v>
          </cell>
        </row>
        <row r="17">
          <cell r="B17">
            <v>23.604166666666668</v>
          </cell>
          <cell r="C17">
            <v>31.3</v>
          </cell>
          <cell r="D17">
            <v>17.899999999999999</v>
          </cell>
          <cell r="E17">
            <v>54.416666666666664</v>
          </cell>
          <cell r="F17">
            <v>70</v>
          </cell>
          <cell r="G17">
            <v>30</v>
          </cell>
          <cell r="H17">
            <v>21.6</v>
          </cell>
          <cell r="I17" t="str">
            <v>N</v>
          </cell>
          <cell r="J17">
            <v>38.159999999999997</v>
          </cell>
          <cell r="K17">
            <v>0</v>
          </cell>
        </row>
        <row r="18">
          <cell r="B18">
            <v>23.533333333333335</v>
          </cell>
          <cell r="C18">
            <v>30.2</v>
          </cell>
          <cell r="D18">
            <v>18.8</v>
          </cell>
          <cell r="E18">
            <v>62.125</v>
          </cell>
          <cell r="F18">
            <v>80</v>
          </cell>
          <cell r="G18">
            <v>37</v>
          </cell>
          <cell r="H18">
            <v>14.4</v>
          </cell>
          <cell r="I18" t="str">
            <v>NE</v>
          </cell>
          <cell r="J18">
            <v>27.720000000000002</v>
          </cell>
          <cell r="K18">
            <v>0</v>
          </cell>
        </row>
        <row r="19">
          <cell r="B19">
            <v>24.654166666666665</v>
          </cell>
          <cell r="C19">
            <v>31.3</v>
          </cell>
          <cell r="D19">
            <v>18.600000000000001</v>
          </cell>
          <cell r="E19">
            <v>50.166666666666664</v>
          </cell>
          <cell r="F19">
            <v>71</v>
          </cell>
          <cell r="G19">
            <v>31</v>
          </cell>
          <cell r="H19">
            <v>18</v>
          </cell>
          <cell r="I19" t="str">
            <v>L</v>
          </cell>
          <cell r="J19">
            <v>35.28</v>
          </cell>
          <cell r="K19">
            <v>0</v>
          </cell>
        </row>
        <row r="20">
          <cell r="B20">
            <v>24.362500000000001</v>
          </cell>
          <cell r="C20">
            <v>31.2</v>
          </cell>
          <cell r="D20">
            <v>19.2</v>
          </cell>
          <cell r="E20">
            <v>54.75</v>
          </cell>
          <cell r="F20">
            <v>77</v>
          </cell>
          <cell r="G20">
            <v>31</v>
          </cell>
          <cell r="H20">
            <v>12.6</v>
          </cell>
          <cell r="I20" t="str">
            <v>L</v>
          </cell>
          <cell r="J20">
            <v>25.56</v>
          </cell>
          <cell r="K20">
            <v>0</v>
          </cell>
        </row>
        <row r="21">
          <cell r="B21">
            <v>23.850000000000005</v>
          </cell>
          <cell r="C21">
            <v>30</v>
          </cell>
          <cell r="D21">
            <v>19.2</v>
          </cell>
          <cell r="E21">
            <v>54.625</v>
          </cell>
          <cell r="F21">
            <v>78</v>
          </cell>
          <cell r="G21">
            <v>31</v>
          </cell>
          <cell r="H21">
            <v>13.68</v>
          </cell>
          <cell r="I21" t="str">
            <v>L</v>
          </cell>
          <cell r="J21">
            <v>24.48</v>
          </cell>
          <cell r="K21">
            <v>0</v>
          </cell>
        </row>
        <row r="22">
          <cell r="B22">
            <v>22.366666666666664</v>
          </cell>
          <cell r="C22">
            <v>29.6</v>
          </cell>
          <cell r="D22">
            <v>15.7</v>
          </cell>
          <cell r="E22">
            <v>54.208333333333336</v>
          </cell>
          <cell r="F22">
            <v>79</v>
          </cell>
          <cell r="G22">
            <v>30</v>
          </cell>
          <cell r="H22">
            <v>14.04</v>
          </cell>
          <cell r="I22" t="str">
            <v>L</v>
          </cell>
          <cell r="J22">
            <v>36.72</v>
          </cell>
          <cell r="K22">
            <v>0</v>
          </cell>
        </row>
        <row r="23">
          <cell r="B23">
            <v>23.320833333333329</v>
          </cell>
          <cell r="C23">
            <v>30.5</v>
          </cell>
          <cell r="D23">
            <v>16.600000000000001</v>
          </cell>
          <cell r="E23">
            <v>54</v>
          </cell>
          <cell r="F23">
            <v>79</v>
          </cell>
          <cell r="G23">
            <v>29</v>
          </cell>
          <cell r="H23">
            <v>13.68</v>
          </cell>
          <cell r="I23" t="str">
            <v>L</v>
          </cell>
          <cell r="J23">
            <v>25.92</v>
          </cell>
          <cell r="K23">
            <v>0</v>
          </cell>
        </row>
        <row r="24">
          <cell r="B24">
            <v>23.291666666666668</v>
          </cell>
          <cell r="C24">
            <v>29.2</v>
          </cell>
          <cell r="D24">
            <v>18.5</v>
          </cell>
          <cell r="E24">
            <v>62.083333333333336</v>
          </cell>
          <cell r="F24">
            <v>84</v>
          </cell>
          <cell r="G24">
            <v>40</v>
          </cell>
          <cell r="H24">
            <v>11.879999999999999</v>
          </cell>
          <cell r="I24" t="str">
            <v>S</v>
          </cell>
          <cell r="J24">
            <v>21.6</v>
          </cell>
          <cell r="K24">
            <v>0</v>
          </cell>
        </row>
        <row r="25">
          <cell r="B25">
            <v>23.150000000000006</v>
          </cell>
          <cell r="C25">
            <v>30.2</v>
          </cell>
          <cell r="D25">
            <v>18.600000000000001</v>
          </cell>
          <cell r="E25">
            <v>63.458333333333336</v>
          </cell>
          <cell r="F25">
            <v>83</v>
          </cell>
          <cell r="G25">
            <v>33</v>
          </cell>
          <cell r="H25">
            <v>14.4</v>
          </cell>
          <cell r="I25" t="str">
            <v>SE</v>
          </cell>
          <cell r="J25">
            <v>31.680000000000003</v>
          </cell>
          <cell r="K25">
            <v>0</v>
          </cell>
        </row>
        <row r="26">
          <cell r="B26">
            <v>22.195833333333326</v>
          </cell>
          <cell r="C26">
            <v>29.8</v>
          </cell>
          <cell r="D26">
            <v>16.3</v>
          </cell>
          <cell r="E26">
            <v>63.75</v>
          </cell>
          <cell r="F26">
            <v>88</v>
          </cell>
          <cell r="G26">
            <v>30</v>
          </cell>
          <cell r="H26">
            <v>11.520000000000001</v>
          </cell>
          <cell r="I26" t="str">
            <v>L</v>
          </cell>
          <cell r="J26">
            <v>24.48</v>
          </cell>
          <cell r="K26">
            <v>0</v>
          </cell>
        </row>
        <row r="27">
          <cell r="B27">
            <v>22.495833333333337</v>
          </cell>
          <cell r="C27">
            <v>29.6</v>
          </cell>
          <cell r="D27">
            <v>16.7</v>
          </cell>
          <cell r="E27">
            <v>54.75</v>
          </cell>
          <cell r="F27">
            <v>83</v>
          </cell>
          <cell r="G27">
            <v>27</v>
          </cell>
          <cell r="H27">
            <v>14.76</v>
          </cell>
          <cell r="I27" t="str">
            <v>L</v>
          </cell>
          <cell r="J27">
            <v>30.240000000000002</v>
          </cell>
          <cell r="K27">
            <v>0</v>
          </cell>
        </row>
        <row r="28">
          <cell r="B28">
            <v>22.037500000000005</v>
          </cell>
          <cell r="C28">
            <v>30.2</v>
          </cell>
          <cell r="D28">
            <v>15.2</v>
          </cell>
          <cell r="E28">
            <v>52.166666666666664</v>
          </cell>
          <cell r="F28">
            <v>77</v>
          </cell>
          <cell r="G28">
            <v>27</v>
          </cell>
          <cell r="H28">
            <v>19.8</v>
          </cell>
          <cell r="I28" t="str">
            <v>NE</v>
          </cell>
          <cell r="J28">
            <v>42.12</v>
          </cell>
          <cell r="K28">
            <v>0</v>
          </cell>
        </row>
        <row r="29">
          <cell r="B29">
            <v>22.558333333333334</v>
          </cell>
          <cell r="C29">
            <v>30.8</v>
          </cell>
          <cell r="D29">
            <v>15.7</v>
          </cell>
          <cell r="E29">
            <v>51.625</v>
          </cell>
          <cell r="F29">
            <v>75</v>
          </cell>
          <cell r="G29">
            <v>26</v>
          </cell>
          <cell r="H29">
            <v>24.840000000000003</v>
          </cell>
          <cell r="I29" t="str">
            <v>N</v>
          </cell>
          <cell r="J29">
            <v>59.760000000000005</v>
          </cell>
          <cell r="K29">
            <v>0</v>
          </cell>
        </row>
        <row r="30">
          <cell r="B30">
            <v>17.674999999999997</v>
          </cell>
          <cell r="C30">
            <v>24.7</v>
          </cell>
          <cell r="D30">
            <v>14.3</v>
          </cell>
          <cell r="E30">
            <v>80.166666666666671</v>
          </cell>
          <cell r="F30">
            <v>96</v>
          </cell>
          <cell r="G30">
            <v>44</v>
          </cell>
          <cell r="H30">
            <v>12.96</v>
          </cell>
          <cell r="I30" t="str">
            <v>SO</v>
          </cell>
          <cell r="J30">
            <v>27</v>
          </cell>
          <cell r="K30">
            <v>4.0000000000000009</v>
          </cell>
        </row>
        <row r="31">
          <cell r="B31">
            <v>16.408333333333331</v>
          </cell>
          <cell r="C31">
            <v>20.6</v>
          </cell>
          <cell r="D31">
            <v>13</v>
          </cell>
          <cell r="E31">
            <v>96.454545454545453</v>
          </cell>
          <cell r="F31">
            <v>100</v>
          </cell>
          <cell r="G31">
            <v>90</v>
          </cell>
          <cell r="H31">
            <v>11.16</v>
          </cell>
          <cell r="I31" t="str">
            <v>L</v>
          </cell>
          <cell r="J31">
            <v>23.040000000000003</v>
          </cell>
          <cell r="K31">
            <v>3</v>
          </cell>
        </row>
        <row r="32">
          <cell r="B32">
            <v>22.25</v>
          </cell>
          <cell r="C32">
            <v>30.4</v>
          </cell>
          <cell r="D32">
            <v>17.600000000000001</v>
          </cell>
          <cell r="E32">
            <v>75.833333333333329</v>
          </cell>
          <cell r="F32">
            <v>96</v>
          </cell>
          <cell r="G32">
            <v>36</v>
          </cell>
          <cell r="H32">
            <v>18.36</v>
          </cell>
          <cell r="I32" t="str">
            <v>NE</v>
          </cell>
          <cell r="J32">
            <v>33.119999999999997</v>
          </cell>
          <cell r="K32">
            <v>0.2</v>
          </cell>
        </row>
        <row r="33">
          <cell r="B33">
            <v>24.591666666666665</v>
          </cell>
          <cell r="C33">
            <v>32.1</v>
          </cell>
          <cell r="D33">
            <v>19.399999999999999</v>
          </cell>
          <cell r="E33">
            <v>56.708333333333336</v>
          </cell>
          <cell r="F33">
            <v>76</v>
          </cell>
          <cell r="G33">
            <v>31</v>
          </cell>
          <cell r="H33">
            <v>22.32</v>
          </cell>
          <cell r="I33" t="str">
            <v>NE</v>
          </cell>
          <cell r="J33">
            <v>40.680000000000007</v>
          </cell>
          <cell r="K33">
            <v>0</v>
          </cell>
        </row>
        <row r="34">
          <cell r="B34">
            <v>24.650000000000002</v>
          </cell>
          <cell r="C34">
            <v>32.700000000000003</v>
          </cell>
          <cell r="D34">
            <v>18.5</v>
          </cell>
          <cell r="E34">
            <v>55.708333333333336</v>
          </cell>
          <cell r="F34">
            <v>76</v>
          </cell>
          <cell r="G34">
            <v>30</v>
          </cell>
          <cell r="H34">
            <v>16.559999999999999</v>
          </cell>
          <cell r="I34" t="str">
            <v>NE</v>
          </cell>
          <cell r="J34">
            <v>30.96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25.072727272727267</v>
          </cell>
          <cell r="C5">
            <v>28.5</v>
          </cell>
          <cell r="D5">
            <v>20.399999999999999</v>
          </cell>
          <cell r="E5">
            <v>79.909090909090907</v>
          </cell>
          <cell r="F5">
            <v>95</v>
          </cell>
          <cell r="G5">
            <v>67</v>
          </cell>
          <cell r="H5">
            <v>10.08</v>
          </cell>
          <cell r="I5" t="str">
            <v>SO</v>
          </cell>
          <cell r="J5">
            <v>25.56</v>
          </cell>
          <cell r="K5">
            <v>1</v>
          </cell>
        </row>
        <row r="6">
          <cell r="B6">
            <v>19.487500000000004</v>
          </cell>
          <cell r="C6">
            <v>22.7</v>
          </cell>
          <cell r="D6">
            <v>17.8</v>
          </cell>
          <cell r="E6">
            <v>90.428571428571431</v>
          </cell>
          <cell r="F6">
            <v>100</v>
          </cell>
          <cell r="G6">
            <v>75</v>
          </cell>
          <cell r="H6">
            <v>14.04</v>
          </cell>
          <cell r="I6" t="str">
            <v>SO</v>
          </cell>
          <cell r="J6">
            <v>26.64</v>
          </cell>
          <cell r="K6">
            <v>0.2</v>
          </cell>
        </row>
        <row r="7">
          <cell r="B7">
            <v>19.549999999999997</v>
          </cell>
          <cell r="C7">
            <v>24.4</v>
          </cell>
          <cell r="D7">
            <v>16.899999999999999</v>
          </cell>
          <cell r="E7">
            <v>84.583333333333329</v>
          </cell>
          <cell r="F7">
            <v>96</v>
          </cell>
          <cell r="G7">
            <v>61</v>
          </cell>
          <cell r="H7">
            <v>15.48</v>
          </cell>
          <cell r="I7" t="str">
            <v>SO</v>
          </cell>
          <cell r="J7">
            <v>29.880000000000003</v>
          </cell>
          <cell r="K7">
            <v>0</v>
          </cell>
        </row>
        <row r="8">
          <cell r="B8">
            <v>17.150000000000002</v>
          </cell>
          <cell r="C8">
            <v>24.9</v>
          </cell>
          <cell r="D8">
            <v>11.7</v>
          </cell>
          <cell r="E8">
            <v>70.5</v>
          </cell>
          <cell r="F8">
            <v>100</v>
          </cell>
          <cell r="G8">
            <v>48</v>
          </cell>
          <cell r="H8">
            <v>9</v>
          </cell>
          <cell r="I8" t="str">
            <v>S</v>
          </cell>
          <cell r="J8">
            <v>21.96</v>
          </cell>
          <cell r="K8">
            <v>0.2</v>
          </cell>
        </row>
        <row r="9">
          <cell r="B9">
            <v>18.083333333333332</v>
          </cell>
          <cell r="C9">
            <v>25.4</v>
          </cell>
          <cell r="D9">
            <v>11.8</v>
          </cell>
          <cell r="E9">
            <v>64.5625</v>
          </cell>
          <cell r="F9">
            <v>100</v>
          </cell>
          <cell r="G9">
            <v>40</v>
          </cell>
          <cell r="H9">
            <v>14.76</v>
          </cell>
          <cell r="I9" t="str">
            <v>SE</v>
          </cell>
          <cell r="J9">
            <v>30.240000000000002</v>
          </cell>
          <cell r="K9">
            <v>0.2</v>
          </cell>
        </row>
        <row r="10">
          <cell r="B10">
            <v>18.650000000000002</v>
          </cell>
          <cell r="C10">
            <v>27.7</v>
          </cell>
          <cell r="D10">
            <v>9.3000000000000007</v>
          </cell>
          <cell r="E10">
            <v>62.434782608695649</v>
          </cell>
          <cell r="F10">
            <v>99</v>
          </cell>
          <cell r="G10">
            <v>31</v>
          </cell>
          <cell r="H10">
            <v>12.24</v>
          </cell>
          <cell r="I10" t="str">
            <v>SE</v>
          </cell>
          <cell r="J10">
            <v>22.32</v>
          </cell>
          <cell r="K10">
            <v>0</v>
          </cell>
        </row>
        <row r="11">
          <cell r="B11">
            <v>19.595833333333335</v>
          </cell>
          <cell r="C11">
            <v>30.7</v>
          </cell>
          <cell r="D11">
            <v>10.6</v>
          </cell>
          <cell r="E11">
            <v>58.058823529411768</v>
          </cell>
          <cell r="F11">
            <v>100</v>
          </cell>
          <cell r="G11">
            <v>30</v>
          </cell>
          <cell r="H11">
            <v>6.84</v>
          </cell>
          <cell r="I11" t="str">
            <v>L</v>
          </cell>
          <cell r="J11">
            <v>18.720000000000002</v>
          </cell>
          <cell r="K11">
            <v>0</v>
          </cell>
        </row>
        <row r="12">
          <cell r="B12">
            <v>22.400000000000006</v>
          </cell>
          <cell r="C12">
            <v>29.3</v>
          </cell>
          <cell r="D12">
            <v>16.600000000000001</v>
          </cell>
          <cell r="E12">
            <v>71.291666666666671</v>
          </cell>
          <cell r="F12">
            <v>93</v>
          </cell>
          <cell r="G12">
            <v>46</v>
          </cell>
          <cell r="H12">
            <v>9.7200000000000006</v>
          </cell>
          <cell r="I12" t="str">
            <v>L</v>
          </cell>
          <cell r="J12">
            <v>18.36</v>
          </cell>
          <cell r="K12">
            <v>0</v>
          </cell>
        </row>
        <row r="13">
          <cell r="B13">
            <v>24.029166666666658</v>
          </cell>
          <cell r="C13">
            <v>30.6</v>
          </cell>
          <cell r="D13">
            <v>18.399999999999999</v>
          </cell>
          <cell r="E13">
            <v>61.5</v>
          </cell>
          <cell r="F13">
            <v>100</v>
          </cell>
          <cell r="G13">
            <v>30</v>
          </cell>
          <cell r="H13">
            <v>14.76</v>
          </cell>
          <cell r="I13" t="str">
            <v>L</v>
          </cell>
          <cell r="J13">
            <v>28.44</v>
          </cell>
          <cell r="K13">
            <v>0</v>
          </cell>
        </row>
        <row r="14">
          <cell r="B14">
            <v>22.245833333333334</v>
          </cell>
          <cell r="C14">
            <v>29.8</v>
          </cell>
          <cell r="D14">
            <v>16.5</v>
          </cell>
          <cell r="E14">
            <v>58.291666666666664</v>
          </cell>
          <cell r="F14">
            <v>78</v>
          </cell>
          <cell r="G14">
            <v>32</v>
          </cell>
          <cell r="H14">
            <v>12.6</v>
          </cell>
          <cell r="I14" t="str">
            <v>SE</v>
          </cell>
          <cell r="J14">
            <v>24.12</v>
          </cell>
          <cell r="K14">
            <v>0</v>
          </cell>
        </row>
        <row r="15">
          <cell r="B15">
            <v>22.391666666666666</v>
          </cell>
          <cell r="C15">
            <v>31</v>
          </cell>
          <cell r="D15">
            <v>15.9</v>
          </cell>
          <cell r="E15">
            <v>71.916666666666671</v>
          </cell>
          <cell r="F15">
            <v>100</v>
          </cell>
          <cell r="G15">
            <v>39</v>
          </cell>
          <cell r="H15">
            <v>12.6</v>
          </cell>
          <cell r="I15" t="str">
            <v>SE</v>
          </cell>
          <cell r="J15">
            <v>26.64</v>
          </cell>
          <cell r="K15">
            <v>0</v>
          </cell>
        </row>
        <row r="16">
          <cell r="B16">
            <v>23.837499999999995</v>
          </cell>
          <cell r="C16">
            <v>31.7</v>
          </cell>
          <cell r="D16">
            <v>17.2</v>
          </cell>
          <cell r="E16">
            <v>66.84210526315789</v>
          </cell>
          <cell r="F16">
            <v>100</v>
          </cell>
          <cell r="G16">
            <v>40</v>
          </cell>
          <cell r="H16">
            <v>16.559999999999999</v>
          </cell>
          <cell r="I16" t="str">
            <v>N</v>
          </cell>
          <cell r="J16">
            <v>33.119999999999997</v>
          </cell>
          <cell r="K16">
            <v>0</v>
          </cell>
        </row>
        <row r="17">
          <cell r="B17">
            <v>24.133333333333329</v>
          </cell>
          <cell r="C17">
            <v>31.3</v>
          </cell>
          <cell r="D17">
            <v>16.7</v>
          </cell>
          <cell r="E17">
            <v>62.18181818181818</v>
          </cell>
          <cell r="F17">
            <v>100</v>
          </cell>
          <cell r="G17">
            <v>33</v>
          </cell>
          <cell r="H17">
            <v>14.04</v>
          </cell>
          <cell r="I17" t="str">
            <v>N</v>
          </cell>
          <cell r="J17">
            <v>36.72</v>
          </cell>
          <cell r="K17">
            <v>0</v>
          </cell>
        </row>
        <row r="18">
          <cell r="B18">
            <v>22.574999999999999</v>
          </cell>
          <cell r="C18">
            <v>29.4</v>
          </cell>
          <cell r="D18">
            <v>16.100000000000001</v>
          </cell>
          <cell r="E18">
            <v>70.625</v>
          </cell>
          <cell r="F18">
            <v>100</v>
          </cell>
          <cell r="G18">
            <v>49</v>
          </cell>
          <cell r="H18">
            <v>5.4</v>
          </cell>
          <cell r="I18" t="str">
            <v>SE</v>
          </cell>
          <cell r="J18">
            <v>12.96</v>
          </cell>
          <cell r="K18">
            <v>0</v>
          </cell>
        </row>
        <row r="19">
          <cell r="B19">
            <v>23.05</v>
          </cell>
          <cell r="C19">
            <v>31.5</v>
          </cell>
          <cell r="D19">
            <v>16.100000000000001</v>
          </cell>
          <cell r="E19">
            <v>65.75</v>
          </cell>
          <cell r="F19">
            <v>100</v>
          </cell>
          <cell r="G19">
            <v>34</v>
          </cell>
          <cell r="H19">
            <v>14.4</v>
          </cell>
          <cell r="I19" t="str">
            <v>NE</v>
          </cell>
          <cell r="J19">
            <v>23.759999999999998</v>
          </cell>
          <cell r="K19">
            <v>0</v>
          </cell>
        </row>
        <row r="20">
          <cell r="B20">
            <v>23.462500000000002</v>
          </cell>
          <cell r="C20">
            <v>32.5</v>
          </cell>
          <cell r="D20">
            <v>16.2</v>
          </cell>
          <cell r="E20">
            <v>68.521739130434781</v>
          </cell>
          <cell r="F20">
            <v>100</v>
          </cell>
          <cell r="G20">
            <v>28</v>
          </cell>
          <cell r="H20">
            <v>9.3600000000000012</v>
          </cell>
          <cell r="I20" t="str">
            <v>SE</v>
          </cell>
          <cell r="J20">
            <v>22.32</v>
          </cell>
          <cell r="K20">
            <v>0</v>
          </cell>
        </row>
        <row r="21">
          <cell r="B21">
            <v>23.5</v>
          </cell>
          <cell r="C21">
            <v>31.6</v>
          </cell>
          <cell r="D21">
            <v>17.399999999999999</v>
          </cell>
          <cell r="E21">
            <v>63.25</v>
          </cell>
          <cell r="F21">
            <v>97</v>
          </cell>
          <cell r="G21">
            <v>28</v>
          </cell>
          <cell r="H21">
            <v>10.08</v>
          </cell>
          <cell r="I21" t="str">
            <v>S</v>
          </cell>
          <cell r="J21">
            <v>21.240000000000002</v>
          </cell>
          <cell r="K21">
            <v>0</v>
          </cell>
        </row>
        <row r="22">
          <cell r="B22">
            <v>21.637499999999999</v>
          </cell>
          <cell r="C22">
            <v>30.2</v>
          </cell>
          <cell r="D22">
            <v>14</v>
          </cell>
          <cell r="E22">
            <v>65.826086956521735</v>
          </cell>
          <cell r="F22">
            <v>100</v>
          </cell>
          <cell r="G22">
            <v>34</v>
          </cell>
          <cell r="H22">
            <v>18.36</v>
          </cell>
          <cell r="I22" t="str">
            <v>SE</v>
          </cell>
          <cell r="J22">
            <v>31.680000000000003</v>
          </cell>
          <cell r="K22">
            <v>0</v>
          </cell>
        </row>
        <row r="23">
          <cell r="B23">
            <v>20.462500000000002</v>
          </cell>
          <cell r="C23">
            <v>27.7</v>
          </cell>
          <cell r="D23">
            <v>15.4</v>
          </cell>
          <cell r="E23">
            <v>77.347826086956516</v>
          </cell>
          <cell r="F23">
            <v>100</v>
          </cell>
          <cell r="G23">
            <v>48</v>
          </cell>
          <cell r="H23">
            <v>6.12</v>
          </cell>
          <cell r="I23" t="str">
            <v>SE</v>
          </cell>
          <cell r="J23">
            <v>24.12</v>
          </cell>
          <cell r="K23">
            <v>0</v>
          </cell>
        </row>
        <row r="24">
          <cell r="B24">
            <v>22.420833333333334</v>
          </cell>
          <cell r="C24">
            <v>29.8</v>
          </cell>
          <cell r="D24">
            <v>18.600000000000001</v>
          </cell>
          <cell r="E24">
            <v>72.13333333333334</v>
          </cell>
          <cell r="F24">
            <v>100</v>
          </cell>
          <cell r="G24">
            <v>46</v>
          </cell>
          <cell r="H24">
            <v>5.4</v>
          </cell>
          <cell r="I24" t="str">
            <v>S</v>
          </cell>
          <cell r="J24">
            <v>17.28</v>
          </cell>
          <cell r="K24">
            <v>0</v>
          </cell>
        </row>
        <row r="25">
          <cell r="B25">
            <v>22.995833333333337</v>
          </cell>
          <cell r="C25">
            <v>31.7</v>
          </cell>
          <cell r="D25">
            <v>15.4</v>
          </cell>
          <cell r="E25">
            <v>54.333333333333336</v>
          </cell>
          <cell r="F25">
            <v>100</v>
          </cell>
          <cell r="G25">
            <v>26</v>
          </cell>
          <cell r="H25">
            <v>15.48</v>
          </cell>
          <cell r="I25" t="str">
            <v>SE</v>
          </cell>
          <cell r="J25">
            <v>34.92</v>
          </cell>
          <cell r="K25">
            <v>0</v>
          </cell>
        </row>
        <row r="26">
          <cell r="B26">
            <v>22.883333333333336</v>
          </cell>
          <cell r="C26">
            <v>31.3</v>
          </cell>
          <cell r="D26">
            <v>14.7</v>
          </cell>
          <cell r="E26">
            <v>59.208333333333336</v>
          </cell>
          <cell r="F26">
            <v>90</v>
          </cell>
          <cell r="G26">
            <v>29</v>
          </cell>
          <cell r="H26">
            <v>12.24</v>
          </cell>
          <cell r="I26" t="str">
            <v>SE</v>
          </cell>
          <cell r="J26">
            <v>25.56</v>
          </cell>
          <cell r="K26">
            <v>0</v>
          </cell>
        </row>
        <row r="27">
          <cell r="B27">
            <v>21.137499999999999</v>
          </cell>
          <cell r="C27">
            <v>30.6</v>
          </cell>
          <cell r="D27">
            <v>12.2</v>
          </cell>
          <cell r="E27">
            <v>64.142857142857139</v>
          </cell>
          <cell r="F27">
            <v>100</v>
          </cell>
          <cell r="G27">
            <v>32</v>
          </cell>
          <cell r="H27">
            <v>13.68</v>
          </cell>
          <cell r="I27" t="str">
            <v>N</v>
          </cell>
          <cell r="J27">
            <v>30.96</v>
          </cell>
          <cell r="K27">
            <v>0</v>
          </cell>
        </row>
        <row r="28">
          <cell r="B28">
            <v>21.183333333333334</v>
          </cell>
          <cell r="C28">
            <v>30.2</v>
          </cell>
          <cell r="D28">
            <v>12.6</v>
          </cell>
          <cell r="E28">
            <v>64.166666666666671</v>
          </cell>
          <cell r="F28">
            <v>100</v>
          </cell>
          <cell r="G28">
            <v>29</v>
          </cell>
          <cell r="H28">
            <v>16.559999999999999</v>
          </cell>
          <cell r="I28" t="str">
            <v>N</v>
          </cell>
          <cell r="J28">
            <v>41.04</v>
          </cell>
          <cell r="K28">
            <v>0</v>
          </cell>
        </row>
        <row r="29">
          <cell r="B29">
            <v>24.433333333333326</v>
          </cell>
          <cell r="C29">
            <v>30.3</v>
          </cell>
          <cell r="D29">
            <v>19.399999999999999</v>
          </cell>
          <cell r="E29">
            <v>50.541666666666664</v>
          </cell>
          <cell r="F29">
            <v>68</v>
          </cell>
          <cell r="G29">
            <v>33</v>
          </cell>
          <cell r="H29">
            <v>20.88</v>
          </cell>
          <cell r="I29" t="str">
            <v>N</v>
          </cell>
          <cell r="J29">
            <v>47.88</v>
          </cell>
          <cell r="K29">
            <v>0</v>
          </cell>
        </row>
        <row r="30">
          <cell r="B30">
            <v>15.095833333333331</v>
          </cell>
          <cell r="C30">
            <v>25.3</v>
          </cell>
          <cell r="D30">
            <v>12.1</v>
          </cell>
          <cell r="E30">
            <v>87.238095238095241</v>
          </cell>
          <cell r="F30">
            <v>100</v>
          </cell>
          <cell r="G30">
            <v>51</v>
          </cell>
          <cell r="H30">
            <v>13.32</v>
          </cell>
          <cell r="I30" t="str">
            <v>SO</v>
          </cell>
          <cell r="J30">
            <v>31.680000000000003</v>
          </cell>
          <cell r="K30">
            <v>2</v>
          </cell>
        </row>
        <row r="31">
          <cell r="B31">
            <v>18.025000000000002</v>
          </cell>
          <cell r="C31">
            <v>26.6</v>
          </cell>
          <cell r="D31">
            <v>13.1</v>
          </cell>
          <cell r="E31">
            <v>80.625</v>
          </cell>
          <cell r="F31">
            <v>100</v>
          </cell>
          <cell r="G31">
            <v>62</v>
          </cell>
          <cell r="H31">
            <v>13.68</v>
          </cell>
          <cell r="I31" t="str">
            <v>NE</v>
          </cell>
          <cell r="J31">
            <v>30.6</v>
          </cell>
          <cell r="K31">
            <v>6</v>
          </cell>
        </row>
        <row r="32">
          <cell r="B32">
            <v>25.004166666666663</v>
          </cell>
          <cell r="C32">
            <v>32.1</v>
          </cell>
          <cell r="D32">
            <v>20.3</v>
          </cell>
          <cell r="E32">
            <v>65.5</v>
          </cell>
          <cell r="F32">
            <v>91</v>
          </cell>
          <cell r="G32">
            <v>33</v>
          </cell>
          <cell r="H32">
            <v>20.16</v>
          </cell>
          <cell r="I32" t="str">
            <v>N</v>
          </cell>
          <cell r="J32">
            <v>46.080000000000005</v>
          </cell>
          <cell r="K32">
            <v>0</v>
          </cell>
        </row>
        <row r="33">
          <cell r="B33">
            <v>25.55</v>
          </cell>
          <cell r="C33">
            <v>31.6</v>
          </cell>
          <cell r="D33">
            <v>18.8</v>
          </cell>
          <cell r="E33">
            <v>59.083333333333336</v>
          </cell>
          <cell r="F33">
            <v>84</v>
          </cell>
          <cell r="G33">
            <v>37</v>
          </cell>
          <cell r="H33">
            <v>15.840000000000002</v>
          </cell>
          <cell r="I33" t="str">
            <v>N</v>
          </cell>
          <cell r="J33">
            <v>38.880000000000003</v>
          </cell>
          <cell r="K33">
            <v>0</v>
          </cell>
        </row>
        <row r="34">
          <cell r="B34">
            <v>24.579166666666669</v>
          </cell>
          <cell r="C34">
            <v>31.8</v>
          </cell>
          <cell r="D34">
            <v>17.100000000000001</v>
          </cell>
          <cell r="E34">
            <v>66.333333333333329</v>
          </cell>
          <cell r="F34">
            <v>94</v>
          </cell>
          <cell r="G34">
            <v>41</v>
          </cell>
          <cell r="H34">
            <v>15.48</v>
          </cell>
          <cell r="I34" t="str">
            <v>N</v>
          </cell>
          <cell r="J34">
            <v>34.200000000000003</v>
          </cell>
          <cell r="K34">
            <v>0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21.929166666666664</v>
          </cell>
          <cell r="C5">
            <v>24.5</v>
          </cell>
          <cell r="D5">
            <v>20</v>
          </cell>
          <cell r="E5">
            <v>94</v>
          </cell>
          <cell r="F5">
            <v>99</v>
          </cell>
          <cell r="G5">
            <v>81</v>
          </cell>
          <cell r="H5">
            <v>7.2</v>
          </cell>
          <cell r="I5" t="str">
            <v>NE</v>
          </cell>
          <cell r="J5">
            <v>16.559999999999999</v>
          </cell>
          <cell r="K5">
            <v>2.4000000000000004</v>
          </cell>
        </row>
        <row r="6">
          <cell r="B6">
            <v>18.637499999999999</v>
          </cell>
          <cell r="C6">
            <v>21.6</v>
          </cell>
          <cell r="D6">
            <v>17.3</v>
          </cell>
          <cell r="E6">
            <v>96.458333333333329</v>
          </cell>
          <cell r="F6">
            <v>99</v>
          </cell>
          <cell r="G6">
            <v>89</v>
          </cell>
          <cell r="H6">
            <v>7.9200000000000008</v>
          </cell>
          <cell r="I6" t="str">
            <v>NE</v>
          </cell>
          <cell r="J6">
            <v>19.8</v>
          </cell>
          <cell r="K6">
            <v>49</v>
          </cell>
        </row>
        <row r="7">
          <cell r="B7">
            <v>17.254166666666666</v>
          </cell>
          <cell r="C7">
            <v>21.1</v>
          </cell>
          <cell r="D7">
            <v>14.6</v>
          </cell>
          <cell r="E7">
            <v>93.041666666666671</v>
          </cell>
          <cell r="F7">
            <v>100</v>
          </cell>
          <cell r="G7">
            <v>75</v>
          </cell>
          <cell r="H7">
            <v>9</v>
          </cell>
          <cell r="I7" t="str">
            <v>NE</v>
          </cell>
          <cell r="J7">
            <v>22.68</v>
          </cell>
          <cell r="K7">
            <v>1.5999999999999999</v>
          </cell>
        </row>
        <row r="8">
          <cell r="B8">
            <v>18.108333333333331</v>
          </cell>
          <cell r="C8">
            <v>24.3</v>
          </cell>
          <cell r="D8">
            <v>14.4</v>
          </cell>
          <cell r="E8">
            <v>79.541666666666671</v>
          </cell>
          <cell r="F8">
            <v>94</v>
          </cell>
          <cell r="G8">
            <v>48</v>
          </cell>
          <cell r="H8">
            <v>8.64</v>
          </cell>
          <cell r="I8" t="str">
            <v>NO</v>
          </cell>
          <cell r="J8">
            <v>21.240000000000002</v>
          </cell>
          <cell r="K8">
            <v>0</v>
          </cell>
        </row>
        <row r="9">
          <cell r="B9">
            <v>17.220833333333331</v>
          </cell>
          <cell r="C9">
            <v>22.4</v>
          </cell>
          <cell r="D9">
            <v>12.4</v>
          </cell>
          <cell r="E9">
            <v>72.291666666666671</v>
          </cell>
          <cell r="F9">
            <v>91</v>
          </cell>
          <cell r="G9">
            <v>42</v>
          </cell>
          <cell r="H9">
            <v>21.96</v>
          </cell>
          <cell r="I9" t="str">
            <v>O</v>
          </cell>
          <cell r="J9">
            <v>42.480000000000004</v>
          </cell>
          <cell r="K9">
            <v>0</v>
          </cell>
        </row>
        <row r="10">
          <cell r="B10">
            <v>17.354166666666668</v>
          </cell>
          <cell r="C10">
            <v>25.1</v>
          </cell>
          <cell r="D10">
            <v>11.6</v>
          </cell>
          <cell r="E10">
            <v>73.791666666666671</v>
          </cell>
          <cell r="F10">
            <v>97</v>
          </cell>
          <cell r="G10">
            <v>38</v>
          </cell>
          <cell r="H10">
            <v>15.120000000000001</v>
          </cell>
          <cell r="I10" t="str">
            <v>O</v>
          </cell>
          <cell r="J10">
            <v>36</v>
          </cell>
          <cell r="K10">
            <v>0</v>
          </cell>
        </row>
        <row r="11">
          <cell r="B11">
            <v>19.600000000000001</v>
          </cell>
          <cell r="C11">
            <v>28.3</v>
          </cell>
          <cell r="D11">
            <v>11.8</v>
          </cell>
          <cell r="E11">
            <v>68.291666666666671</v>
          </cell>
          <cell r="F11">
            <v>93</v>
          </cell>
          <cell r="G11">
            <v>37</v>
          </cell>
          <cell r="H11">
            <v>12.96</v>
          </cell>
          <cell r="I11" t="str">
            <v>O</v>
          </cell>
          <cell r="J11">
            <v>24.12</v>
          </cell>
          <cell r="K11">
            <v>0</v>
          </cell>
        </row>
        <row r="12">
          <cell r="B12">
            <v>21.225000000000001</v>
          </cell>
          <cell r="C12">
            <v>28.3</v>
          </cell>
          <cell r="D12">
            <v>15.1</v>
          </cell>
          <cell r="E12">
            <v>69.875</v>
          </cell>
          <cell r="F12">
            <v>94</v>
          </cell>
          <cell r="G12">
            <v>37</v>
          </cell>
          <cell r="H12">
            <v>12.24</v>
          </cell>
          <cell r="I12" t="str">
            <v>O</v>
          </cell>
          <cell r="J12">
            <v>30.6</v>
          </cell>
          <cell r="K12">
            <v>0</v>
          </cell>
        </row>
        <row r="13">
          <cell r="B13">
            <v>21.733333333333338</v>
          </cell>
          <cell r="C13">
            <v>27.4</v>
          </cell>
          <cell r="D13">
            <v>17.600000000000001</v>
          </cell>
          <cell r="E13">
            <v>59.916666666666664</v>
          </cell>
          <cell r="F13">
            <v>80</v>
          </cell>
          <cell r="G13">
            <v>36</v>
          </cell>
          <cell r="H13">
            <v>17.28</v>
          </cell>
          <cell r="I13" t="str">
            <v>O</v>
          </cell>
          <cell r="J13">
            <v>33.119999999999997</v>
          </cell>
          <cell r="K13">
            <v>0</v>
          </cell>
        </row>
        <row r="14">
          <cell r="B14">
            <v>19.466666666666669</v>
          </cell>
          <cell r="C14">
            <v>26.4</v>
          </cell>
          <cell r="D14">
            <v>12.9</v>
          </cell>
          <cell r="E14">
            <v>69</v>
          </cell>
          <cell r="F14">
            <v>90</v>
          </cell>
          <cell r="G14">
            <v>48</v>
          </cell>
          <cell r="H14">
            <v>14.4</v>
          </cell>
          <cell r="I14" t="str">
            <v>O</v>
          </cell>
          <cell r="J14">
            <v>28.8</v>
          </cell>
          <cell r="K14">
            <v>0</v>
          </cell>
        </row>
        <row r="15">
          <cell r="B15">
            <v>21.783333333333331</v>
          </cell>
          <cell r="C15">
            <v>29.6</v>
          </cell>
          <cell r="D15">
            <v>14.5</v>
          </cell>
          <cell r="E15">
            <v>69.708333333333329</v>
          </cell>
          <cell r="F15">
            <v>97</v>
          </cell>
          <cell r="G15">
            <v>42</v>
          </cell>
          <cell r="H15">
            <v>10.44</v>
          </cell>
          <cell r="I15" t="str">
            <v>O</v>
          </cell>
          <cell r="J15">
            <v>25.92</v>
          </cell>
          <cell r="K15">
            <v>0</v>
          </cell>
        </row>
        <row r="16">
          <cell r="B16">
            <v>23.491666666666671</v>
          </cell>
          <cell r="C16">
            <v>30.3</v>
          </cell>
          <cell r="D16">
            <v>17.100000000000001</v>
          </cell>
          <cell r="E16">
            <v>67.166666666666671</v>
          </cell>
          <cell r="F16">
            <v>93</v>
          </cell>
          <cell r="G16">
            <v>40</v>
          </cell>
          <cell r="H16">
            <v>15.120000000000001</v>
          </cell>
          <cell r="I16" t="str">
            <v>O</v>
          </cell>
          <cell r="J16">
            <v>34.56</v>
          </cell>
          <cell r="K16">
            <v>0</v>
          </cell>
        </row>
        <row r="17">
          <cell r="B17">
            <v>23.474999999999998</v>
          </cell>
          <cell r="C17">
            <v>30.1</v>
          </cell>
          <cell r="D17">
            <v>16.100000000000001</v>
          </cell>
          <cell r="E17">
            <v>58.125</v>
          </cell>
          <cell r="F17">
            <v>84</v>
          </cell>
          <cell r="G17">
            <v>36</v>
          </cell>
          <cell r="H17">
            <v>15.120000000000001</v>
          </cell>
          <cell r="I17" t="str">
            <v>O</v>
          </cell>
          <cell r="J17">
            <v>31.319999999999997</v>
          </cell>
          <cell r="K17">
            <v>0</v>
          </cell>
        </row>
        <row r="18">
          <cell r="B18">
            <v>23.19583333333334</v>
          </cell>
          <cell r="C18">
            <v>30</v>
          </cell>
          <cell r="D18">
            <v>16.3</v>
          </cell>
          <cell r="E18">
            <v>64.958333333333329</v>
          </cell>
          <cell r="F18">
            <v>89</v>
          </cell>
          <cell r="G18">
            <v>40</v>
          </cell>
          <cell r="H18">
            <v>9.3600000000000012</v>
          </cell>
          <cell r="I18" t="str">
            <v>SO</v>
          </cell>
          <cell r="J18">
            <v>22.68</v>
          </cell>
          <cell r="K18">
            <v>0</v>
          </cell>
        </row>
        <row r="19">
          <cell r="B19">
            <v>24.083333333333329</v>
          </cell>
          <cell r="C19">
            <v>30.8</v>
          </cell>
          <cell r="D19">
            <v>16.899999999999999</v>
          </cell>
          <cell r="E19">
            <v>60.041666666666664</v>
          </cell>
          <cell r="F19">
            <v>83</v>
          </cell>
          <cell r="G19">
            <v>38</v>
          </cell>
          <cell r="H19">
            <v>15.840000000000002</v>
          </cell>
          <cell r="I19" t="str">
            <v>O</v>
          </cell>
          <cell r="J19">
            <v>41.76</v>
          </cell>
          <cell r="K19">
            <v>0</v>
          </cell>
        </row>
        <row r="20">
          <cell r="B20">
            <v>24.3</v>
          </cell>
          <cell r="C20">
            <v>30.5</v>
          </cell>
          <cell r="D20">
            <v>19.8</v>
          </cell>
          <cell r="E20">
            <v>59.666666666666664</v>
          </cell>
          <cell r="F20">
            <v>76</v>
          </cell>
          <cell r="G20">
            <v>37</v>
          </cell>
          <cell r="H20">
            <v>12.6</v>
          </cell>
          <cell r="I20" t="str">
            <v>O</v>
          </cell>
          <cell r="J20">
            <v>26.28</v>
          </cell>
          <cell r="K20">
            <v>0</v>
          </cell>
        </row>
        <row r="21">
          <cell r="B21">
            <v>22.483333333333334</v>
          </cell>
          <cell r="C21">
            <v>29.5</v>
          </cell>
          <cell r="D21">
            <v>16</v>
          </cell>
          <cell r="E21">
            <v>65.75</v>
          </cell>
          <cell r="F21">
            <v>94</v>
          </cell>
          <cell r="G21">
            <v>34</v>
          </cell>
          <cell r="H21">
            <v>15.120000000000001</v>
          </cell>
          <cell r="I21" t="str">
            <v>O</v>
          </cell>
          <cell r="J21">
            <v>29.16</v>
          </cell>
          <cell r="K21">
            <v>0</v>
          </cell>
        </row>
        <row r="22">
          <cell r="B22">
            <v>22.291666666666671</v>
          </cell>
          <cell r="C22">
            <v>29.1</v>
          </cell>
          <cell r="D22">
            <v>14.9</v>
          </cell>
          <cell r="E22">
            <v>59.666666666666664</v>
          </cell>
          <cell r="F22">
            <v>86</v>
          </cell>
          <cell r="G22">
            <v>33</v>
          </cell>
          <cell r="H22">
            <v>13.32</v>
          </cell>
          <cell r="I22" t="str">
            <v>O</v>
          </cell>
          <cell r="J22">
            <v>28.8</v>
          </cell>
          <cell r="K22">
            <v>0</v>
          </cell>
        </row>
        <row r="23">
          <cell r="B23">
            <v>21.866666666666671</v>
          </cell>
          <cell r="C23">
            <v>28.8</v>
          </cell>
          <cell r="D23">
            <v>15.4</v>
          </cell>
          <cell r="E23">
            <v>67</v>
          </cell>
          <cell r="F23">
            <v>90</v>
          </cell>
          <cell r="G23">
            <v>40</v>
          </cell>
          <cell r="H23">
            <v>9</v>
          </cell>
          <cell r="I23" t="str">
            <v>S</v>
          </cell>
          <cell r="J23">
            <v>19.8</v>
          </cell>
          <cell r="K23">
            <v>0</v>
          </cell>
        </row>
        <row r="24">
          <cell r="B24">
            <v>20.854166666666668</v>
          </cell>
          <cell r="C24">
            <v>27.4</v>
          </cell>
          <cell r="D24">
            <v>17</v>
          </cell>
          <cell r="E24">
            <v>82.666666666666671</v>
          </cell>
          <cell r="F24">
            <v>99</v>
          </cell>
          <cell r="G24">
            <v>53</v>
          </cell>
          <cell r="H24">
            <v>8.2799999999999994</v>
          </cell>
          <cell r="I24" t="str">
            <v>NE</v>
          </cell>
          <cell r="J24">
            <v>16.2</v>
          </cell>
          <cell r="K24">
            <v>0</v>
          </cell>
        </row>
        <row r="25">
          <cell r="B25">
            <v>22.012500000000003</v>
          </cell>
          <cell r="C25">
            <v>29.4</v>
          </cell>
          <cell r="D25">
            <v>16.2</v>
          </cell>
          <cell r="E25">
            <v>72.75</v>
          </cell>
          <cell r="F25">
            <v>97</v>
          </cell>
          <cell r="G25">
            <v>33</v>
          </cell>
          <cell r="H25">
            <v>14.76</v>
          </cell>
          <cell r="I25" t="str">
            <v>O</v>
          </cell>
          <cell r="J25">
            <v>29.880000000000003</v>
          </cell>
          <cell r="K25">
            <v>0</v>
          </cell>
        </row>
        <row r="26">
          <cell r="B26">
            <v>22</v>
          </cell>
          <cell r="C26">
            <v>28.4</v>
          </cell>
          <cell r="D26">
            <v>15.9</v>
          </cell>
          <cell r="E26">
            <v>69.666666666666671</v>
          </cell>
          <cell r="F26">
            <v>95</v>
          </cell>
          <cell r="G26">
            <v>41</v>
          </cell>
          <cell r="H26">
            <v>14.4</v>
          </cell>
          <cell r="I26" t="str">
            <v>O</v>
          </cell>
          <cell r="J26">
            <v>30.6</v>
          </cell>
          <cell r="K26">
            <v>0</v>
          </cell>
        </row>
        <row r="27">
          <cell r="B27">
            <v>21.795833333333334</v>
          </cell>
          <cell r="C27">
            <v>28.7</v>
          </cell>
          <cell r="D27">
            <v>14</v>
          </cell>
          <cell r="E27">
            <v>62.666666666666664</v>
          </cell>
          <cell r="F27">
            <v>96</v>
          </cell>
          <cell r="G27">
            <v>32</v>
          </cell>
          <cell r="H27">
            <v>12.96</v>
          </cell>
          <cell r="I27" t="str">
            <v>O</v>
          </cell>
          <cell r="J27">
            <v>28.08</v>
          </cell>
          <cell r="K27">
            <v>0</v>
          </cell>
        </row>
        <row r="28">
          <cell r="B28">
            <v>21.254166666666666</v>
          </cell>
          <cell r="C28">
            <v>29.2</v>
          </cell>
          <cell r="D28">
            <v>13.6</v>
          </cell>
          <cell r="E28">
            <v>57.208333333333336</v>
          </cell>
          <cell r="F28">
            <v>82</v>
          </cell>
          <cell r="G28">
            <v>32</v>
          </cell>
          <cell r="H28">
            <v>15.48</v>
          </cell>
          <cell r="I28" t="str">
            <v>SO</v>
          </cell>
          <cell r="J28">
            <v>33.840000000000003</v>
          </cell>
          <cell r="K28">
            <v>0</v>
          </cell>
        </row>
        <row r="29">
          <cell r="B29">
            <v>22.704166666666666</v>
          </cell>
          <cell r="C29">
            <v>30.1</v>
          </cell>
          <cell r="D29">
            <v>17.2</v>
          </cell>
          <cell r="E29">
            <v>54.625</v>
          </cell>
          <cell r="F29">
            <v>74</v>
          </cell>
          <cell r="G29">
            <v>31</v>
          </cell>
          <cell r="H29">
            <v>20.88</v>
          </cell>
          <cell r="I29" t="str">
            <v>SO</v>
          </cell>
          <cell r="J29">
            <v>44.64</v>
          </cell>
          <cell r="K29">
            <v>0</v>
          </cell>
        </row>
        <row r="30">
          <cell r="B30">
            <v>15.208333333333334</v>
          </cell>
          <cell r="C30">
            <v>23.8</v>
          </cell>
          <cell r="D30">
            <v>12.1</v>
          </cell>
          <cell r="E30">
            <v>89.916666666666671</v>
          </cell>
          <cell r="F30">
            <v>99</v>
          </cell>
          <cell r="G30">
            <v>52</v>
          </cell>
          <cell r="H30">
            <v>18.36</v>
          </cell>
          <cell r="I30" t="str">
            <v>NE</v>
          </cell>
          <cell r="J30">
            <v>40.32</v>
          </cell>
          <cell r="K30">
            <v>4.5999999999999996</v>
          </cell>
        </row>
        <row r="31">
          <cell r="B31">
            <v>15.708333333333336</v>
          </cell>
          <cell r="C31">
            <v>21.9</v>
          </cell>
          <cell r="D31">
            <v>12</v>
          </cell>
          <cell r="E31">
            <v>95.708333333333329</v>
          </cell>
          <cell r="F31">
            <v>99</v>
          </cell>
          <cell r="G31">
            <v>85</v>
          </cell>
          <cell r="H31">
            <v>12.24</v>
          </cell>
          <cell r="I31" t="str">
            <v>O</v>
          </cell>
          <cell r="J31">
            <v>22.68</v>
          </cell>
          <cell r="K31">
            <v>2</v>
          </cell>
        </row>
        <row r="32">
          <cell r="B32">
            <v>22.841666666666665</v>
          </cell>
          <cell r="C32">
            <v>30.3</v>
          </cell>
          <cell r="D32">
            <v>17.600000000000001</v>
          </cell>
          <cell r="E32">
            <v>75.583333333333329</v>
          </cell>
          <cell r="F32">
            <v>98</v>
          </cell>
          <cell r="G32">
            <v>42</v>
          </cell>
          <cell r="H32">
            <v>20.52</v>
          </cell>
          <cell r="I32" t="str">
            <v>SO</v>
          </cell>
          <cell r="J32">
            <v>43.56</v>
          </cell>
          <cell r="K32">
            <v>0</v>
          </cell>
        </row>
        <row r="33">
          <cell r="B33">
            <v>25.049999999999997</v>
          </cell>
          <cell r="C33">
            <v>31.8</v>
          </cell>
          <cell r="D33">
            <v>18.7</v>
          </cell>
          <cell r="E33">
            <v>58.25</v>
          </cell>
          <cell r="F33">
            <v>85</v>
          </cell>
          <cell r="G33">
            <v>35</v>
          </cell>
          <cell r="H33">
            <v>18.36</v>
          </cell>
          <cell r="I33" t="str">
            <v>SO</v>
          </cell>
          <cell r="J33">
            <v>36.36</v>
          </cell>
          <cell r="K33">
            <v>0</v>
          </cell>
        </row>
        <row r="34">
          <cell r="B34">
            <v>24.537499999999998</v>
          </cell>
          <cell r="C34">
            <v>32.1</v>
          </cell>
          <cell r="D34">
            <v>17.3</v>
          </cell>
          <cell r="E34">
            <v>61.25</v>
          </cell>
          <cell r="F34">
            <v>87</v>
          </cell>
          <cell r="G34">
            <v>36</v>
          </cell>
          <cell r="H34">
            <v>12.96</v>
          </cell>
          <cell r="I34" t="str">
            <v>SO</v>
          </cell>
          <cell r="J34">
            <v>28.8</v>
          </cell>
          <cell r="K34">
            <v>0</v>
          </cell>
        </row>
        <row r="35">
          <cell r="I35" t="str">
            <v>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23.637500000000003</v>
          </cell>
          <cell r="C5">
            <v>30.6</v>
          </cell>
          <cell r="D5">
            <v>21</v>
          </cell>
          <cell r="E5">
            <v>83.208333333333329</v>
          </cell>
          <cell r="F5">
            <v>94</v>
          </cell>
          <cell r="G5">
            <v>54</v>
          </cell>
          <cell r="H5">
            <v>13.32</v>
          </cell>
          <cell r="I5" t="str">
            <v>NE</v>
          </cell>
          <cell r="J5">
            <v>25.56</v>
          </cell>
          <cell r="K5">
            <v>0.4</v>
          </cell>
        </row>
        <row r="6">
          <cell r="B6">
            <v>20.770833333333332</v>
          </cell>
          <cell r="C6">
            <v>23.5</v>
          </cell>
          <cell r="D6">
            <v>18.600000000000001</v>
          </cell>
          <cell r="E6">
            <v>86.5</v>
          </cell>
          <cell r="F6">
            <v>94</v>
          </cell>
          <cell r="G6">
            <v>77</v>
          </cell>
          <cell r="H6">
            <v>8.2799999999999994</v>
          </cell>
          <cell r="I6" t="str">
            <v>NO</v>
          </cell>
          <cell r="J6">
            <v>18.720000000000002</v>
          </cell>
          <cell r="K6">
            <v>3</v>
          </cell>
        </row>
        <row r="7">
          <cell r="B7">
            <v>20.116666666666664</v>
          </cell>
          <cell r="C7">
            <v>25.9</v>
          </cell>
          <cell r="D7">
            <v>16.8</v>
          </cell>
          <cell r="E7">
            <v>79.458333333333329</v>
          </cell>
          <cell r="F7">
            <v>93</v>
          </cell>
          <cell r="G7">
            <v>54</v>
          </cell>
          <cell r="H7">
            <v>9.3600000000000012</v>
          </cell>
          <cell r="I7" t="str">
            <v>NO</v>
          </cell>
          <cell r="J7">
            <v>24.48</v>
          </cell>
          <cell r="K7">
            <v>0</v>
          </cell>
        </row>
        <row r="8">
          <cell r="B8">
            <v>17.033333333333331</v>
          </cell>
          <cell r="C8">
            <v>23.3</v>
          </cell>
          <cell r="D8">
            <v>10.5</v>
          </cell>
          <cell r="E8">
            <v>81.375</v>
          </cell>
          <cell r="F8">
            <v>96</v>
          </cell>
          <cell r="G8">
            <v>53</v>
          </cell>
          <cell r="H8">
            <v>10.44</v>
          </cell>
          <cell r="I8" t="str">
            <v>SO</v>
          </cell>
          <cell r="J8">
            <v>25.2</v>
          </cell>
          <cell r="K8">
            <v>0</v>
          </cell>
        </row>
        <row r="9">
          <cell r="B9">
            <v>16.787500000000001</v>
          </cell>
          <cell r="C9">
            <v>23.6</v>
          </cell>
          <cell r="D9">
            <v>11.6</v>
          </cell>
          <cell r="E9">
            <v>74.541666666666671</v>
          </cell>
          <cell r="F9">
            <v>96</v>
          </cell>
          <cell r="G9">
            <v>40</v>
          </cell>
          <cell r="H9">
            <v>10.44</v>
          </cell>
          <cell r="I9" t="str">
            <v>SO</v>
          </cell>
          <cell r="J9">
            <v>34.200000000000003</v>
          </cell>
          <cell r="K9">
            <v>0.2</v>
          </cell>
        </row>
        <row r="10">
          <cell r="B10">
            <v>14.833333333333334</v>
          </cell>
          <cell r="C10">
            <v>26.2</v>
          </cell>
          <cell r="D10">
            <v>6</v>
          </cell>
          <cell r="E10">
            <v>72.458333333333329</v>
          </cell>
          <cell r="F10">
            <v>96</v>
          </cell>
          <cell r="G10">
            <v>35</v>
          </cell>
          <cell r="H10">
            <v>6.84</v>
          </cell>
          <cell r="I10" t="str">
            <v>SO</v>
          </cell>
          <cell r="J10">
            <v>21.96</v>
          </cell>
          <cell r="K10">
            <v>0</v>
          </cell>
        </row>
        <row r="11">
          <cell r="B11">
            <v>16.875</v>
          </cell>
          <cell r="C11">
            <v>28.7</v>
          </cell>
          <cell r="D11">
            <v>8.5</v>
          </cell>
          <cell r="E11">
            <v>73.291666666666671</v>
          </cell>
          <cell r="F11">
            <v>94</v>
          </cell>
          <cell r="G11">
            <v>35</v>
          </cell>
          <cell r="H11">
            <v>6.48</v>
          </cell>
          <cell r="I11" t="str">
            <v>NE</v>
          </cell>
          <cell r="J11">
            <v>15.48</v>
          </cell>
          <cell r="K11">
            <v>0</v>
          </cell>
        </row>
        <row r="12">
          <cell r="B12">
            <v>19.245833333333334</v>
          </cell>
          <cell r="C12">
            <v>29.3</v>
          </cell>
          <cell r="D12">
            <v>12.3</v>
          </cell>
          <cell r="E12">
            <v>76.25</v>
          </cell>
          <cell r="F12">
            <v>94</v>
          </cell>
          <cell r="G12">
            <v>35</v>
          </cell>
          <cell r="H12">
            <v>7.2</v>
          </cell>
          <cell r="I12" t="str">
            <v>NE</v>
          </cell>
          <cell r="J12">
            <v>17.64</v>
          </cell>
          <cell r="K12">
            <v>0</v>
          </cell>
        </row>
        <row r="13">
          <cell r="B13">
            <v>21.420833333333331</v>
          </cell>
          <cell r="C13">
            <v>28.1</v>
          </cell>
          <cell r="D13">
            <v>17.3</v>
          </cell>
          <cell r="E13">
            <v>69.333333333333329</v>
          </cell>
          <cell r="F13">
            <v>92</v>
          </cell>
          <cell r="G13">
            <v>34</v>
          </cell>
          <cell r="H13">
            <v>11.520000000000001</v>
          </cell>
          <cell r="I13" t="str">
            <v>SO</v>
          </cell>
          <cell r="J13">
            <v>28.8</v>
          </cell>
          <cell r="K13">
            <v>0</v>
          </cell>
        </row>
        <row r="14">
          <cell r="B14">
            <v>18.19166666666667</v>
          </cell>
          <cell r="C14">
            <v>28.8</v>
          </cell>
          <cell r="D14">
            <v>10.4</v>
          </cell>
          <cell r="E14">
            <v>71.791666666666671</v>
          </cell>
          <cell r="F14">
            <v>94</v>
          </cell>
          <cell r="G14">
            <v>35</v>
          </cell>
          <cell r="H14">
            <v>7.5600000000000005</v>
          </cell>
          <cell r="I14" t="str">
            <v>SO</v>
          </cell>
          <cell r="J14">
            <v>18.36</v>
          </cell>
          <cell r="K14">
            <v>0</v>
          </cell>
        </row>
        <row r="15">
          <cell r="B15">
            <v>19.562499999999996</v>
          </cell>
          <cell r="C15">
            <v>30.9</v>
          </cell>
          <cell r="D15">
            <v>11.4</v>
          </cell>
          <cell r="E15">
            <v>75.291666666666671</v>
          </cell>
          <cell r="F15">
            <v>95</v>
          </cell>
          <cell r="G15">
            <v>36</v>
          </cell>
          <cell r="H15">
            <v>5.7600000000000007</v>
          </cell>
          <cell r="I15" t="str">
            <v>NE</v>
          </cell>
          <cell r="J15">
            <v>20.16</v>
          </cell>
          <cell r="K15">
            <v>0</v>
          </cell>
        </row>
        <row r="16">
          <cell r="B16">
            <v>21.716666666666669</v>
          </cell>
          <cell r="C16">
            <v>32.200000000000003</v>
          </cell>
          <cell r="D16">
            <v>14.5</v>
          </cell>
          <cell r="E16">
            <v>72.625</v>
          </cell>
          <cell r="F16">
            <v>95</v>
          </cell>
          <cell r="G16">
            <v>34</v>
          </cell>
          <cell r="H16">
            <v>6.84</v>
          </cell>
          <cell r="I16" t="str">
            <v>NE</v>
          </cell>
          <cell r="J16">
            <v>26.28</v>
          </cell>
          <cell r="K16">
            <v>0</v>
          </cell>
        </row>
        <row r="17">
          <cell r="B17">
            <v>21.212500000000006</v>
          </cell>
          <cell r="C17">
            <v>31.7</v>
          </cell>
          <cell r="D17">
            <v>12.8</v>
          </cell>
          <cell r="E17">
            <v>67.666666666666671</v>
          </cell>
          <cell r="F17">
            <v>93</v>
          </cell>
          <cell r="G17">
            <v>28</v>
          </cell>
          <cell r="H17">
            <v>5.7600000000000007</v>
          </cell>
          <cell r="I17" t="str">
            <v>S</v>
          </cell>
          <cell r="J17">
            <v>28.08</v>
          </cell>
          <cell r="K17">
            <v>0</v>
          </cell>
        </row>
        <row r="18">
          <cell r="B18">
            <v>20.741666666666664</v>
          </cell>
          <cell r="C18">
            <v>31.8</v>
          </cell>
          <cell r="D18">
            <v>12.9</v>
          </cell>
          <cell r="E18">
            <v>70.583333333333329</v>
          </cell>
          <cell r="F18">
            <v>92</v>
          </cell>
          <cell r="G18">
            <v>31</v>
          </cell>
          <cell r="H18">
            <v>5.4</v>
          </cell>
          <cell r="I18" t="str">
            <v>NE</v>
          </cell>
          <cell r="J18">
            <v>21.6</v>
          </cell>
          <cell r="K18">
            <v>0</v>
          </cell>
        </row>
        <row r="19">
          <cell r="B19">
            <v>21.829166666666666</v>
          </cell>
          <cell r="C19">
            <v>31</v>
          </cell>
          <cell r="D19">
            <v>15.2</v>
          </cell>
          <cell r="E19">
            <v>71.833333333333329</v>
          </cell>
          <cell r="F19">
            <v>92</v>
          </cell>
          <cell r="G19">
            <v>37</v>
          </cell>
          <cell r="H19">
            <v>5.4</v>
          </cell>
          <cell r="I19" t="str">
            <v>NE</v>
          </cell>
          <cell r="J19">
            <v>16.559999999999999</v>
          </cell>
          <cell r="K19">
            <v>0</v>
          </cell>
        </row>
        <row r="20">
          <cell r="B20">
            <v>22.641666666666666</v>
          </cell>
          <cell r="C20">
            <v>31.6</v>
          </cell>
          <cell r="D20">
            <v>17.5</v>
          </cell>
          <cell r="E20">
            <v>69.166666666666671</v>
          </cell>
          <cell r="F20">
            <v>89</v>
          </cell>
          <cell r="G20">
            <v>33</v>
          </cell>
          <cell r="H20">
            <v>5.04</v>
          </cell>
          <cell r="I20" t="str">
            <v>NE</v>
          </cell>
          <cell r="J20">
            <v>14.04</v>
          </cell>
          <cell r="K20">
            <v>0</v>
          </cell>
        </row>
        <row r="21">
          <cell r="B21">
            <v>22.100000000000005</v>
          </cell>
          <cell r="C21">
            <v>30</v>
          </cell>
          <cell r="D21">
            <v>14.8</v>
          </cell>
          <cell r="E21">
            <v>66.083333333333329</v>
          </cell>
          <cell r="F21">
            <v>93</v>
          </cell>
          <cell r="G21">
            <v>29</v>
          </cell>
          <cell r="H21">
            <v>7.5600000000000005</v>
          </cell>
          <cell r="I21" t="str">
            <v>SO</v>
          </cell>
          <cell r="J21">
            <v>20.88</v>
          </cell>
          <cell r="K21">
            <v>0</v>
          </cell>
        </row>
        <row r="22">
          <cell r="B22">
            <v>19.87083333333333</v>
          </cell>
          <cell r="C22">
            <v>30.9</v>
          </cell>
          <cell r="D22">
            <v>11.7</v>
          </cell>
          <cell r="E22">
            <v>67.083333333333329</v>
          </cell>
          <cell r="F22">
            <v>91</v>
          </cell>
          <cell r="G22">
            <v>29</v>
          </cell>
          <cell r="H22">
            <v>5.4</v>
          </cell>
          <cell r="I22" t="str">
            <v>NE</v>
          </cell>
          <cell r="J22">
            <v>23.759999999999998</v>
          </cell>
          <cell r="K22">
            <v>0</v>
          </cell>
        </row>
        <row r="23">
          <cell r="B23">
            <v>21.2</v>
          </cell>
          <cell r="C23">
            <v>30.9</v>
          </cell>
          <cell r="D23">
            <v>13.4</v>
          </cell>
          <cell r="E23">
            <v>67.791666666666671</v>
          </cell>
          <cell r="F23">
            <v>93</v>
          </cell>
          <cell r="G23">
            <v>31</v>
          </cell>
          <cell r="H23">
            <v>2.8800000000000003</v>
          </cell>
          <cell r="I23" t="str">
            <v>NE</v>
          </cell>
          <cell r="J23">
            <v>19.440000000000001</v>
          </cell>
          <cell r="K23">
            <v>0</v>
          </cell>
        </row>
        <row r="24">
          <cell r="B24">
            <v>21.533333333333331</v>
          </cell>
          <cell r="C24">
            <v>28.5</v>
          </cell>
          <cell r="D24">
            <v>16.3</v>
          </cell>
          <cell r="E24">
            <v>74.416666666666671</v>
          </cell>
          <cell r="F24">
            <v>94</v>
          </cell>
          <cell r="G24">
            <v>45</v>
          </cell>
          <cell r="H24">
            <v>0.36000000000000004</v>
          </cell>
          <cell r="I24" t="str">
            <v>SO</v>
          </cell>
          <cell r="J24">
            <v>15.48</v>
          </cell>
          <cell r="K24">
            <v>0</v>
          </cell>
        </row>
        <row r="25">
          <cell r="B25">
            <v>20.712500000000002</v>
          </cell>
          <cell r="C25">
            <v>30.7</v>
          </cell>
          <cell r="D25">
            <v>13.5</v>
          </cell>
          <cell r="E25">
            <v>69.583333333333329</v>
          </cell>
          <cell r="F25">
            <v>94</v>
          </cell>
          <cell r="G25">
            <v>27</v>
          </cell>
          <cell r="H25">
            <v>1.08</v>
          </cell>
          <cell r="I25" t="str">
            <v>NE</v>
          </cell>
          <cell r="J25">
            <v>27</v>
          </cell>
          <cell r="K25">
            <v>0</v>
          </cell>
        </row>
        <row r="26">
          <cell r="B26">
            <v>19.675000000000001</v>
          </cell>
          <cell r="C26">
            <v>30</v>
          </cell>
          <cell r="D26">
            <v>11.2</v>
          </cell>
          <cell r="E26">
            <v>66.833333333333329</v>
          </cell>
          <cell r="F26">
            <v>92</v>
          </cell>
          <cell r="G26">
            <v>28</v>
          </cell>
          <cell r="H26">
            <v>1.08</v>
          </cell>
          <cell r="I26" t="str">
            <v>SO</v>
          </cell>
          <cell r="J26">
            <v>15.120000000000001</v>
          </cell>
          <cell r="K26">
            <v>0</v>
          </cell>
        </row>
        <row r="27">
          <cell r="B27">
            <v>18.833333333333336</v>
          </cell>
          <cell r="C27">
            <v>30.7</v>
          </cell>
          <cell r="D27">
            <v>9.9</v>
          </cell>
          <cell r="E27">
            <v>67.041666666666671</v>
          </cell>
          <cell r="F27">
            <v>93</v>
          </cell>
          <cell r="G27">
            <v>27</v>
          </cell>
          <cell r="H27">
            <v>3.24</v>
          </cell>
          <cell r="I27" t="str">
            <v>NE</v>
          </cell>
          <cell r="J27">
            <v>16.559999999999999</v>
          </cell>
          <cell r="K27">
            <v>0</v>
          </cell>
        </row>
        <row r="28">
          <cell r="B28">
            <v>19.054166666666664</v>
          </cell>
          <cell r="C28">
            <v>30.7</v>
          </cell>
          <cell r="D28">
            <v>9.5</v>
          </cell>
          <cell r="E28">
            <v>65.208333333333329</v>
          </cell>
          <cell r="F28">
            <v>93</v>
          </cell>
          <cell r="G28">
            <v>27</v>
          </cell>
          <cell r="H28">
            <v>2.8800000000000003</v>
          </cell>
          <cell r="I28" t="str">
            <v>NE</v>
          </cell>
          <cell r="J28">
            <v>38.519999999999996</v>
          </cell>
          <cell r="K28">
            <v>0</v>
          </cell>
        </row>
        <row r="29">
          <cell r="B29">
            <v>19.929166666666667</v>
          </cell>
          <cell r="C29">
            <v>30.3</v>
          </cell>
          <cell r="D29">
            <v>11.1</v>
          </cell>
          <cell r="E29">
            <v>64.625</v>
          </cell>
          <cell r="F29">
            <v>93</v>
          </cell>
          <cell r="G29">
            <v>31</v>
          </cell>
          <cell r="H29">
            <v>3.6</v>
          </cell>
          <cell r="I29" t="str">
            <v>L</v>
          </cell>
          <cell r="J29">
            <v>40.680000000000007</v>
          </cell>
          <cell r="K29">
            <v>0</v>
          </cell>
        </row>
        <row r="30">
          <cell r="B30">
            <v>16.770833333333339</v>
          </cell>
          <cell r="C30">
            <v>21.5</v>
          </cell>
          <cell r="D30">
            <v>13.8</v>
          </cell>
          <cell r="E30">
            <v>83.833333333333329</v>
          </cell>
          <cell r="F30">
            <v>94</v>
          </cell>
          <cell r="G30">
            <v>60</v>
          </cell>
          <cell r="H30">
            <v>0</v>
          </cell>
          <cell r="I30" t="str">
            <v>NE</v>
          </cell>
          <cell r="J30">
            <v>3.9600000000000004</v>
          </cell>
          <cell r="K30">
            <v>1.5999999999999999</v>
          </cell>
        </row>
        <row r="31">
          <cell r="B31">
            <v>17.637500000000003</v>
          </cell>
          <cell r="C31">
            <v>23.8</v>
          </cell>
          <cell r="D31">
            <v>14.6</v>
          </cell>
          <cell r="E31">
            <v>90.833333333333329</v>
          </cell>
          <cell r="F31">
            <v>96</v>
          </cell>
          <cell r="G31">
            <v>77</v>
          </cell>
          <cell r="H31">
            <v>0.36000000000000004</v>
          </cell>
          <cell r="I31" t="str">
            <v>SO</v>
          </cell>
          <cell r="J31">
            <v>9.3600000000000012</v>
          </cell>
          <cell r="K31">
            <v>5</v>
          </cell>
        </row>
        <row r="32">
          <cell r="B32">
            <v>21.766666666666666</v>
          </cell>
          <cell r="C32">
            <v>31.7</v>
          </cell>
          <cell r="D32">
            <v>15.5</v>
          </cell>
          <cell r="E32">
            <v>75.625</v>
          </cell>
          <cell r="F32">
            <v>96</v>
          </cell>
          <cell r="G32">
            <v>33</v>
          </cell>
          <cell r="H32">
            <v>3.6</v>
          </cell>
          <cell r="I32" t="str">
            <v>SO</v>
          </cell>
          <cell r="J32">
            <v>31.680000000000003</v>
          </cell>
          <cell r="K32">
            <v>0.2</v>
          </cell>
        </row>
        <row r="33">
          <cell r="B33">
            <v>22.254166666666666</v>
          </cell>
          <cell r="C33">
            <v>32.6</v>
          </cell>
          <cell r="D33">
            <v>14.5</v>
          </cell>
          <cell r="E33">
            <v>67.666666666666671</v>
          </cell>
          <cell r="F33">
            <v>94</v>
          </cell>
          <cell r="G33">
            <v>31</v>
          </cell>
          <cell r="H33">
            <v>1.08</v>
          </cell>
          <cell r="I33" t="str">
            <v>L</v>
          </cell>
          <cell r="J33">
            <v>29.880000000000003</v>
          </cell>
          <cell r="K33">
            <v>0</v>
          </cell>
        </row>
        <row r="34">
          <cell r="B34">
            <v>22.483333333333334</v>
          </cell>
          <cell r="C34">
            <v>32.9</v>
          </cell>
          <cell r="D34">
            <v>14.2</v>
          </cell>
          <cell r="E34">
            <v>68.041666666666671</v>
          </cell>
          <cell r="F34">
            <v>93</v>
          </cell>
          <cell r="G34">
            <v>33</v>
          </cell>
          <cell r="H34">
            <v>0</v>
          </cell>
          <cell r="I34" t="str">
            <v>NE</v>
          </cell>
          <cell r="J34">
            <v>31.680000000000003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25.254166666666663</v>
          </cell>
          <cell r="C5">
            <v>30.6</v>
          </cell>
          <cell r="D5">
            <v>22.3</v>
          </cell>
          <cell r="E5">
            <v>82.625</v>
          </cell>
          <cell r="F5">
            <v>94</v>
          </cell>
          <cell r="G5">
            <v>61</v>
          </cell>
          <cell r="H5">
            <v>4.6800000000000006</v>
          </cell>
          <cell r="I5" t="str">
            <v>SO</v>
          </cell>
          <cell r="J5">
            <v>17.28</v>
          </cell>
          <cell r="K5">
            <v>0</v>
          </cell>
        </row>
        <row r="6">
          <cell r="B6">
            <v>21.645833333333339</v>
          </cell>
          <cell r="C6">
            <v>25.5</v>
          </cell>
          <cell r="D6">
            <v>18.8</v>
          </cell>
          <cell r="E6">
            <v>82.083333333333329</v>
          </cell>
          <cell r="F6">
            <v>90</v>
          </cell>
          <cell r="G6">
            <v>66</v>
          </cell>
          <cell r="H6">
            <v>7.9200000000000008</v>
          </cell>
          <cell r="I6" t="str">
            <v>S</v>
          </cell>
          <cell r="J6">
            <v>23.040000000000003</v>
          </cell>
          <cell r="K6">
            <v>0</v>
          </cell>
        </row>
        <row r="7">
          <cell r="B7">
            <v>20.891666666666669</v>
          </cell>
          <cell r="C7">
            <v>25.6</v>
          </cell>
          <cell r="D7">
            <v>18.600000000000001</v>
          </cell>
          <cell r="E7">
            <v>77.791666666666671</v>
          </cell>
          <cell r="F7">
            <v>88</v>
          </cell>
          <cell r="G7">
            <v>56</v>
          </cell>
          <cell r="H7">
            <v>5.4</v>
          </cell>
          <cell r="I7" t="str">
            <v>S</v>
          </cell>
          <cell r="J7">
            <v>18.720000000000002</v>
          </cell>
          <cell r="K7">
            <v>0</v>
          </cell>
        </row>
        <row r="8">
          <cell r="B8">
            <v>18.183333333333334</v>
          </cell>
          <cell r="C8">
            <v>24.4</v>
          </cell>
          <cell r="D8">
            <v>14</v>
          </cell>
          <cell r="E8">
            <v>81.125</v>
          </cell>
          <cell r="F8">
            <v>93</v>
          </cell>
          <cell r="G8">
            <v>57</v>
          </cell>
          <cell r="H8">
            <v>6.48</v>
          </cell>
          <cell r="I8" t="str">
            <v>S</v>
          </cell>
          <cell r="J8">
            <v>25.56</v>
          </cell>
          <cell r="K8">
            <v>0</v>
          </cell>
        </row>
        <row r="9">
          <cell r="B9">
            <v>18.974999999999998</v>
          </cell>
          <cell r="C9">
            <v>27.4</v>
          </cell>
          <cell r="D9">
            <v>13.8</v>
          </cell>
          <cell r="E9">
            <v>73.958333333333329</v>
          </cell>
          <cell r="F9">
            <v>93</v>
          </cell>
          <cell r="G9">
            <v>34</v>
          </cell>
          <cell r="H9">
            <v>3.9600000000000004</v>
          </cell>
          <cell r="I9" t="str">
            <v>S</v>
          </cell>
          <cell r="J9">
            <v>18.36</v>
          </cell>
          <cell r="K9">
            <v>0</v>
          </cell>
        </row>
        <row r="10">
          <cell r="B10">
            <v>19.349999999999998</v>
          </cell>
          <cell r="C10">
            <v>28.5</v>
          </cell>
          <cell r="D10">
            <v>12.1</v>
          </cell>
          <cell r="E10">
            <v>65.916666666666671</v>
          </cell>
          <cell r="F10">
            <v>86</v>
          </cell>
          <cell r="G10">
            <v>34</v>
          </cell>
          <cell r="H10">
            <v>3.6</v>
          </cell>
          <cell r="I10" t="str">
            <v>S</v>
          </cell>
          <cell r="J10">
            <v>12.96</v>
          </cell>
          <cell r="K10">
            <v>0</v>
          </cell>
        </row>
        <row r="11">
          <cell r="B11">
            <v>19.737500000000001</v>
          </cell>
          <cell r="C11">
            <v>30.6</v>
          </cell>
          <cell r="D11">
            <v>11.8</v>
          </cell>
          <cell r="E11">
            <v>71.75</v>
          </cell>
          <cell r="F11">
            <v>93</v>
          </cell>
          <cell r="G11">
            <v>35</v>
          </cell>
          <cell r="H11">
            <v>1.08</v>
          </cell>
          <cell r="I11" t="str">
            <v>O</v>
          </cell>
          <cell r="J11">
            <v>14.04</v>
          </cell>
          <cell r="K11">
            <v>0</v>
          </cell>
        </row>
        <row r="12">
          <cell r="B12">
            <v>21.829166666666669</v>
          </cell>
          <cell r="C12">
            <v>28.7</v>
          </cell>
          <cell r="D12">
            <v>15.9</v>
          </cell>
          <cell r="E12">
            <v>77.166666666666671</v>
          </cell>
          <cell r="F12">
            <v>92</v>
          </cell>
          <cell r="G12">
            <v>54</v>
          </cell>
          <cell r="H12">
            <v>4.32</v>
          </cell>
          <cell r="I12" t="str">
            <v>O</v>
          </cell>
          <cell r="J12">
            <v>14.04</v>
          </cell>
          <cell r="K12">
            <v>0</v>
          </cell>
        </row>
        <row r="13">
          <cell r="B13">
            <v>23.870833333333337</v>
          </cell>
          <cell r="C13">
            <v>31.7</v>
          </cell>
          <cell r="D13">
            <v>18.3</v>
          </cell>
          <cell r="E13">
            <v>71.416666666666671</v>
          </cell>
          <cell r="F13">
            <v>94</v>
          </cell>
          <cell r="G13">
            <v>30</v>
          </cell>
          <cell r="H13">
            <v>5.4</v>
          </cell>
          <cell r="I13" t="str">
            <v>S</v>
          </cell>
          <cell r="J13">
            <v>17.28</v>
          </cell>
          <cell r="K13">
            <v>0</v>
          </cell>
        </row>
        <row r="14">
          <cell r="B14">
            <v>22.270833333333332</v>
          </cell>
          <cell r="C14">
            <v>31.2</v>
          </cell>
          <cell r="D14">
            <v>15.2</v>
          </cell>
          <cell r="E14">
            <v>63.791666666666664</v>
          </cell>
          <cell r="F14">
            <v>87</v>
          </cell>
          <cell r="G14">
            <v>33</v>
          </cell>
          <cell r="H14">
            <v>4.32</v>
          </cell>
          <cell r="I14" t="str">
            <v>S</v>
          </cell>
          <cell r="J14">
            <v>16.2</v>
          </cell>
          <cell r="K14">
            <v>0</v>
          </cell>
        </row>
        <row r="15">
          <cell r="B15">
            <v>23.195833333333336</v>
          </cell>
          <cell r="C15">
            <v>32.1</v>
          </cell>
          <cell r="D15">
            <v>17</v>
          </cell>
          <cell r="E15">
            <v>71.625</v>
          </cell>
          <cell r="F15">
            <v>92</v>
          </cell>
          <cell r="G15">
            <v>40</v>
          </cell>
          <cell r="H15">
            <v>10.08</v>
          </cell>
          <cell r="I15" t="str">
            <v>S</v>
          </cell>
          <cell r="J15">
            <v>25.2</v>
          </cell>
          <cell r="K15">
            <v>0</v>
          </cell>
        </row>
        <row r="16">
          <cell r="B16">
            <v>24.399999999999995</v>
          </cell>
          <cell r="C16">
            <v>32.799999999999997</v>
          </cell>
          <cell r="D16">
            <v>17.8</v>
          </cell>
          <cell r="E16">
            <v>72.041666666666671</v>
          </cell>
          <cell r="F16">
            <v>94</v>
          </cell>
          <cell r="G16">
            <v>39</v>
          </cell>
          <cell r="H16">
            <v>14.76</v>
          </cell>
          <cell r="I16" t="str">
            <v>NE</v>
          </cell>
          <cell r="J16">
            <v>36.72</v>
          </cell>
          <cell r="K16">
            <v>0</v>
          </cell>
        </row>
        <row r="17">
          <cell r="B17">
            <v>23.745833333333334</v>
          </cell>
          <cell r="C17">
            <v>32.6</v>
          </cell>
          <cell r="D17">
            <v>16.5</v>
          </cell>
          <cell r="E17">
            <v>68.75</v>
          </cell>
          <cell r="F17">
            <v>93</v>
          </cell>
          <cell r="G17">
            <v>33</v>
          </cell>
          <cell r="H17">
            <v>8.64</v>
          </cell>
          <cell r="I17" t="str">
            <v>SO</v>
          </cell>
          <cell r="J17">
            <v>29.52</v>
          </cell>
          <cell r="K17">
            <v>0</v>
          </cell>
        </row>
        <row r="18">
          <cell r="B18">
            <v>23.05</v>
          </cell>
          <cell r="C18">
            <v>31.7</v>
          </cell>
          <cell r="D18">
            <v>15.6</v>
          </cell>
          <cell r="E18">
            <v>73.958333333333329</v>
          </cell>
          <cell r="F18">
            <v>93</v>
          </cell>
          <cell r="G18">
            <v>39</v>
          </cell>
          <cell r="H18">
            <v>6.48</v>
          </cell>
          <cell r="I18" t="str">
            <v>O</v>
          </cell>
          <cell r="J18">
            <v>20.16</v>
          </cell>
          <cell r="K18">
            <v>0</v>
          </cell>
        </row>
        <row r="19">
          <cell r="B19">
            <v>24.241666666666664</v>
          </cell>
          <cell r="C19">
            <v>32.700000000000003</v>
          </cell>
          <cell r="D19">
            <v>18.100000000000001</v>
          </cell>
          <cell r="E19">
            <v>71.166666666666671</v>
          </cell>
          <cell r="F19">
            <v>93</v>
          </cell>
          <cell r="G19">
            <v>32</v>
          </cell>
          <cell r="H19">
            <v>6.84</v>
          </cell>
          <cell r="I19" t="str">
            <v>SO</v>
          </cell>
          <cell r="J19">
            <v>26.28</v>
          </cell>
          <cell r="K19">
            <v>0</v>
          </cell>
        </row>
        <row r="20">
          <cell r="B20">
            <v>23.862500000000001</v>
          </cell>
          <cell r="C20">
            <v>33.4</v>
          </cell>
          <cell r="D20">
            <v>16.2</v>
          </cell>
          <cell r="E20">
            <v>69.083333333333329</v>
          </cell>
          <cell r="F20">
            <v>92</v>
          </cell>
          <cell r="G20">
            <v>33</v>
          </cell>
          <cell r="H20">
            <v>2.8800000000000003</v>
          </cell>
          <cell r="I20" t="str">
            <v>O</v>
          </cell>
          <cell r="J20">
            <v>14.04</v>
          </cell>
          <cell r="K20">
            <v>0</v>
          </cell>
        </row>
        <row r="21">
          <cell r="B21">
            <v>23.945833333333336</v>
          </cell>
          <cell r="C21">
            <v>32.4</v>
          </cell>
          <cell r="D21">
            <v>18.100000000000001</v>
          </cell>
          <cell r="E21">
            <v>70.125</v>
          </cell>
          <cell r="F21">
            <v>91</v>
          </cell>
          <cell r="G21">
            <v>29</v>
          </cell>
          <cell r="H21">
            <v>2.8800000000000003</v>
          </cell>
          <cell r="I21" t="str">
            <v>O</v>
          </cell>
          <cell r="J21">
            <v>19.079999999999998</v>
          </cell>
          <cell r="K21">
            <v>0</v>
          </cell>
        </row>
        <row r="22">
          <cell r="B22">
            <v>22.129166666666666</v>
          </cell>
          <cell r="C22">
            <v>31.1</v>
          </cell>
          <cell r="D22">
            <v>14.9</v>
          </cell>
          <cell r="E22">
            <v>72.458333333333329</v>
          </cell>
          <cell r="F22">
            <v>94</v>
          </cell>
          <cell r="G22">
            <v>35</v>
          </cell>
          <cell r="H22">
            <v>8.64</v>
          </cell>
          <cell r="I22" t="str">
            <v>S</v>
          </cell>
          <cell r="J22">
            <v>25.56</v>
          </cell>
          <cell r="K22">
            <v>0</v>
          </cell>
        </row>
        <row r="23">
          <cell r="B23">
            <v>21.612499999999997</v>
          </cell>
          <cell r="C23">
            <v>29.2</v>
          </cell>
          <cell r="D23">
            <v>16.5</v>
          </cell>
          <cell r="E23">
            <v>77</v>
          </cell>
          <cell r="F23">
            <v>92</v>
          </cell>
          <cell r="G23">
            <v>45</v>
          </cell>
          <cell r="H23">
            <v>1.4400000000000002</v>
          </cell>
          <cell r="I23" t="str">
            <v>O</v>
          </cell>
          <cell r="J23">
            <v>13.32</v>
          </cell>
          <cell r="K23">
            <v>0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26.024999999999995</v>
          </cell>
          <cell r="C5">
            <v>32.6</v>
          </cell>
          <cell r="D5">
            <v>22.7</v>
          </cell>
          <cell r="E5">
            <v>80.958333333333329</v>
          </cell>
          <cell r="F5">
            <v>96</v>
          </cell>
          <cell r="G5">
            <v>45</v>
          </cell>
          <cell r="H5">
            <v>14.4</v>
          </cell>
          <cell r="I5" t="str">
            <v>NO</v>
          </cell>
          <cell r="J5">
            <v>28.44</v>
          </cell>
          <cell r="K5">
            <v>0</v>
          </cell>
        </row>
        <row r="6">
          <cell r="B6">
            <v>21.504166666666663</v>
          </cell>
          <cell r="C6">
            <v>24.4</v>
          </cell>
          <cell r="D6">
            <v>19.5</v>
          </cell>
          <cell r="E6">
            <v>88.375</v>
          </cell>
          <cell r="F6">
            <v>95</v>
          </cell>
          <cell r="G6">
            <v>77</v>
          </cell>
          <cell r="H6">
            <v>16.559999999999999</v>
          </cell>
          <cell r="I6" t="str">
            <v>SO</v>
          </cell>
          <cell r="J6">
            <v>32.4</v>
          </cell>
          <cell r="K6">
            <v>0</v>
          </cell>
        </row>
        <row r="7">
          <cell r="B7">
            <v>19.879166666666666</v>
          </cell>
          <cell r="C7">
            <v>23.6</v>
          </cell>
          <cell r="D7">
            <v>17.2</v>
          </cell>
          <cell r="E7">
            <v>84.666666666666671</v>
          </cell>
          <cell r="F7">
            <v>93</v>
          </cell>
          <cell r="G7">
            <v>71</v>
          </cell>
          <cell r="H7">
            <v>14.76</v>
          </cell>
          <cell r="I7" t="str">
            <v>SO</v>
          </cell>
          <cell r="J7">
            <v>31.680000000000003</v>
          </cell>
          <cell r="K7">
            <v>0</v>
          </cell>
        </row>
        <row r="8">
          <cell r="B8">
            <v>19.624999999999996</v>
          </cell>
          <cell r="C8">
            <v>26.4</v>
          </cell>
          <cell r="D8">
            <v>16.3</v>
          </cell>
          <cell r="E8">
            <v>83.416666666666671</v>
          </cell>
          <cell r="F8">
            <v>97</v>
          </cell>
          <cell r="G8">
            <v>54</v>
          </cell>
          <cell r="H8">
            <v>11.520000000000001</v>
          </cell>
          <cell r="I8" t="str">
            <v>S</v>
          </cell>
          <cell r="J8">
            <v>23.400000000000002</v>
          </cell>
          <cell r="K8">
            <v>0</v>
          </cell>
        </row>
        <row r="9">
          <cell r="B9">
            <v>19.487499999999997</v>
          </cell>
          <cell r="C9">
            <v>28.2</v>
          </cell>
          <cell r="D9">
            <v>13.2</v>
          </cell>
          <cell r="E9">
            <v>78.458333333333329</v>
          </cell>
          <cell r="F9">
            <v>98</v>
          </cell>
          <cell r="G9">
            <v>40</v>
          </cell>
          <cell r="H9">
            <v>18</v>
          </cell>
          <cell r="I9" t="str">
            <v>L</v>
          </cell>
          <cell r="J9">
            <v>28.44</v>
          </cell>
          <cell r="K9">
            <v>0.2</v>
          </cell>
        </row>
        <row r="10">
          <cell r="B10">
            <v>19.154166666666669</v>
          </cell>
          <cell r="C10">
            <v>29.7</v>
          </cell>
          <cell r="D10">
            <v>11.1</v>
          </cell>
          <cell r="E10">
            <v>77.958333333333329</v>
          </cell>
          <cell r="F10">
            <v>98</v>
          </cell>
          <cell r="G10">
            <v>37</v>
          </cell>
          <cell r="H10">
            <v>10.8</v>
          </cell>
          <cell r="I10" t="str">
            <v>SE</v>
          </cell>
          <cell r="J10">
            <v>18.720000000000002</v>
          </cell>
          <cell r="K10">
            <v>0.2</v>
          </cell>
        </row>
        <row r="11">
          <cell r="B11">
            <v>21.629166666666663</v>
          </cell>
          <cell r="C11">
            <v>32.4</v>
          </cell>
          <cell r="D11">
            <v>13.5</v>
          </cell>
          <cell r="E11">
            <v>75.833333333333329</v>
          </cell>
          <cell r="F11">
            <v>97</v>
          </cell>
          <cell r="G11">
            <v>37</v>
          </cell>
          <cell r="H11">
            <v>11.879999999999999</v>
          </cell>
          <cell r="I11" t="str">
            <v>NE</v>
          </cell>
          <cell r="J11">
            <v>22.68</v>
          </cell>
          <cell r="K11">
            <v>0</v>
          </cell>
        </row>
        <row r="12">
          <cell r="B12">
            <v>22.091666666666669</v>
          </cell>
          <cell r="C12">
            <v>27.2</v>
          </cell>
          <cell r="D12">
            <v>17.899999999999999</v>
          </cell>
          <cell r="E12">
            <v>85.958333333333329</v>
          </cell>
          <cell r="F12">
            <v>96</v>
          </cell>
          <cell r="G12">
            <v>68</v>
          </cell>
          <cell r="H12">
            <v>11.879999999999999</v>
          </cell>
          <cell r="I12" t="str">
            <v>S</v>
          </cell>
          <cell r="J12">
            <v>26.28</v>
          </cell>
          <cell r="K12">
            <v>0</v>
          </cell>
        </row>
        <row r="13">
          <cell r="B13">
            <v>22.241666666666664</v>
          </cell>
          <cell r="C13">
            <v>31.3</v>
          </cell>
          <cell r="D13">
            <v>16.8</v>
          </cell>
          <cell r="E13">
            <v>81.125</v>
          </cell>
          <cell r="F13">
            <v>98</v>
          </cell>
          <cell r="G13">
            <v>35</v>
          </cell>
          <cell r="H13">
            <v>10.8</v>
          </cell>
          <cell r="I13" t="str">
            <v>SO</v>
          </cell>
          <cell r="J13">
            <v>19.8</v>
          </cell>
          <cell r="K13">
            <v>0.2</v>
          </cell>
        </row>
        <row r="14">
          <cell r="B14">
            <v>22.004166666666666</v>
          </cell>
          <cell r="C14">
            <v>31.9</v>
          </cell>
          <cell r="D14">
            <v>14.4</v>
          </cell>
          <cell r="E14">
            <v>76.083333333333329</v>
          </cell>
          <cell r="F14">
            <v>97</v>
          </cell>
          <cell r="G14">
            <v>37</v>
          </cell>
          <cell r="H14">
            <v>14.76</v>
          </cell>
          <cell r="I14" t="str">
            <v>N</v>
          </cell>
          <cell r="J14">
            <v>24.840000000000003</v>
          </cell>
          <cell r="K14">
            <v>0.2</v>
          </cell>
        </row>
        <row r="15">
          <cell r="B15">
            <v>24.358333333333331</v>
          </cell>
          <cell r="C15">
            <v>32.799999999999997</v>
          </cell>
          <cell r="D15">
            <v>18.3</v>
          </cell>
          <cell r="E15">
            <v>76.333333333333329</v>
          </cell>
          <cell r="F15">
            <v>96</v>
          </cell>
          <cell r="G15">
            <v>42</v>
          </cell>
          <cell r="H15">
            <v>21.6</v>
          </cell>
          <cell r="I15" t="str">
            <v>NE</v>
          </cell>
          <cell r="J15">
            <v>34.56</v>
          </cell>
          <cell r="K15">
            <v>0</v>
          </cell>
        </row>
        <row r="16">
          <cell r="B16">
            <v>25.058333333333334</v>
          </cell>
          <cell r="C16">
            <v>33</v>
          </cell>
          <cell r="D16">
            <v>20.2</v>
          </cell>
          <cell r="E16">
            <v>75</v>
          </cell>
          <cell r="F16">
            <v>96</v>
          </cell>
          <cell r="G16">
            <v>39</v>
          </cell>
          <cell r="H16">
            <v>22.68</v>
          </cell>
          <cell r="I16" t="str">
            <v>N</v>
          </cell>
          <cell r="J16">
            <v>41.4</v>
          </cell>
          <cell r="K16">
            <v>0</v>
          </cell>
        </row>
        <row r="17">
          <cell r="B17">
            <v>24.262500000000003</v>
          </cell>
          <cell r="C17">
            <v>32.6</v>
          </cell>
          <cell r="D17">
            <v>18.399999999999999</v>
          </cell>
          <cell r="E17">
            <v>71.333333333333329</v>
          </cell>
          <cell r="F17">
            <v>96</v>
          </cell>
          <cell r="G17">
            <v>36</v>
          </cell>
          <cell r="H17">
            <v>19.8</v>
          </cell>
          <cell r="I17" t="str">
            <v>NE</v>
          </cell>
          <cell r="J17">
            <v>34.56</v>
          </cell>
          <cell r="K17">
            <v>0</v>
          </cell>
        </row>
        <row r="18">
          <cell r="B18">
            <v>24.445833333333326</v>
          </cell>
          <cell r="C18">
            <v>32.9</v>
          </cell>
          <cell r="D18">
            <v>18.3</v>
          </cell>
          <cell r="E18">
            <v>73.375</v>
          </cell>
          <cell r="F18">
            <v>95</v>
          </cell>
          <cell r="G18">
            <v>41</v>
          </cell>
          <cell r="H18">
            <v>18.36</v>
          </cell>
          <cell r="I18" t="str">
            <v>NE</v>
          </cell>
          <cell r="J18">
            <v>37.440000000000005</v>
          </cell>
          <cell r="K18">
            <v>0</v>
          </cell>
        </row>
        <row r="19">
          <cell r="B19">
            <v>24.645833333333329</v>
          </cell>
          <cell r="C19">
            <v>33.700000000000003</v>
          </cell>
          <cell r="D19">
            <v>18.100000000000001</v>
          </cell>
          <cell r="E19">
            <v>74.125</v>
          </cell>
          <cell r="F19">
            <v>97</v>
          </cell>
          <cell r="G19">
            <v>34</v>
          </cell>
          <cell r="H19">
            <v>16.559999999999999</v>
          </cell>
          <cell r="I19" t="str">
            <v>NE</v>
          </cell>
          <cell r="J19">
            <v>27</v>
          </cell>
          <cell r="K19">
            <v>0</v>
          </cell>
        </row>
        <row r="20">
          <cell r="B20">
            <v>23.849999999999998</v>
          </cell>
          <cell r="C20">
            <v>32.9</v>
          </cell>
          <cell r="D20">
            <v>16.600000000000001</v>
          </cell>
          <cell r="E20">
            <v>74.375</v>
          </cell>
          <cell r="F20">
            <v>97</v>
          </cell>
          <cell r="G20">
            <v>36</v>
          </cell>
          <cell r="H20">
            <v>15.840000000000002</v>
          </cell>
          <cell r="I20" t="str">
            <v>NE</v>
          </cell>
          <cell r="J20">
            <v>28.44</v>
          </cell>
          <cell r="K20">
            <v>0.2</v>
          </cell>
        </row>
        <row r="21">
          <cell r="B21">
            <v>22.724999999999998</v>
          </cell>
          <cell r="C21">
            <v>30.8</v>
          </cell>
          <cell r="D21">
            <v>18.2</v>
          </cell>
          <cell r="E21">
            <v>83.625</v>
          </cell>
          <cell r="F21">
            <v>97</v>
          </cell>
          <cell r="G21">
            <v>49</v>
          </cell>
          <cell r="H21">
            <v>10.08</v>
          </cell>
          <cell r="I21" t="str">
            <v>SO</v>
          </cell>
          <cell r="J21">
            <v>21.240000000000002</v>
          </cell>
          <cell r="K21">
            <v>0</v>
          </cell>
        </row>
        <row r="22">
          <cell r="B22">
            <v>23.170833333333338</v>
          </cell>
          <cell r="C22">
            <v>31.7</v>
          </cell>
          <cell r="D22">
            <v>16.5</v>
          </cell>
          <cell r="E22">
            <v>74.666666666666671</v>
          </cell>
          <cell r="F22">
            <v>97</v>
          </cell>
          <cell r="G22">
            <v>35</v>
          </cell>
          <cell r="H22">
            <v>20.88</v>
          </cell>
          <cell r="I22" t="str">
            <v>N</v>
          </cell>
          <cell r="J22">
            <v>32.04</v>
          </cell>
          <cell r="K22">
            <v>0.2</v>
          </cell>
        </row>
        <row r="23">
          <cell r="B23">
            <v>22.333333333333332</v>
          </cell>
          <cell r="C23">
            <v>30.7</v>
          </cell>
          <cell r="D23">
            <v>17.600000000000001</v>
          </cell>
          <cell r="E23">
            <v>77.583333333333329</v>
          </cell>
          <cell r="F23">
            <v>95</v>
          </cell>
          <cell r="G23">
            <v>42</v>
          </cell>
          <cell r="H23">
            <v>15.48</v>
          </cell>
          <cell r="I23" t="str">
            <v>NE</v>
          </cell>
          <cell r="J23">
            <v>27</v>
          </cell>
          <cell r="K23">
            <v>0</v>
          </cell>
        </row>
        <row r="24">
          <cell r="B24">
            <v>21.1</v>
          </cell>
          <cell r="C24">
            <v>28.4</v>
          </cell>
          <cell r="D24">
            <v>17.399999999999999</v>
          </cell>
          <cell r="E24">
            <v>83.958333333333329</v>
          </cell>
          <cell r="F24">
            <v>97</v>
          </cell>
          <cell r="G24">
            <v>57</v>
          </cell>
          <cell r="H24">
            <v>15.840000000000002</v>
          </cell>
          <cell r="I24" t="str">
            <v>SO</v>
          </cell>
          <cell r="J24">
            <v>27.720000000000002</v>
          </cell>
          <cell r="K24">
            <v>0</v>
          </cell>
        </row>
        <row r="25">
          <cell r="B25">
            <v>22.845833333333331</v>
          </cell>
          <cell r="C25">
            <v>32.4</v>
          </cell>
          <cell r="D25">
            <v>15.4</v>
          </cell>
          <cell r="E25">
            <v>76.625</v>
          </cell>
          <cell r="F25">
            <v>98</v>
          </cell>
          <cell r="G25">
            <v>34</v>
          </cell>
          <cell r="H25">
            <v>19.079999999999998</v>
          </cell>
          <cell r="I25" t="str">
            <v>NE</v>
          </cell>
          <cell r="J25">
            <v>40.32</v>
          </cell>
          <cell r="K25">
            <v>0</v>
          </cell>
        </row>
        <row r="26">
          <cell r="B26">
            <v>22.895833333333332</v>
          </cell>
          <cell r="C26">
            <v>32.5</v>
          </cell>
          <cell r="D26">
            <v>16</v>
          </cell>
          <cell r="E26">
            <v>69.458333333333329</v>
          </cell>
          <cell r="F26">
            <v>97</v>
          </cell>
          <cell r="G26">
            <v>26</v>
          </cell>
          <cell r="H26">
            <v>22.68</v>
          </cell>
          <cell r="I26" t="str">
            <v>NE</v>
          </cell>
          <cell r="J26">
            <v>35.64</v>
          </cell>
          <cell r="K26">
            <v>0.2</v>
          </cell>
        </row>
        <row r="27">
          <cell r="B27">
            <v>21.862500000000008</v>
          </cell>
          <cell r="C27">
            <v>32.299999999999997</v>
          </cell>
          <cell r="D27">
            <v>13.9</v>
          </cell>
          <cell r="E27">
            <v>71.375</v>
          </cell>
          <cell r="F27">
            <v>97</v>
          </cell>
          <cell r="G27">
            <v>28</v>
          </cell>
          <cell r="H27">
            <v>18</v>
          </cell>
          <cell r="I27" t="str">
            <v>NE</v>
          </cell>
          <cell r="J27">
            <v>32.04</v>
          </cell>
          <cell r="K27">
            <v>0</v>
          </cell>
        </row>
        <row r="28">
          <cell r="B28">
            <v>21.641666666666666</v>
          </cell>
          <cell r="C28">
            <v>31.8</v>
          </cell>
          <cell r="D28">
            <v>12.9</v>
          </cell>
          <cell r="E28">
            <v>68.5</v>
          </cell>
          <cell r="F28">
            <v>97</v>
          </cell>
          <cell r="G28">
            <v>32</v>
          </cell>
          <cell r="H28">
            <v>23.759999999999998</v>
          </cell>
          <cell r="I28" t="str">
            <v>NE</v>
          </cell>
          <cell r="J28">
            <v>39.6</v>
          </cell>
          <cell r="K28">
            <v>0.2</v>
          </cell>
        </row>
        <row r="29">
          <cell r="B29">
            <v>25.108333333333338</v>
          </cell>
          <cell r="C29">
            <v>31.7</v>
          </cell>
          <cell r="D29">
            <v>20.2</v>
          </cell>
          <cell r="E29">
            <v>56.166666666666664</v>
          </cell>
          <cell r="F29">
            <v>78</v>
          </cell>
          <cell r="G29">
            <v>32</v>
          </cell>
          <cell r="H29">
            <v>30.240000000000002</v>
          </cell>
          <cell r="I29" t="str">
            <v>N</v>
          </cell>
          <cell r="J29">
            <v>58.680000000000007</v>
          </cell>
          <cell r="K29">
            <v>0</v>
          </cell>
        </row>
        <row r="30">
          <cell r="B30">
            <v>16.278260869565216</v>
          </cell>
          <cell r="C30">
            <v>25.9</v>
          </cell>
          <cell r="D30">
            <v>12.9</v>
          </cell>
          <cell r="E30">
            <v>85.347826086956516</v>
          </cell>
          <cell r="F30">
            <v>96</v>
          </cell>
          <cell r="G30">
            <v>56</v>
          </cell>
          <cell r="H30">
            <v>25.56</v>
          </cell>
          <cell r="I30" t="str">
            <v>SO</v>
          </cell>
          <cell r="J30">
            <v>47.88</v>
          </cell>
          <cell r="K30">
            <v>23.599999999999994</v>
          </cell>
        </row>
        <row r="31">
          <cell r="B31">
            <v>22.584615384615386</v>
          </cell>
          <cell r="C31">
            <v>28.2</v>
          </cell>
          <cell r="D31">
            <v>14.9</v>
          </cell>
          <cell r="E31">
            <v>78.384615384615387</v>
          </cell>
          <cell r="F31">
            <v>96</v>
          </cell>
          <cell r="G31">
            <v>59</v>
          </cell>
          <cell r="H31">
            <v>16.559999999999999</v>
          </cell>
          <cell r="I31" t="str">
            <v>N</v>
          </cell>
          <cell r="J31">
            <v>27</v>
          </cell>
          <cell r="K31">
            <v>0.2</v>
          </cell>
        </row>
        <row r="32">
          <cell r="B32">
            <v>25.204166666666666</v>
          </cell>
          <cell r="C32">
            <v>32.700000000000003</v>
          </cell>
          <cell r="D32">
            <v>20.399999999999999</v>
          </cell>
          <cell r="E32">
            <v>70.25</v>
          </cell>
          <cell r="F32">
            <v>95</v>
          </cell>
          <cell r="G32">
            <v>34</v>
          </cell>
          <cell r="H32">
            <v>22.32</v>
          </cell>
          <cell r="I32" t="str">
            <v>NE</v>
          </cell>
          <cell r="J32">
            <v>38.880000000000003</v>
          </cell>
          <cell r="K32">
            <v>0</v>
          </cell>
        </row>
        <row r="33">
          <cell r="B33">
            <v>24.208333333333339</v>
          </cell>
          <cell r="C33">
            <v>32.700000000000003</v>
          </cell>
          <cell r="D33">
            <v>17.899999999999999</v>
          </cell>
          <cell r="E33">
            <v>75.166666666666671</v>
          </cell>
          <cell r="F33">
            <v>96</v>
          </cell>
          <cell r="G33">
            <v>41</v>
          </cell>
          <cell r="H33">
            <v>18.36</v>
          </cell>
          <cell r="I33" t="str">
            <v>N</v>
          </cell>
          <cell r="J33">
            <v>30.6</v>
          </cell>
          <cell r="K33">
            <v>0</v>
          </cell>
        </row>
        <row r="34">
          <cell r="B34">
            <v>24.379166666666674</v>
          </cell>
          <cell r="C34">
            <v>33.200000000000003</v>
          </cell>
          <cell r="D34">
            <v>17.8</v>
          </cell>
          <cell r="E34">
            <v>74.75</v>
          </cell>
          <cell r="F34">
            <v>96</v>
          </cell>
          <cell r="G34">
            <v>38</v>
          </cell>
          <cell r="H34">
            <v>16.559999999999999</v>
          </cell>
          <cell r="I34" t="str">
            <v>NE</v>
          </cell>
          <cell r="J34">
            <v>27.720000000000002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24.86666666666666</v>
          </cell>
          <cell r="C5">
            <v>33.6</v>
          </cell>
          <cell r="D5">
            <v>16.8</v>
          </cell>
          <cell r="E5">
            <v>60.458333333333336</v>
          </cell>
          <cell r="F5">
            <v>91</v>
          </cell>
          <cell r="G5">
            <v>25</v>
          </cell>
          <cell r="H5">
            <v>15.48</v>
          </cell>
          <cell r="I5" t="str">
            <v>SO</v>
          </cell>
          <cell r="J5">
            <v>30.240000000000002</v>
          </cell>
          <cell r="K5">
            <v>0</v>
          </cell>
        </row>
        <row r="6">
          <cell r="B6">
            <v>24.350000000000005</v>
          </cell>
          <cell r="C6">
            <v>32.700000000000003</v>
          </cell>
          <cell r="D6">
            <v>16.600000000000001</v>
          </cell>
          <cell r="E6">
            <v>64.458333333333329</v>
          </cell>
          <cell r="F6">
            <v>92</v>
          </cell>
          <cell r="G6">
            <v>31</v>
          </cell>
          <cell r="H6">
            <v>11.879999999999999</v>
          </cell>
          <cell r="I6" t="str">
            <v>SO</v>
          </cell>
          <cell r="J6">
            <v>28.08</v>
          </cell>
          <cell r="K6">
            <v>0</v>
          </cell>
        </row>
        <row r="7">
          <cell r="B7">
            <v>21.212499999999999</v>
          </cell>
          <cell r="C7">
            <v>25.9</v>
          </cell>
          <cell r="D7">
            <v>18.600000000000001</v>
          </cell>
          <cell r="E7">
            <v>80.208333333333329</v>
          </cell>
          <cell r="F7">
            <v>92</v>
          </cell>
          <cell r="G7">
            <v>58</v>
          </cell>
          <cell r="H7">
            <v>19.440000000000001</v>
          </cell>
          <cell r="I7" t="str">
            <v>S</v>
          </cell>
          <cell r="J7">
            <v>39.6</v>
          </cell>
          <cell r="K7">
            <v>2</v>
          </cell>
        </row>
        <row r="8">
          <cell r="B8">
            <v>20.324999999999999</v>
          </cell>
          <cell r="C8">
            <v>26.5</v>
          </cell>
          <cell r="D8">
            <v>15.8</v>
          </cell>
          <cell r="E8">
            <v>77.375</v>
          </cell>
          <cell r="F8">
            <v>95</v>
          </cell>
          <cell r="G8">
            <v>39</v>
          </cell>
          <cell r="H8">
            <v>15.120000000000001</v>
          </cell>
          <cell r="I8" t="str">
            <v>SO</v>
          </cell>
          <cell r="J8">
            <v>30.240000000000002</v>
          </cell>
          <cell r="K8">
            <v>0</v>
          </cell>
        </row>
        <row r="9">
          <cell r="B9">
            <v>18.245833333333334</v>
          </cell>
          <cell r="C9">
            <v>25.3</v>
          </cell>
          <cell r="D9">
            <v>13.1</v>
          </cell>
          <cell r="E9">
            <v>65.958333333333329</v>
          </cell>
          <cell r="F9">
            <v>84</v>
          </cell>
          <cell r="G9">
            <v>37</v>
          </cell>
          <cell r="H9">
            <v>18.720000000000002</v>
          </cell>
          <cell r="I9" t="str">
            <v>SE</v>
          </cell>
          <cell r="J9">
            <v>28.8</v>
          </cell>
          <cell r="K9">
            <v>0</v>
          </cell>
        </row>
        <row r="10">
          <cell r="B10">
            <v>17.887499999999999</v>
          </cell>
          <cell r="C10">
            <v>28.5</v>
          </cell>
          <cell r="D10">
            <v>7.9</v>
          </cell>
          <cell r="E10">
            <v>67.458333333333329</v>
          </cell>
          <cell r="F10">
            <v>95</v>
          </cell>
          <cell r="G10">
            <v>29</v>
          </cell>
          <cell r="H10">
            <v>9.7200000000000006</v>
          </cell>
          <cell r="I10" t="str">
            <v>SO</v>
          </cell>
          <cell r="J10">
            <v>26.64</v>
          </cell>
          <cell r="K10">
            <v>0</v>
          </cell>
        </row>
        <row r="11">
          <cell r="B11">
            <v>19.870833333333334</v>
          </cell>
          <cell r="C11">
            <v>28.8</v>
          </cell>
          <cell r="D11">
            <v>11.3</v>
          </cell>
          <cell r="E11">
            <v>65.958333333333329</v>
          </cell>
          <cell r="F11">
            <v>93</v>
          </cell>
          <cell r="G11">
            <v>31</v>
          </cell>
          <cell r="H11">
            <v>14.04</v>
          </cell>
          <cell r="I11" t="str">
            <v>NE</v>
          </cell>
          <cell r="J11">
            <v>25.92</v>
          </cell>
          <cell r="K11">
            <v>0</v>
          </cell>
        </row>
        <row r="12">
          <cell r="B12">
            <v>21.320833333333336</v>
          </cell>
          <cell r="C12">
            <v>29.5</v>
          </cell>
          <cell r="D12">
            <v>14.2</v>
          </cell>
          <cell r="E12">
            <v>58.958333333333336</v>
          </cell>
          <cell r="F12">
            <v>92</v>
          </cell>
          <cell r="G12">
            <v>16</v>
          </cell>
          <cell r="H12">
            <v>13.68</v>
          </cell>
          <cell r="I12" t="str">
            <v>L</v>
          </cell>
          <cell r="J12">
            <v>28.8</v>
          </cell>
          <cell r="K12">
            <v>0</v>
          </cell>
        </row>
        <row r="13">
          <cell r="B13">
            <v>19.895833333333332</v>
          </cell>
          <cell r="C13">
            <v>29.2</v>
          </cell>
          <cell r="D13">
            <v>11.9</v>
          </cell>
          <cell r="E13">
            <v>59.166666666666664</v>
          </cell>
          <cell r="F13">
            <v>91</v>
          </cell>
          <cell r="G13">
            <v>25</v>
          </cell>
          <cell r="H13">
            <v>9.7200000000000006</v>
          </cell>
          <cell r="I13" t="str">
            <v>S</v>
          </cell>
          <cell r="J13">
            <v>34.200000000000003</v>
          </cell>
          <cell r="K13">
            <v>0</v>
          </cell>
        </row>
        <row r="14">
          <cell r="B14">
            <v>20.904166666666665</v>
          </cell>
          <cell r="C14">
            <v>30</v>
          </cell>
          <cell r="D14">
            <v>12.7</v>
          </cell>
          <cell r="E14">
            <v>60.958333333333336</v>
          </cell>
          <cell r="F14">
            <v>90</v>
          </cell>
          <cell r="G14">
            <v>34</v>
          </cell>
          <cell r="H14">
            <v>15.840000000000002</v>
          </cell>
          <cell r="I14" t="str">
            <v>NE</v>
          </cell>
          <cell r="J14">
            <v>30.6</v>
          </cell>
          <cell r="K14">
            <v>0</v>
          </cell>
        </row>
        <row r="15">
          <cell r="B15">
            <v>23.366666666666664</v>
          </cell>
          <cell r="C15">
            <v>30.8</v>
          </cell>
          <cell r="D15">
            <v>16.899999999999999</v>
          </cell>
          <cell r="E15">
            <v>59.291666666666664</v>
          </cell>
          <cell r="F15">
            <v>84</v>
          </cell>
          <cell r="G15">
            <v>32</v>
          </cell>
          <cell r="H15">
            <v>13.68</v>
          </cell>
          <cell r="I15" t="str">
            <v>L</v>
          </cell>
          <cell r="J15">
            <v>26.64</v>
          </cell>
          <cell r="K15">
            <v>0</v>
          </cell>
        </row>
        <row r="16">
          <cell r="B16">
            <v>22.375</v>
          </cell>
          <cell r="C16">
            <v>30.6</v>
          </cell>
          <cell r="D16">
            <v>14.7</v>
          </cell>
          <cell r="E16">
            <v>62.458333333333336</v>
          </cell>
          <cell r="F16">
            <v>91</v>
          </cell>
          <cell r="G16">
            <v>30</v>
          </cell>
          <cell r="H16">
            <v>13.68</v>
          </cell>
          <cell r="I16" t="str">
            <v>NE</v>
          </cell>
          <cell r="J16">
            <v>28.8</v>
          </cell>
          <cell r="K16">
            <v>0</v>
          </cell>
        </row>
        <row r="17">
          <cell r="B17">
            <v>22.912499999999994</v>
          </cell>
          <cell r="C17">
            <v>31.3</v>
          </cell>
          <cell r="D17">
            <v>15.9</v>
          </cell>
          <cell r="E17">
            <v>60.958333333333336</v>
          </cell>
          <cell r="F17">
            <v>86</v>
          </cell>
          <cell r="G17">
            <v>27</v>
          </cell>
          <cell r="H17">
            <v>19.079999999999998</v>
          </cell>
          <cell r="I17" t="str">
            <v>NE</v>
          </cell>
          <cell r="J17">
            <v>34.56</v>
          </cell>
          <cell r="K17">
            <v>0</v>
          </cell>
        </row>
        <row r="18">
          <cell r="B18">
            <v>24.020833333333339</v>
          </cell>
          <cell r="C18">
            <v>31.8</v>
          </cell>
          <cell r="D18">
            <v>16</v>
          </cell>
          <cell r="E18">
            <v>58.125</v>
          </cell>
          <cell r="F18">
            <v>90</v>
          </cell>
          <cell r="G18">
            <v>29</v>
          </cell>
          <cell r="H18">
            <v>14.04</v>
          </cell>
          <cell r="I18" t="str">
            <v>NE</v>
          </cell>
          <cell r="J18">
            <v>28.44</v>
          </cell>
          <cell r="K18">
            <v>0</v>
          </cell>
        </row>
        <row r="19">
          <cell r="B19">
            <v>23.704166666666666</v>
          </cell>
          <cell r="C19">
            <v>31.2</v>
          </cell>
          <cell r="D19">
            <v>17.100000000000001</v>
          </cell>
          <cell r="E19">
            <v>55.958333333333336</v>
          </cell>
          <cell r="F19">
            <v>84</v>
          </cell>
          <cell r="G19">
            <v>27</v>
          </cell>
          <cell r="H19">
            <v>16.920000000000002</v>
          </cell>
          <cell r="I19" t="str">
            <v>NE</v>
          </cell>
          <cell r="J19">
            <v>30.240000000000002</v>
          </cell>
          <cell r="K19">
            <v>0</v>
          </cell>
        </row>
        <row r="20">
          <cell r="B20">
            <v>22.741666666666671</v>
          </cell>
          <cell r="C20">
            <v>31.6</v>
          </cell>
          <cell r="D20">
            <v>14.4</v>
          </cell>
          <cell r="E20">
            <v>58.25</v>
          </cell>
          <cell r="F20">
            <v>90</v>
          </cell>
          <cell r="G20">
            <v>26</v>
          </cell>
          <cell r="H20">
            <v>10.08</v>
          </cell>
          <cell r="I20" t="str">
            <v>L</v>
          </cell>
          <cell r="J20">
            <v>28.08</v>
          </cell>
          <cell r="K20">
            <v>0</v>
          </cell>
        </row>
        <row r="21">
          <cell r="B21">
            <v>21.758333333333329</v>
          </cell>
          <cell r="C21">
            <v>30.1</v>
          </cell>
          <cell r="D21">
            <v>13.5</v>
          </cell>
          <cell r="E21">
            <v>59.916666666666664</v>
          </cell>
          <cell r="F21">
            <v>92</v>
          </cell>
          <cell r="G21">
            <v>28</v>
          </cell>
          <cell r="H21">
            <v>9.3600000000000012</v>
          </cell>
          <cell r="I21" t="str">
            <v>SE</v>
          </cell>
          <cell r="J21">
            <v>20.52</v>
          </cell>
          <cell r="K21">
            <v>0</v>
          </cell>
        </row>
        <row r="22">
          <cell r="B22">
            <v>21.404166666666669</v>
          </cell>
          <cell r="C22">
            <v>31.4</v>
          </cell>
          <cell r="D22">
            <v>12.2</v>
          </cell>
          <cell r="E22">
            <v>60.625</v>
          </cell>
          <cell r="F22">
            <v>92</v>
          </cell>
          <cell r="G22">
            <v>26</v>
          </cell>
          <cell r="H22">
            <v>11.16</v>
          </cell>
          <cell r="I22" t="str">
            <v>SO</v>
          </cell>
          <cell r="J22">
            <v>30.6</v>
          </cell>
          <cell r="K22">
            <v>0</v>
          </cell>
        </row>
        <row r="23">
          <cell r="B23">
            <v>22.204166666666666</v>
          </cell>
          <cell r="C23">
            <v>31.9</v>
          </cell>
          <cell r="D23">
            <v>13.5</v>
          </cell>
          <cell r="E23">
            <v>59.958333333333336</v>
          </cell>
          <cell r="F23">
            <v>92</v>
          </cell>
          <cell r="G23">
            <v>23</v>
          </cell>
          <cell r="H23">
            <v>9</v>
          </cell>
          <cell r="I23" t="str">
            <v>SO</v>
          </cell>
          <cell r="J23">
            <v>24.840000000000003</v>
          </cell>
          <cell r="K23">
            <v>0</v>
          </cell>
        </row>
        <row r="24">
          <cell r="B24">
            <v>21.974999999999998</v>
          </cell>
          <cell r="C24">
            <v>30.7</v>
          </cell>
          <cell r="D24">
            <v>12.9</v>
          </cell>
          <cell r="E24">
            <v>60.916666666666664</v>
          </cell>
          <cell r="F24">
            <v>94</v>
          </cell>
          <cell r="G24">
            <v>27</v>
          </cell>
          <cell r="H24">
            <v>11.520000000000001</v>
          </cell>
          <cell r="I24" t="str">
            <v>S</v>
          </cell>
          <cell r="J24">
            <v>26.64</v>
          </cell>
          <cell r="K24">
            <v>0</v>
          </cell>
        </row>
        <row r="25">
          <cell r="B25">
            <v>22.574999999999999</v>
          </cell>
          <cell r="C25">
            <v>30.9</v>
          </cell>
          <cell r="D25">
            <v>15.2</v>
          </cell>
          <cell r="E25">
            <v>57.375</v>
          </cell>
          <cell r="F25">
            <v>88</v>
          </cell>
          <cell r="G25">
            <v>24</v>
          </cell>
          <cell r="H25">
            <v>15.120000000000001</v>
          </cell>
          <cell r="I25" t="str">
            <v>L</v>
          </cell>
          <cell r="J25">
            <v>30.96</v>
          </cell>
          <cell r="K25">
            <v>0</v>
          </cell>
        </row>
        <row r="26">
          <cell r="B26">
            <v>22.125000000000004</v>
          </cell>
          <cell r="C26">
            <v>30</v>
          </cell>
          <cell r="D26">
            <v>12.8</v>
          </cell>
          <cell r="E26">
            <v>54.333333333333336</v>
          </cell>
          <cell r="F26">
            <v>89</v>
          </cell>
          <cell r="G26">
            <v>25</v>
          </cell>
          <cell r="H26">
            <v>15.840000000000002</v>
          </cell>
          <cell r="I26" t="str">
            <v>NE</v>
          </cell>
          <cell r="J26">
            <v>28.8</v>
          </cell>
          <cell r="K26">
            <v>0</v>
          </cell>
        </row>
        <row r="27">
          <cell r="B27">
            <v>20.595833333333335</v>
          </cell>
          <cell r="C27">
            <v>29.5</v>
          </cell>
          <cell r="D27">
            <v>11.6</v>
          </cell>
          <cell r="E27">
            <v>59.708333333333336</v>
          </cell>
          <cell r="F27">
            <v>91</v>
          </cell>
          <cell r="G27">
            <v>28</v>
          </cell>
          <cell r="H27">
            <v>14.4</v>
          </cell>
          <cell r="I27" t="str">
            <v>NE</v>
          </cell>
          <cell r="J27">
            <v>38.880000000000003</v>
          </cell>
          <cell r="K27">
            <v>0</v>
          </cell>
        </row>
        <row r="28">
          <cell r="B28">
            <v>21.212499999999999</v>
          </cell>
          <cell r="C28">
            <v>30.3</v>
          </cell>
          <cell r="D28">
            <v>11.6</v>
          </cell>
          <cell r="E28">
            <v>59.208333333333336</v>
          </cell>
          <cell r="F28">
            <v>92</v>
          </cell>
          <cell r="G28">
            <v>27</v>
          </cell>
          <cell r="H28">
            <v>15.48</v>
          </cell>
          <cell r="I28" t="str">
            <v>N</v>
          </cell>
          <cell r="J28">
            <v>32.04</v>
          </cell>
          <cell r="K28">
            <v>0</v>
          </cell>
        </row>
        <row r="29">
          <cell r="B29">
            <v>22.741666666666674</v>
          </cell>
          <cell r="C29">
            <v>32</v>
          </cell>
          <cell r="D29">
            <v>13.2</v>
          </cell>
          <cell r="E29">
            <v>53.75</v>
          </cell>
          <cell r="F29">
            <v>89</v>
          </cell>
          <cell r="G29">
            <v>24</v>
          </cell>
          <cell r="H29">
            <v>24.12</v>
          </cell>
          <cell r="I29" t="str">
            <v>NO</v>
          </cell>
          <cell r="J29">
            <v>46.800000000000004</v>
          </cell>
          <cell r="K29">
            <v>0</v>
          </cell>
        </row>
        <row r="30">
          <cell r="B30">
            <v>23.175000000000001</v>
          </cell>
          <cell r="C30">
            <v>32.6</v>
          </cell>
          <cell r="D30">
            <v>16.100000000000001</v>
          </cell>
          <cell r="E30">
            <v>51.208333333333336</v>
          </cell>
          <cell r="F30">
            <v>79</v>
          </cell>
          <cell r="G30">
            <v>22</v>
          </cell>
          <cell r="H30">
            <v>24.840000000000003</v>
          </cell>
          <cell r="I30" t="str">
            <v>NO</v>
          </cell>
          <cell r="J30">
            <v>47.519999999999996</v>
          </cell>
          <cell r="K30">
            <v>0</v>
          </cell>
        </row>
        <row r="31">
          <cell r="B31">
            <v>22.337500000000002</v>
          </cell>
          <cell r="C31">
            <v>29.1</v>
          </cell>
          <cell r="D31">
            <v>18.5</v>
          </cell>
          <cell r="E31">
            <v>69.916666666666671</v>
          </cell>
          <cell r="F31">
            <v>91</v>
          </cell>
          <cell r="G31">
            <v>40</v>
          </cell>
          <cell r="H31">
            <v>11.520000000000001</v>
          </cell>
          <cell r="I31" t="str">
            <v>L</v>
          </cell>
          <cell r="J31">
            <v>23.400000000000002</v>
          </cell>
          <cell r="K31">
            <v>1</v>
          </cell>
        </row>
        <row r="32">
          <cell r="B32">
            <v>23.966666666666665</v>
          </cell>
          <cell r="C32">
            <v>32.5</v>
          </cell>
          <cell r="D32">
            <v>16.100000000000001</v>
          </cell>
          <cell r="E32">
            <v>59.833333333333336</v>
          </cell>
          <cell r="F32">
            <v>92</v>
          </cell>
          <cell r="G32">
            <v>26</v>
          </cell>
          <cell r="H32">
            <v>16.920000000000002</v>
          </cell>
          <cell r="I32" t="str">
            <v>NE</v>
          </cell>
          <cell r="J32">
            <v>32.76</v>
          </cell>
          <cell r="K32">
            <v>0</v>
          </cell>
        </row>
        <row r="33">
          <cell r="B33">
            <v>24.308333333333326</v>
          </cell>
          <cell r="C33">
            <v>31.9</v>
          </cell>
          <cell r="D33">
            <v>16</v>
          </cell>
          <cell r="E33">
            <v>51.541666666666664</v>
          </cell>
          <cell r="F33">
            <v>86</v>
          </cell>
          <cell r="G33">
            <v>24</v>
          </cell>
          <cell r="H33">
            <v>19.079999999999998</v>
          </cell>
          <cell r="I33" t="str">
            <v>NE</v>
          </cell>
          <cell r="J33">
            <v>35.64</v>
          </cell>
          <cell r="K33">
            <v>0</v>
          </cell>
        </row>
        <row r="34">
          <cell r="B34">
            <v>24.120833333333334</v>
          </cell>
          <cell r="C34">
            <v>32.4</v>
          </cell>
          <cell r="D34">
            <v>17.100000000000001</v>
          </cell>
          <cell r="E34">
            <v>55.583333333333336</v>
          </cell>
          <cell r="F34">
            <v>83</v>
          </cell>
          <cell r="G34">
            <v>26</v>
          </cell>
          <cell r="H34">
            <v>14.76</v>
          </cell>
          <cell r="I34" t="str">
            <v>N</v>
          </cell>
          <cell r="J34">
            <v>29.52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19.037500000000001</v>
          </cell>
          <cell r="C5">
            <v>23.3</v>
          </cell>
          <cell r="D5">
            <v>16.899999999999999</v>
          </cell>
          <cell r="E5">
            <v>95.125</v>
          </cell>
          <cell r="F5">
            <v>97</v>
          </cell>
          <cell r="G5">
            <v>80</v>
          </cell>
          <cell r="H5">
            <v>11.16</v>
          </cell>
          <cell r="I5" t="str">
            <v>SO</v>
          </cell>
          <cell r="J5">
            <v>22.68</v>
          </cell>
          <cell r="K5">
            <v>9.8000000000000007</v>
          </cell>
        </row>
        <row r="6">
          <cell r="B6">
            <v>16.012499999999999</v>
          </cell>
          <cell r="C6">
            <v>17.399999999999999</v>
          </cell>
          <cell r="D6">
            <v>15.3</v>
          </cell>
          <cell r="E6">
            <v>97</v>
          </cell>
          <cell r="F6">
            <v>97</v>
          </cell>
          <cell r="G6">
            <v>97</v>
          </cell>
          <cell r="H6">
            <v>12.6</v>
          </cell>
          <cell r="I6" t="str">
            <v>SO</v>
          </cell>
          <cell r="J6">
            <v>31.319999999999997</v>
          </cell>
          <cell r="K6">
            <v>41.2</v>
          </cell>
        </row>
        <row r="7">
          <cell r="B7">
            <v>15.08333333333333</v>
          </cell>
          <cell r="C7">
            <v>16.5</v>
          </cell>
          <cell r="D7">
            <v>13.4</v>
          </cell>
          <cell r="E7">
            <v>95.291666666666671</v>
          </cell>
          <cell r="F7">
            <v>97</v>
          </cell>
          <cell r="G7">
            <v>88</v>
          </cell>
          <cell r="H7">
            <v>13.32</v>
          </cell>
          <cell r="I7" t="str">
            <v>SO</v>
          </cell>
          <cell r="J7">
            <v>28.44</v>
          </cell>
          <cell r="K7">
            <v>2.2000000000000002</v>
          </cell>
        </row>
        <row r="8">
          <cell r="B8">
            <v>14.091666666666667</v>
          </cell>
          <cell r="C8">
            <v>20.5</v>
          </cell>
          <cell r="D8">
            <v>10.7</v>
          </cell>
          <cell r="E8">
            <v>88.333333333333329</v>
          </cell>
          <cell r="F8">
            <v>97</v>
          </cell>
          <cell r="G8">
            <v>62</v>
          </cell>
          <cell r="H8">
            <v>20.16</v>
          </cell>
          <cell r="I8" t="str">
            <v>NO</v>
          </cell>
          <cell r="J8">
            <v>35.28</v>
          </cell>
          <cell r="K8">
            <v>0.2</v>
          </cell>
        </row>
        <row r="9">
          <cell r="B9">
            <v>15.062499999999998</v>
          </cell>
          <cell r="C9">
            <v>20.3</v>
          </cell>
          <cell r="D9">
            <v>11.3</v>
          </cell>
          <cell r="E9">
            <v>78.833333333333329</v>
          </cell>
          <cell r="F9">
            <v>95</v>
          </cell>
          <cell r="G9">
            <v>54</v>
          </cell>
          <cell r="H9">
            <v>30.6</v>
          </cell>
          <cell r="I9" t="str">
            <v>NO</v>
          </cell>
          <cell r="J9">
            <v>53.28</v>
          </cell>
          <cell r="K9">
            <v>0.2</v>
          </cell>
        </row>
        <row r="10">
          <cell r="B10">
            <v>14.920833333333329</v>
          </cell>
          <cell r="C10">
            <v>22.9</v>
          </cell>
          <cell r="D10">
            <v>9.4</v>
          </cell>
          <cell r="E10">
            <v>72.333333333333329</v>
          </cell>
          <cell r="F10">
            <v>90</v>
          </cell>
          <cell r="G10">
            <v>44</v>
          </cell>
          <cell r="H10">
            <v>22.32</v>
          </cell>
          <cell r="I10" t="str">
            <v>NO</v>
          </cell>
          <cell r="J10">
            <v>37.080000000000005</v>
          </cell>
          <cell r="K10">
            <v>0</v>
          </cell>
        </row>
        <row r="11">
          <cell r="B11">
            <v>17.795833333333334</v>
          </cell>
          <cell r="C11">
            <v>27.3</v>
          </cell>
          <cell r="D11">
            <v>11.6</v>
          </cell>
          <cell r="E11">
            <v>69.25</v>
          </cell>
          <cell r="F11">
            <v>85</v>
          </cell>
          <cell r="G11">
            <v>40</v>
          </cell>
          <cell r="H11">
            <v>12.24</v>
          </cell>
          <cell r="I11" t="str">
            <v>NO</v>
          </cell>
          <cell r="J11">
            <v>20.88</v>
          </cell>
          <cell r="K11">
            <v>0</v>
          </cell>
        </row>
        <row r="12">
          <cell r="B12">
            <v>19.0625</v>
          </cell>
          <cell r="C12">
            <v>25.5</v>
          </cell>
          <cell r="D12">
            <v>14.7</v>
          </cell>
          <cell r="E12">
            <v>77.083333333333329</v>
          </cell>
          <cell r="F12">
            <v>91</v>
          </cell>
          <cell r="G12">
            <v>52</v>
          </cell>
          <cell r="H12">
            <v>13.68</v>
          </cell>
          <cell r="I12" t="str">
            <v>NO</v>
          </cell>
          <cell r="J12">
            <v>32.4</v>
          </cell>
          <cell r="K12">
            <v>0.2</v>
          </cell>
        </row>
        <row r="13">
          <cell r="B13">
            <v>20.491666666666664</v>
          </cell>
          <cell r="C13">
            <v>25.3</v>
          </cell>
          <cell r="D13">
            <v>16.899999999999999</v>
          </cell>
          <cell r="E13">
            <v>67.541666666666671</v>
          </cell>
          <cell r="F13">
            <v>83</v>
          </cell>
          <cell r="G13">
            <v>43</v>
          </cell>
          <cell r="H13">
            <v>22.32</v>
          </cell>
          <cell r="I13" t="str">
            <v>NO</v>
          </cell>
          <cell r="J13">
            <v>40.32</v>
          </cell>
          <cell r="K13">
            <v>0</v>
          </cell>
        </row>
        <row r="14">
          <cell r="B14">
            <v>17.279166666666665</v>
          </cell>
          <cell r="C14">
            <v>24.6</v>
          </cell>
          <cell r="D14">
            <v>11.7</v>
          </cell>
          <cell r="E14">
            <v>73.75</v>
          </cell>
          <cell r="F14">
            <v>92</v>
          </cell>
          <cell r="G14">
            <v>49</v>
          </cell>
          <cell r="H14">
            <v>23.400000000000002</v>
          </cell>
          <cell r="I14" t="str">
            <v>NO</v>
          </cell>
          <cell r="J14">
            <v>44.64</v>
          </cell>
          <cell r="K14">
            <v>0</v>
          </cell>
        </row>
        <row r="15">
          <cell r="B15">
            <v>19.416666666666668</v>
          </cell>
          <cell r="C15">
            <v>26.9</v>
          </cell>
          <cell r="D15">
            <v>14.3</v>
          </cell>
          <cell r="E15">
            <v>76.666666666666671</v>
          </cell>
          <cell r="F15">
            <v>94</v>
          </cell>
          <cell r="G15">
            <v>49</v>
          </cell>
          <cell r="H15">
            <v>16.2</v>
          </cell>
          <cell r="I15" t="str">
            <v>NO</v>
          </cell>
          <cell r="J15">
            <v>29.16</v>
          </cell>
          <cell r="K15">
            <v>0</v>
          </cell>
        </row>
        <row r="16">
          <cell r="B16">
            <v>21.404166666666669</v>
          </cell>
          <cell r="C16">
            <v>27.9</v>
          </cell>
          <cell r="D16">
            <v>16</v>
          </cell>
          <cell r="E16">
            <v>74.166666666666671</v>
          </cell>
          <cell r="F16">
            <v>91</v>
          </cell>
          <cell r="G16">
            <v>51</v>
          </cell>
          <cell r="H16">
            <v>17.28</v>
          </cell>
          <cell r="I16" t="str">
            <v>NO</v>
          </cell>
          <cell r="J16">
            <v>35.28</v>
          </cell>
          <cell r="K16">
            <v>0</v>
          </cell>
        </row>
        <row r="17">
          <cell r="B17">
            <v>20.750000000000004</v>
          </cell>
          <cell r="C17">
            <v>28</v>
          </cell>
          <cell r="D17">
            <v>14.9</v>
          </cell>
          <cell r="E17">
            <v>69.416666666666671</v>
          </cell>
          <cell r="F17">
            <v>92</v>
          </cell>
          <cell r="G17">
            <v>37</v>
          </cell>
          <cell r="H17">
            <v>13.68</v>
          </cell>
          <cell r="I17" t="str">
            <v>NO</v>
          </cell>
          <cell r="J17">
            <v>30.6</v>
          </cell>
          <cell r="K17">
            <v>0</v>
          </cell>
        </row>
        <row r="18">
          <cell r="B18">
            <v>21.341666666666669</v>
          </cell>
          <cell r="C18">
            <v>27.3</v>
          </cell>
          <cell r="D18">
            <v>15.4</v>
          </cell>
          <cell r="E18">
            <v>65.833333333333329</v>
          </cell>
          <cell r="F18">
            <v>86</v>
          </cell>
          <cell r="G18">
            <v>48</v>
          </cell>
          <cell r="H18">
            <v>10.8</v>
          </cell>
          <cell r="I18" t="str">
            <v>NO</v>
          </cell>
          <cell r="J18">
            <v>23.400000000000002</v>
          </cell>
          <cell r="K18">
            <v>0</v>
          </cell>
        </row>
        <row r="19">
          <cell r="B19">
            <v>21.245833333333334</v>
          </cell>
          <cell r="C19">
            <v>27.5</v>
          </cell>
          <cell r="D19">
            <v>16.100000000000001</v>
          </cell>
          <cell r="E19">
            <v>70.208333333333329</v>
          </cell>
          <cell r="F19">
            <v>84</v>
          </cell>
          <cell r="G19">
            <v>50</v>
          </cell>
          <cell r="H19">
            <v>18</v>
          </cell>
          <cell r="I19" t="str">
            <v>NO</v>
          </cell>
          <cell r="J19">
            <v>31.319999999999997</v>
          </cell>
          <cell r="K19">
            <v>0</v>
          </cell>
        </row>
        <row r="20">
          <cell r="B20">
            <v>21.912500000000005</v>
          </cell>
          <cell r="C20">
            <v>27.9</v>
          </cell>
          <cell r="D20">
            <v>16.600000000000001</v>
          </cell>
          <cell r="E20">
            <v>67.708333333333329</v>
          </cell>
          <cell r="F20">
            <v>82</v>
          </cell>
          <cell r="G20">
            <v>47</v>
          </cell>
          <cell r="H20">
            <v>16.559999999999999</v>
          </cell>
          <cell r="I20" t="str">
            <v>NO</v>
          </cell>
          <cell r="J20">
            <v>32.76</v>
          </cell>
          <cell r="K20">
            <v>0</v>
          </cell>
        </row>
        <row r="21">
          <cell r="B21">
            <v>21.141666666666669</v>
          </cell>
          <cell r="C21">
            <v>27</v>
          </cell>
          <cell r="D21">
            <v>16.5</v>
          </cell>
          <cell r="E21">
            <v>66.375</v>
          </cell>
          <cell r="F21">
            <v>85</v>
          </cell>
          <cell r="G21">
            <v>42</v>
          </cell>
          <cell r="H21">
            <v>16.2</v>
          </cell>
          <cell r="I21" t="str">
            <v>NO</v>
          </cell>
          <cell r="J21">
            <v>29.16</v>
          </cell>
          <cell r="K21">
            <v>0</v>
          </cell>
        </row>
        <row r="22">
          <cell r="B22">
            <v>20.5625</v>
          </cell>
          <cell r="C22">
            <v>27.6</v>
          </cell>
          <cell r="D22">
            <v>15.1</v>
          </cell>
          <cell r="E22">
            <v>61.875</v>
          </cell>
          <cell r="F22">
            <v>80</v>
          </cell>
          <cell r="G22">
            <v>37</v>
          </cell>
          <cell r="H22">
            <v>12.6</v>
          </cell>
          <cell r="I22" t="str">
            <v>NO</v>
          </cell>
          <cell r="J22">
            <v>27</v>
          </cell>
          <cell r="K22">
            <v>0</v>
          </cell>
        </row>
        <row r="23">
          <cell r="B23">
            <v>21.583333333333332</v>
          </cell>
          <cell r="C23">
            <v>26</v>
          </cell>
          <cell r="D23">
            <v>17.7</v>
          </cell>
          <cell r="E23">
            <v>62.625</v>
          </cell>
          <cell r="F23">
            <v>91</v>
          </cell>
          <cell r="G23">
            <v>47</v>
          </cell>
          <cell r="H23">
            <v>12.96</v>
          </cell>
          <cell r="I23" t="str">
            <v>NO</v>
          </cell>
          <cell r="J23">
            <v>21.6</v>
          </cell>
          <cell r="K23">
            <v>0</v>
          </cell>
        </row>
        <row r="24">
          <cell r="B24">
            <v>19.791666666666668</v>
          </cell>
          <cell r="C24">
            <v>26.3</v>
          </cell>
          <cell r="D24">
            <v>16.2</v>
          </cell>
          <cell r="E24">
            <v>85.875</v>
          </cell>
          <cell r="F24">
            <v>97</v>
          </cell>
          <cell r="G24">
            <v>57</v>
          </cell>
          <cell r="H24">
            <v>10.08</v>
          </cell>
          <cell r="I24" t="str">
            <v>SO</v>
          </cell>
          <cell r="J24">
            <v>19.8</v>
          </cell>
          <cell r="K24">
            <v>0</v>
          </cell>
        </row>
        <row r="25">
          <cell r="B25">
            <v>20.579166666666666</v>
          </cell>
          <cell r="C25">
            <v>26.9</v>
          </cell>
          <cell r="D25">
            <v>16</v>
          </cell>
          <cell r="E25">
            <v>71.583333333333329</v>
          </cell>
          <cell r="F25">
            <v>91</v>
          </cell>
          <cell r="G25">
            <v>35</v>
          </cell>
          <cell r="H25">
            <v>19.079999999999998</v>
          </cell>
          <cell r="I25" t="str">
            <v>NO</v>
          </cell>
          <cell r="J25">
            <v>37.800000000000004</v>
          </cell>
          <cell r="K25">
            <v>0</v>
          </cell>
        </row>
        <row r="26">
          <cell r="B26">
            <v>19.566666666666666</v>
          </cell>
          <cell r="C26">
            <v>27</v>
          </cell>
          <cell r="D26">
            <v>14</v>
          </cell>
          <cell r="E26">
            <v>67.833333333333329</v>
          </cell>
          <cell r="F26">
            <v>91</v>
          </cell>
          <cell r="G26">
            <v>36</v>
          </cell>
          <cell r="H26">
            <v>18</v>
          </cell>
          <cell r="I26" t="str">
            <v>NO</v>
          </cell>
          <cell r="J26">
            <v>33.119999999999997</v>
          </cell>
          <cell r="K26">
            <v>0</v>
          </cell>
        </row>
        <row r="27">
          <cell r="B27">
            <v>19.529166666666669</v>
          </cell>
          <cell r="C27">
            <v>26.8</v>
          </cell>
          <cell r="D27">
            <v>14.2</v>
          </cell>
          <cell r="E27">
            <v>65.333333333333329</v>
          </cell>
          <cell r="F27">
            <v>87</v>
          </cell>
          <cell r="G27">
            <v>39</v>
          </cell>
          <cell r="H27">
            <v>18</v>
          </cell>
          <cell r="I27" t="str">
            <v>NO</v>
          </cell>
          <cell r="J27">
            <v>34.200000000000003</v>
          </cell>
          <cell r="K27">
            <v>0</v>
          </cell>
        </row>
        <row r="28">
          <cell r="B28">
            <v>20.883333333333329</v>
          </cell>
          <cell r="C28">
            <v>27.5</v>
          </cell>
          <cell r="D28">
            <v>15.2</v>
          </cell>
          <cell r="E28">
            <v>53.791666666666664</v>
          </cell>
          <cell r="F28">
            <v>75</v>
          </cell>
          <cell r="G28">
            <v>30</v>
          </cell>
          <cell r="H28">
            <v>16.559999999999999</v>
          </cell>
          <cell r="I28" t="str">
            <v>NO</v>
          </cell>
          <cell r="J28">
            <v>37.080000000000005</v>
          </cell>
          <cell r="K28">
            <v>0</v>
          </cell>
        </row>
        <row r="29">
          <cell r="B29">
            <v>21.862500000000001</v>
          </cell>
          <cell r="C29">
            <v>26.7</v>
          </cell>
          <cell r="D29">
            <v>17.7</v>
          </cell>
          <cell r="E29">
            <v>53.291666666666664</v>
          </cell>
          <cell r="F29">
            <v>67</v>
          </cell>
          <cell r="G29">
            <v>39</v>
          </cell>
          <cell r="H29">
            <v>21.96</v>
          </cell>
          <cell r="I29" t="str">
            <v>NO</v>
          </cell>
          <cell r="J29">
            <v>59.4</v>
          </cell>
          <cell r="K29">
            <v>0</v>
          </cell>
        </row>
        <row r="30">
          <cell r="B30">
            <v>12.133333333333331</v>
          </cell>
          <cell r="C30">
            <v>22.6</v>
          </cell>
          <cell r="D30">
            <v>9.3000000000000007</v>
          </cell>
          <cell r="E30">
            <v>93.916666666666671</v>
          </cell>
          <cell r="F30">
            <v>97</v>
          </cell>
          <cell r="G30">
            <v>55</v>
          </cell>
          <cell r="H30">
            <v>14.4</v>
          </cell>
          <cell r="I30" t="str">
            <v>SO</v>
          </cell>
          <cell r="J30">
            <v>34.56</v>
          </cell>
          <cell r="K30">
            <v>7.2</v>
          </cell>
        </row>
        <row r="31">
          <cell r="B31">
            <v>14.112499999999999</v>
          </cell>
          <cell r="C31">
            <v>20.3</v>
          </cell>
          <cell r="D31">
            <v>9.8000000000000007</v>
          </cell>
          <cell r="E31">
            <v>95.666666666666671</v>
          </cell>
          <cell r="F31">
            <v>97</v>
          </cell>
          <cell r="G31">
            <v>86</v>
          </cell>
          <cell r="H31">
            <v>20.16</v>
          </cell>
          <cell r="I31" t="str">
            <v>NO</v>
          </cell>
          <cell r="J31">
            <v>38.880000000000003</v>
          </cell>
          <cell r="K31">
            <v>0.2</v>
          </cell>
        </row>
        <row r="32">
          <cell r="B32">
            <v>21.212500000000002</v>
          </cell>
          <cell r="C32">
            <v>28.8</v>
          </cell>
          <cell r="D32">
            <v>16.899999999999999</v>
          </cell>
          <cell r="E32">
            <v>76.958333333333329</v>
          </cell>
          <cell r="F32">
            <v>97</v>
          </cell>
          <cell r="G32">
            <v>37</v>
          </cell>
          <cell r="H32">
            <v>24.840000000000003</v>
          </cell>
          <cell r="I32" t="str">
            <v>NO</v>
          </cell>
          <cell r="J32">
            <v>50.4</v>
          </cell>
          <cell r="K32">
            <v>0</v>
          </cell>
        </row>
        <row r="33">
          <cell r="B33">
            <v>23.408333333333331</v>
          </cell>
          <cell r="C33">
            <v>29.5</v>
          </cell>
          <cell r="D33">
            <v>16.3</v>
          </cell>
          <cell r="E33">
            <v>58.791666666666664</v>
          </cell>
          <cell r="F33">
            <v>86</v>
          </cell>
          <cell r="G33">
            <v>37</v>
          </cell>
          <cell r="H33">
            <v>16.920000000000002</v>
          </cell>
          <cell r="I33" t="str">
            <v>NO</v>
          </cell>
          <cell r="J33">
            <v>42.12</v>
          </cell>
          <cell r="K33">
            <v>0</v>
          </cell>
        </row>
        <row r="34">
          <cell r="B34">
            <v>24.204166666666666</v>
          </cell>
          <cell r="C34">
            <v>30.3</v>
          </cell>
          <cell r="D34">
            <v>19.3</v>
          </cell>
          <cell r="E34">
            <v>58.708333333333336</v>
          </cell>
          <cell r="F34">
            <v>76</v>
          </cell>
          <cell r="G34">
            <v>38</v>
          </cell>
          <cell r="H34">
            <v>15.840000000000002</v>
          </cell>
          <cell r="I34" t="str">
            <v>NO</v>
          </cell>
          <cell r="J34">
            <v>37.080000000000005</v>
          </cell>
          <cell r="K34">
            <v>0</v>
          </cell>
        </row>
        <row r="35">
          <cell r="I35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18.537500000000001</v>
          </cell>
          <cell r="C5">
            <v>19.8</v>
          </cell>
          <cell r="D5">
            <v>17.2</v>
          </cell>
          <cell r="E5">
            <v>92.041666666666671</v>
          </cell>
          <cell r="F5">
            <v>95</v>
          </cell>
          <cell r="G5">
            <v>85</v>
          </cell>
          <cell r="H5">
            <v>11.16</v>
          </cell>
          <cell r="I5" t="str">
            <v>S</v>
          </cell>
          <cell r="J5">
            <v>21.96</v>
          </cell>
          <cell r="K5">
            <v>0.60000000000000009</v>
          </cell>
        </row>
        <row r="6">
          <cell r="B6">
            <v>17.229166666666668</v>
          </cell>
          <cell r="C6">
            <v>17.7</v>
          </cell>
          <cell r="D6">
            <v>16.5</v>
          </cell>
          <cell r="E6">
            <v>92.291666666666671</v>
          </cell>
          <cell r="F6">
            <v>94</v>
          </cell>
          <cell r="G6">
            <v>88</v>
          </cell>
          <cell r="H6">
            <v>10.44</v>
          </cell>
          <cell r="I6" t="str">
            <v>S</v>
          </cell>
          <cell r="J6">
            <v>17.64</v>
          </cell>
          <cell r="K6">
            <v>12.2</v>
          </cell>
        </row>
        <row r="7">
          <cell r="B7">
            <v>17.841666666666665</v>
          </cell>
          <cell r="C7">
            <v>19.8</v>
          </cell>
          <cell r="D7">
            <v>15.6</v>
          </cell>
          <cell r="E7">
            <v>88.875</v>
          </cell>
          <cell r="F7">
            <v>95</v>
          </cell>
          <cell r="G7">
            <v>73</v>
          </cell>
          <cell r="H7">
            <v>11.520000000000001</v>
          </cell>
          <cell r="I7" t="str">
            <v>S</v>
          </cell>
          <cell r="J7">
            <v>21.6</v>
          </cell>
          <cell r="K7">
            <v>0.4</v>
          </cell>
        </row>
        <row r="8">
          <cell r="B8">
            <v>16.329166666666662</v>
          </cell>
          <cell r="C8">
            <v>24.2</v>
          </cell>
          <cell r="D8">
            <v>10.6</v>
          </cell>
          <cell r="E8">
            <v>84.291666666666671</v>
          </cell>
          <cell r="F8">
            <v>97</v>
          </cell>
          <cell r="G8">
            <v>56</v>
          </cell>
          <cell r="H8">
            <v>7.5600000000000005</v>
          </cell>
          <cell r="I8" t="str">
            <v>S</v>
          </cell>
          <cell r="J8">
            <v>17.28</v>
          </cell>
          <cell r="K8">
            <v>0.2</v>
          </cell>
        </row>
        <row r="9">
          <cell r="B9">
            <v>18.691666666666666</v>
          </cell>
          <cell r="C9">
            <v>26.8</v>
          </cell>
          <cell r="D9">
            <v>12.3</v>
          </cell>
          <cell r="E9">
            <v>77.458333333333329</v>
          </cell>
          <cell r="F9">
            <v>95</v>
          </cell>
          <cell r="G9">
            <v>45</v>
          </cell>
          <cell r="H9">
            <v>11.879999999999999</v>
          </cell>
          <cell r="I9" t="str">
            <v>SE</v>
          </cell>
          <cell r="J9">
            <v>28.08</v>
          </cell>
          <cell r="K9">
            <v>0.2</v>
          </cell>
        </row>
        <row r="10">
          <cell r="B10">
            <v>19.187499999999996</v>
          </cell>
          <cell r="C10">
            <v>28.7</v>
          </cell>
          <cell r="D10">
            <v>11.9</v>
          </cell>
          <cell r="E10">
            <v>70.583333333333329</v>
          </cell>
          <cell r="F10">
            <v>94</v>
          </cell>
          <cell r="G10">
            <v>31</v>
          </cell>
          <cell r="H10">
            <v>12.6</v>
          </cell>
          <cell r="I10" t="str">
            <v>NE</v>
          </cell>
          <cell r="J10">
            <v>25.92</v>
          </cell>
          <cell r="K10">
            <v>0</v>
          </cell>
        </row>
        <row r="11">
          <cell r="B11">
            <v>23.104166666666668</v>
          </cell>
          <cell r="C11">
            <v>31.2</v>
          </cell>
          <cell r="D11">
            <v>17.2</v>
          </cell>
          <cell r="E11">
            <v>57.958333333333336</v>
          </cell>
          <cell r="F11">
            <v>82</v>
          </cell>
          <cell r="G11">
            <v>34</v>
          </cell>
          <cell r="H11">
            <v>9.3600000000000012</v>
          </cell>
          <cell r="I11" t="str">
            <v>N</v>
          </cell>
          <cell r="J11">
            <v>23.040000000000003</v>
          </cell>
          <cell r="K11">
            <v>0.2</v>
          </cell>
        </row>
        <row r="12">
          <cell r="B12">
            <v>20.783333333333335</v>
          </cell>
          <cell r="C12">
            <v>23.2</v>
          </cell>
          <cell r="D12">
            <v>18.3</v>
          </cell>
          <cell r="E12">
            <v>82.541666666666671</v>
          </cell>
          <cell r="F12">
            <v>91</v>
          </cell>
          <cell r="G12">
            <v>70</v>
          </cell>
          <cell r="H12">
            <v>5.7600000000000007</v>
          </cell>
          <cell r="I12" t="str">
            <v>O</v>
          </cell>
          <cell r="J12">
            <v>20.52</v>
          </cell>
          <cell r="K12">
            <v>0</v>
          </cell>
        </row>
        <row r="13">
          <cell r="B13">
            <v>21.045833333333331</v>
          </cell>
          <cell r="C13">
            <v>28.7</v>
          </cell>
          <cell r="D13">
            <v>16.600000000000001</v>
          </cell>
          <cell r="E13">
            <v>82.25</v>
          </cell>
          <cell r="F13">
            <v>95</v>
          </cell>
          <cell r="G13">
            <v>50</v>
          </cell>
          <cell r="H13">
            <v>7.2</v>
          </cell>
          <cell r="I13" t="str">
            <v>S</v>
          </cell>
          <cell r="J13">
            <v>20.88</v>
          </cell>
          <cell r="K13">
            <v>0</v>
          </cell>
        </row>
        <row r="14">
          <cell r="B14">
            <v>22.641666666666669</v>
          </cell>
          <cell r="C14">
            <v>30.6</v>
          </cell>
          <cell r="D14">
            <v>16.100000000000001</v>
          </cell>
          <cell r="E14">
            <v>69.5</v>
          </cell>
          <cell r="F14">
            <v>92</v>
          </cell>
          <cell r="G14">
            <v>38</v>
          </cell>
          <cell r="H14">
            <v>9</v>
          </cell>
          <cell r="I14" t="str">
            <v>NE</v>
          </cell>
          <cell r="J14">
            <v>23.400000000000002</v>
          </cell>
          <cell r="K14">
            <v>0</v>
          </cell>
        </row>
        <row r="15">
          <cell r="B15">
            <v>25.433333333333326</v>
          </cell>
          <cell r="C15">
            <v>31.6</v>
          </cell>
          <cell r="D15">
            <v>19.8</v>
          </cell>
          <cell r="E15">
            <v>66.708333333333329</v>
          </cell>
          <cell r="F15">
            <v>89</v>
          </cell>
          <cell r="G15">
            <v>47</v>
          </cell>
          <cell r="H15">
            <v>11.879999999999999</v>
          </cell>
          <cell r="I15" t="str">
            <v>N</v>
          </cell>
          <cell r="J15">
            <v>28.44</v>
          </cell>
          <cell r="K15">
            <v>0</v>
          </cell>
        </row>
        <row r="16">
          <cell r="B16">
            <v>26.266666666666662</v>
          </cell>
          <cell r="C16">
            <v>32.299999999999997</v>
          </cell>
          <cell r="D16">
            <v>21.2</v>
          </cell>
          <cell r="E16">
            <v>65.125</v>
          </cell>
          <cell r="F16">
            <v>84</v>
          </cell>
          <cell r="G16">
            <v>43</v>
          </cell>
          <cell r="H16">
            <v>14.4</v>
          </cell>
          <cell r="I16" t="str">
            <v>N</v>
          </cell>
          <cell r="J16">
            <v>39.24</v>
          </cell>
          <cell r="K16">
            <v>0</v>
          </cell>
        </row>
        <row r="17">
          <cell r="B17">
            <v>25.812500000000004</v>
          </cell>
          <cell r="C17">
            <v>31.8</v>
          </cell>
          <cell r="D17">
            <v>21.1</v>
          </cell>
          <cell r="E17">
            <v>62.083333333333336</v>
          </cell>
          <cell r="F17">
            <v>79</v>
          </cell>
          <cell r="G17">
            <v>38</v>
          </cell>
          <cell r="H17">
            <v>12.6</v>
          </cell>
          <cell r="I17" t="str">
            <v>NE</v>
          </cell>
          <cell r="J17">
            <v>34.56</v>
          </cell>
          <cell r="K17">
            <v>0</v>
          </cell>
        </row>
        <row r="18">
          <cell r="B18">
            <v>24.675000000000001</v>
          </cell>
          <cell r="C18">
            <v>30.5</v>
          </cell>
          <cell r="D18">
            <v>20.3</v>
          </cell>
          <cell r="E18">
            <v>66.458333333333329</v>
          </cell>
          <cell r="F18">
            <v>81</v>
          </cell>
          <cell r="G18">
            <v>46</v>
          </cell>
          <cell r="H18">
            <v>9</v>
          </cell>
          <cell r="I18" t="str">
            <v>N</v>
          </cell>
          <cell r="J18">
            <v>29.16</v>
          </cell>
          <cell r="K18">
            <v>0</v>
          </cell>
        </row>
        <row r="19">
          <cell r="B19">
            <v>25.729166666666661</v>
          </cell>
          <cell r="C19">
            <v>32.700000000000003</v>
          </cell>
          <cell r="D19">
            <v>20.399999999999999</v>
          </cell>
          <cell r="E19">
            <v>65.333333333333329</v>
          </cell>
          <cell r="F19">
            <v>86</v>
          </cell>
          <cell r="G19">
            <v>37</v>
          </cell>
          <cell r="H19">
            <v>11.520000000000001</v>
          </cell>
          <cell r="I19" t="str">
            <v>NE</v>
          </cell>
          <cell r="J19">
            <v>26.64</v>
          </cell>
          <cell r="K19">
            <v>0</v>
          </cell>
        </row>
        <row r="20">
          <cell r="B20">
            <v>24.212499999999995</v>
          </cell>
          <cell r="C20">
            <v>30.5</v>
          </cell>
          <cell r="D20">
            <v>18.600000000000001</v>
          </cell>
          <cell r="E20">
            <v>70.208333333333329</v>
          </cell>
          <cell r="F20">
            <v>89</v>
          </cell>
          <cell r="G20">
            <v>47</v>
          </cell>
          <cell r="H20">
            <v>8.64</v>
          </cell>
          <cell r="I20" t="str">
            <v>NE</v>
          </cell>
          <cell r="J20">
            <v>23.040000000000003</v>
          </cell>
          <cell r="K20">
            <v>0</v>
          </cell>
        </row>
        <row r="21">
          <cell r="B21">
            <v>19.004166666666666</v>
          </cell>
          <cell r="C21">
            <v>22.9</v>
          </cell>
          <cell r="D21">
            <v>17.5</v>
          </cell>
          <cell r="E21">
            <v>87.041666666666671</v>
          </cell>
          <cell r="F21">
            <v>95</v>
          </cell>
          <cell r="G21">
            <v>74</v>
          </cell>
          <cell r="H21">
            <v>10.8</v>
          </cell>
          <cell r="I21" t="str">
            <v>SO</v>
          </cell>
          <cell r="J21">
            <v>26.28</v>
          </cell>
          <cell r="K21">
            <v>0</v>
          </cell>
        </row>
        <row r="22">
          <cell r="B22">
            <v>21.879166666666666</v>
          </cell>
          <cell r="C22">
            <v>31.5</v>
          </cell>
          <cell r="D22">
            <v>15.1</v>
          </cell>
          <cell r="E22">
            <v>75.166666666666671</v>
          </cell>
          <cell r="F22">
            <v>97</v>
          </cell>
          <cell r="G22">
            <v>37</v>
          </cell>
          <cell r="H22">
            <v>10.44</v>
          </cell>
          <cell r="I22" t="str">
            <v>N</v>
          </cell>
          <cell r="J22">
            <v>28.8</v>
          </cell>
          <cell r="K22">
            <v>0.2</v>
          </cell>
        </row>
        <row r="23">
          <cell r="B23">
            <v>20.104166666666671</v>
          </cell>
          <cell r="C23">
            <v>24.4</v>
          </cell>
          <cell r="D23">
            <v>18.100000000000001</v>
          </cell>
          <cell r="E23">
            <v>83.708333333333329</v>
          </cell>
          <cell r="F23">
            <v>90</v>
          </cell>
          <cell r="G23">
            <v>66</v>
          </cell>
          <cell r="H23">
            <v>9</v>
          </cell>
          <cell r="I23" t="str">
            <v>SO</v>
          </cell>
          <cell r="J23">
            <v>22.68</v>
          </cell>
          <cell r="K23">
            <v>0</v>
          </cell>
        </row>
        <row r="24">
          <cell r="B24">
            <v>18.683333333333334</v>
          </cell>
          <cell r="C24">
            <v>21.3</v>
          </cell>
          <cell r="D24">
            <v>17.2</v>
          </cell>
          <cell r="E24">
            <v>90.25</v>
          </cell>
          <cell r="F24">
            <v>95</v>
          </cell>
          <cell r="G24">
            <v>81</v>
          </cell>
          <cell r="H24">
            <v>3.24</v>
          </cell>
          <cell r="I24" t="str">
            <v>SO</v>
          </cell>
          <cell r="J24">
            <v>14.4</v>
          </cell>
          <cell r="K24">
            <v>0.2</v>
          </cell>
        </row>
        <row r="25">
          <cell r="B25">
            <v>22.220833333333331</v>
          </cell>
          <cell r="C25">
            <v>31.9</v>
          </cell>
          <cell r="D25">
            <v>15.6</v>
          </cell>
          <cell r="E25">
            <v>74.666666666666671</v>
          </cell>
          <cell r="F25">
            <v>97</v>
          </cell>
          <cell r="G25">
            <v>32</v>
          </cell>
          <cell r="H25">
            <v>12.96</v>
          </cell>
          <cell r="I25" t="str">
            <v>S</v>
          </cell>
          <cell r="J25">
            <v>27.36</v>
          </cell>
          <cell r="K25">
            <v>0.2</v>
          </cell>
        </row>
        <row r="26">
          <cell r="B26">
            <v>22.445833333333329</v>
          </cell>
          <cell r="C26">
            <v>31.8</v>
          </cell>
          <cell r="D26">
            <v>14.5</v>
          </cell>
          <cell r="E26">
            <v>67.25</v>
          </cell>
          <cell r="F26">
            <v>92</v>
          </cell>
          <cell r="G26">
            <v>33</v>
          </cell>
          <cell r="H26">
            <v>7.5600000000000005</v>
          </cell>
          <cell r="I26" t="str">
            <v>NE</v>
          </cell>
          <cell r="J26">
            <v>27</v>
          </cell>
          <cell r="K26">
            <v>0</v>
          </cell>
        </row>
        <row r="27">
          <cell r="B27">
            <v>23.499999999999996</v>
          </cell>
          <cell r="C27">
            <v>31.9</v>
          </cell>
          <cell r="D27">
            <v>15.4</v>
          </cell>
          <cell r="E27">
            <v>60.583333333333336</v>
          </cell>
          <cell r="F27">
            <v>88</v>
          </cell>
          <cell r="G27">
            <v>30</v>
          </cell>
          <cell r="H27">
            <v>13.32</v>
          </cell>
          <cell r="I27" t="str">
            <v>N</v>
          </cell>
          <cell r="J27">
            <v>30.6</v>
          </cell>
          <cell r="K27">
            <v>0</v>
          </cell>
        </row>
        <row r="28">
          <cell r="B28">
            <v>24.308333333333334</v>
          </cell>
          <cell r="C28">
            <v>31.3</v>
          </cell>
          <cell r="D28">
            <v>19.2</v>
          </cell>
          <cell r="E28">
            <v>53.125</v>
          </cell>
          <cell r="F28">
            <v>70</v>
          </cell>
          <cell r="G28">
            <v>32</v>
          </cell>
          <cell r="H28">
            <v>17.28</v>
          </cell>
          <cell r="I28" t="str">
            <v>N</v>
          </cell>
          <cell r="J28">
            <v>41.4</v>
          </cell>
          <cell r="K28">
            <v>0</v>
          </cell>
        </row>
        <row r="29">
          <cell r="B29">
            <v>25.379166666666659</v>
          </cell>
          <cell r="C29">
            <v>31.2</v>
          </cell>
          <cell r="D29">
            <v>18.8</v>
          </cell>
          <cell r="E29">
            <v>53.958333333333336</v>
          </cell>
          <cell r="F29">
            <v>91</v>
          </cell>
          <cell r="G29">
            <v>37</v>
          </cell>
          <cell r="H29">
            <v>17.28</v>
          </cell>
          <cell r="I29" t="str">
            <v>N</v>
          </cell>
          <cell r="J29">
            <v>44.64</v>
          </cell>
          <cell r="K29">
            <v>0.4</v>
          </cell>
        </row>
        <row r="30">
          <cell r="B30">
            <v>12.799999999999997</v>
          </cell>
          <cell r="C30">
            <v>18.8</v>
          </cell>
          <cell r="D30">
            <v>10.8</v>
          </cell>
          <cell r="E30">
            <v>85.833333333333329</v>
          </cell>
          <cell r="F30">
            <v>94</v>
          </cell>
          <cell r="G30">
            <v>76</v>
          </cell>
          <cell r="H30">
            <v>17.64</v>
          </cell>
          <cell r="I30" t="str">
            <v>S</v>
          </cell>
          <cell r="J30">
            <v>44.64</v>
          </cell>
          <cell r="K30">
            <v>3.6000000000000014</v>
          </cell>
        </row>
        <row r="31">
          <cell r="B31">
            <v>17.737500000000001</v>
          </cell>
          <cell r="C31">
            <v>26.5</v>
          </cell>
          <cell r="D31">
            <v>12.6</v>
          </cell>
          <cell r="E31">
            <v>81.291666666666671</v>
          </cell>
          <cell r="F31">
            <v>93</v>
          </cell>
          <cell r="G31">
            <v>61</v>
          </cell>
          <cell r="H31">
            <v>11.520000000000001</v>
          </cell>
          <cell r="I31" t="str">
            <v>L</v>
          </cell>
          <cell r="J31">
            <v>32.04</v>
          </cell>
          <cell r="K31">
            <v>2.4</v>
          </cell>
        </row>
        <row r="32">
          <cell r="B32">
            <v>25.795833333333324</v>
          </cell>
          <cell r="C32">
            <v>32.6</v>
          </cell>
          <cell r="D32">
            <v>21</v>
          </cell>
          <cell r="E32">
            <v>64.291666666666671</v>
          </cell>
          <cell r="F32">
            <v>83</v>
          </cell>
          <cell r="G32">
            <v>39</v>
          </cell>
          <cell r="H32">
            <v>19.079999999999998</v>
          </cell>
          <cell r="I32" t="str">
            <v>N</v>
          </cell>
          <cell r="J32">
            <v>55.440000000000005</v>
          </cell>
          <cell r="K32">
            <v>0.4</v>
          </cell>
        </row>
        <row r="33">
          <cell r="B33">
            <v>27.400000000000002</v>
          </cell>
          <cell r="C33">
            <v>32.9</v>
          </cell>
          <cell r="D33">
            <v>22</v>
          </cell>
          <cell r="E33">
            <v>53.791666666666664</v>
          </cell>
          <cell r="F33">
            <v>73</v>
          </cell>
          <cell r="G33">
            <v>37</v>
          </cell>
          <cell r="H33">
            <v>18</v>
          </cell>
          <cell r="I33" t="str">
            <v>N</v>
          </cell>
          <cell r="J33">
            <v>44.28</v>
          </cell>
          <cell r="K33">
            <v>0</v>
          </cell>
        </row>
        <row r="34">
          <cell r="B34">
            <v>26.616666666666671</v>
          </cell>
          <cell r="C34">
            <v>32.799999999999997</v>
          </cell>
          <cell r="D34">
            <v>22</v>
          </cell>
          <cell r="E34">
            <v>61.916666666666664</v>
          </cell>
          <cell r="F34">
            <v>77</v>
          </cell>
          <cell r="G34">
            <v>43</v>
          </cell>
          <cell r="H34">
            <v>11.520000000000001</v>
          </cell>
          <cell r="I34" t="str">
            <v>N</v>
          </cell>
          <cell r="J34">
            <v>28.08</v>
          </cell>
          <cell r="K34">
            <v>0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27.753846153846155</v>
          </cell>
          <cell r="C5">
            <v>32.4</v>
          </cell>
          <cell r="D5">
            <v>18</v>
          </cell>
          <cell r="E5">
            <v>56.384615384615387</v>
          </cell>
          <cell r="F5">
            <v>93</v>
          </cell>
          <cell r="G5">
            <v>37</v>
          </cell>
          <cell r="H5">
            <v>17.64</v>
          </cell>
          <cell r="I5" t="str">
            <v>NO</v>
          </cell>
          <cell r="J5">
            <v>34.92</v>
          </cell>
          <cell r="K5">
            <v>0</v>
          </cell>
        </row>
        <row r="6">
          <cell r="B6">
            <v>25.061538461538461</v>
          </cell>
          <cell r="C6">
            <v>30.1</v>
          </cell>
          <cell r="D6">
            <v>20</v>
          </cell>
          <cell r="E6">
            <v>75.384615384615387</v>
          </cell>
          <cell r="F6">
            <v>98</v>
          </cell>
          <cell r="G6">
            <v>51</v>
          </cell>
          <cell r="H6">
            <v>11.16</v>
          </cell>
          <cell r="I6" t="str">
            <v>SE</v>
          </cell>
          <cell r="J6">
            <v>25.56</v>
          </cell>
          <cell r="K6">
            <v>0</v>
          </cell>
        </row>
        <row r="7">
          <cell r="B7">
            <v>21.328571428571426</v>
          </cell>
          <cell r="C7">
            <v>24.9</v>
          </cell>
          <cell r="D7">
            <v>18.7</v>
          </cell>
          <cell r="E7">
            <v>79.214285714285708</v>
          </cell>
          <cell r="F7">
            <v>95</v>
          </cell>
          <cell r="G7">
            <v>63</v>
          </cell>
          <cell r="H7">
            <v>13.32</v>
          </cell>
          <cell r="I7" t="str">
            <v>S</v>
          </cell>
          <cell r="J7">
            <v>26.64</v>
          </cell>
          <cell r="K7">
            <v>0</v>
          </cell>
        </row>
        <row r="8">
          <cell r="B8">
            <v>20.435714285714287</v>
          </cell>
          <cell r="C8">
            <v>25.4</v>
          </cell>
          <cell r="D8">
            <v>15.2</v>
          </cell>
          <cell r="E8">
            <v>70.785714285714292</v>
          </cell>
          <cell r="F8">
            <v>99</v>
          </cell>
          <cell r="G8">
            <v>47</v>
          </cell>
          <cell r="H8">
            <v>14.4</v>
          </cell>
          <cell r="I8" t="str">
            <v>SE</v>
          </cell>
          <cell r="J8">
            <v>31.680000000000003</v>
          </cell>
          <cell r="K8">
            <v>0</v>
          </cell>
        </row>
        <row r="9">
          <cell r="B9">
            <v>19.657142857142855</v>
          </cell>
          <cell r="C9">
            <v>24.5</v>
          </cell>
          <cell r="D9">
            <v>12.8</v>
          </cell>
          <cell r="E9">
            <v>57.428571428571431</v>
          </cell>
          <cell r="F9">
            <v>93</v>
          </cell>
          <cell r="G9">
            <v>35</v>
          </cell>
          <cell r="H9">
            <v>20.88</v>
          </cell>
          <cell r="I9" t="str">
            <v>L</v>
          </cell>
          <cell r="J9">
            <v>36</v>
          </cell>
          <cell r="K9">
            <v>0</v>
          </cell>
        </row>
        <row r="10">
          <cell r="B10">
            <v>21.092857142857145</v>
          </cell>
          <cell r="C10">
            <v>28.2</v>
          </cell>
          <cell r="D10">
            <v>7.6</v>
          </cell>
          <cell r="E10">
            <v>53.714285714285715</v>
          </cell>
          <cell r="F10">
            <v>98</v>
          </cell>
          <cell r="G10">
            <v>29</v>
          </cell>
          <cell r="H10">
            <v>10.44</v>
          </cell>
          <cell r="I10" t="str">
            <v>NE</v>
          </cell>
          <cell r="J10">
            <v>21.96</v>
          </cell>
          <cell r="K10">
            <v>0</v>
          </cell>
        </row>
        <row r="11">
          <cell r="B11">
            <v>25.123076923076919</v>
          </cell>
          <cell r="C11">
            <v>30.9</v>
          </cell>
          <cell r="D11">
            <v>11.4</v>
          </cell>
          <cell r="E11">
            <v>50.46153846153846</v>
          </cell>
          <cell r="F11">
            <v>95</v>
          </cell>
          <cell r="G11">
            <v>31</v>
          </cell>
          <cell r="H11">
            <v>12.24</v>
          </cell>
          <cell r="I11" t="str">
            <v>NE</v>
          </cell>
          <cell r="J11">
            <v>23.040000000000003</v>
          </cell>
          <cell r="K11">
            <v>0</v>
          </cell>
        </row>
        <row r="12">
          <cell r="B12">
            <v>25.950000000000003</v>
          </cell>
          <cell r="C12">
            <v>30.3</v>
          </cell>
          <cell r="D12">
            <v>14.7</v>
          </cell>
          <cell r="E12">
            <v>47.583333333333336</v>
          </cell>
          <cell r="F12">
            <v>97</v>
          </cell>
          <cell r="G12">
            <v>31</v>
          </cell>
          <cell r="H12">
            <v>15.120000000000001</v>
          </cell>
          <cell r="I12" t="str">
            <v>L</v>
          </cell>
          <cell r="J12">
            <v>30.6</v>
          </cell>
          <cell r="K12">
            <v>0</v>
          </cell>
        </row>
        <row r="13">
          <cell r="B13">
            <v>23.800000000000004</v>
          </cell>
          <cell r="C13">
            <v>28.9</v>
          </cell>
          <cell r="D13">
            <v>12</v>
          </cell>
          <cell r="E13">
            <v>51.846153846153847</v>
          </cell>
          <cell r="F13">
            <v>96</v>
          </cell>
          <cell r="G13">
            <v>33</v>
          </cell>
          <cell r="H13">
            <v>10.08</v>
          </cell>
          <cell r="I13" t="str">
            <v>SE</v>
          </cell>
          <cell r="J13">
            <v>21.96</v>
          </cell>
          <cell r="K13">
            <v>0</v>
          </cell>
        </row>
        <row r="14">
          <cell r="B14">
            <v>24.541666666666668</v>
          </cell>
          <cell r="C14">
            <v>31.1</v>
          </cell>
          <cell r="D14">
            <v>12.1</v>
          </cell>
          <cell r="E14">
            <v>54.416666666666664</v>
          </cell>
          <cell r="F14">
            <v>95</v>
          </cell>
          <cell r="G14">
            <v>32</v>
          </cell>
          <cell r="H14">
            <v>8.64</v>
          </cell>
          <cell r="I14" t="str">
            <v>SE</v>
          </cell>
          <cell r="J14">
            <v>24.840000000000003</v>
          </cell>
          <cell r="K14">
            <v>0</v>
          </cell>
        </row>
        <row r="15">
          <cell r="B15">
            <v>26.099999999999998</v>
          </cell>
          <cell r="C15">
            <v>32</v>
          </cell>
          <cell r="D15">
            <v>12.7</v>
          </cell>
          <cell r="E15">
            <v>54.833333333333336</v>
          </cell>
          <cell r="F15">
            <v>95</v>
          </cell>
          <cell r="G15">
            <v>37</v>
          </cell>
          <cell r="H15">
            <v>10.8</v>
          </cell>
          <cell r="I15" t="str">
            <v>NE</v>
          </cell>
          <cell r="J15">
            <v>19.8</v>
          </cell>
          <cell r="K15">
            <v>0</v>
          </cell>
        </row>
        <row r="16">
          <cell r="B16">
            <v>26.830769230769231</v>
          </cell>
          <cell r="C16">
            <v>32</v>
          </cell>
          <cell r="D16">
            <v>14.8</v>
          </cell>
          <cell r="E16">
            <v>50.384615384615387</v>
          </cell>
          <cell r="F16">
            <v>98</v>
          </cell>
          <cell r="G16">
            <v>34</v>
          </cell>
          <cell r="H16">
            <v>19.440000000000001</v>
          </cell>
          <cell r="I16" t="str">
            <v>NE</v>
          </cell>
          <cell r="J16">
            <v>31.319999999999997</v>
          </cell>
          <cell r="K16">
            <v>0</v>
          </cell>
        </row>
        <row r="17">
          <cell r="B17">
            <v>27.424999999999997</v>
          </cell>
          <cell r="C17">
            <v>32.9</v>
          </cell>
          <cell r="D17">
            <v>14.4</v>
          </cell>
          <cell r="E17">
            <v>44.833333333333336</v>
          </cell>
          <cell r="F17">
            <v>90</v>
          </cell>
          <cell r="G17">
            <v>27</v>
          </cell>
          <cell r="H17">
            <v>18.36</v>
          </cell>
          <cell r="I17" t="str">
            <v>N</v>
          </cell>
          <cell r="J17">
            <v>37.080000000000005</v>
          </cell>
          <cell r="K17">
            <v>0</v>
          </cell>
        </row>
        <row r="18">
          <cell r="B18">
            <v>27.541666666666668</v>
          </cell>
          <cell r="C18">
            <v>32.700000000000003</v>
          </cell>
          <cell r="D18">
            <v>17.7</v>
          </cell>
          <cell r="E18">
            <v>45.75</v>
          </cell>
          <cell r="F18">
            <v>83</v>
          </cell>
          <cell r="G18">
            <v>28</v>
          </cell>
          <cell r="H18">
            <v>15.120000000000001</v>
          </cell>
          <cell r="I18" t="str">
            <v>NE</v>
          </cell>
          <cell r="J18">
            <v>30.240000000000002</v>
          </cell>
          <cell r="K18">
            <v>0</v>
          </cell>
        </row>
        <row r="19">
          <cell r="B19">
            <v>27.275000000000002</v>
          </cell>
          <cell r="C19">
            <v>32.5</v>
          </cell>
          <cell r="D19">
            <v>16.8</v>
          </cell>
          <cell r="E19">
            <v>49.333333333333336</v>
          </cell>
          <cell r="F19">
            <v>90</v>
          </cell>
          <cell r="H19">
            <v>19.440000000000001</v>
          </cell>
          <cell r="I19" t="str">
            <v>NE</v>
          </cell>
          <cell r="J19">
            <v>37.440000000000005</v>
          </cell>
          <cell r="K19">
            <v>0</v>
          </cell>
        </row>
        <row r="20">
          <cell r="B20">
            <v>27.674999999999997</v>
          </cell>
          <cell r="C20">
            <v>33.1</v>
          </cell>
          <cell r="D20">
            <v>19</v>
          </cell>
          <cell r="E20">
            <v>44.166666666666664</v>
          </cell>
          <cell r="F20">
            <v>82</v>
          </cell>
          <cell r="G20">
            <v>27</v>
          </cell>
          <cell r="H20">
            <v>15.120000000000001</v>
          </cell>
          <cell r="I20" t="str">
            <v>SE</v>
          </cell>
          <cell r="J20">
            <v>30.240000000000002</v>
          </cell>
          <cell r="K20">
            <v>0</v>
          </cell>
        </row>
        <row r="21">
          <cell r="B21">
            <v>26.116666666666671</v>
          </cell>
          <cell r="C21">
            <v>30.8</v>
          </cell>
          <cell r="D21">
            <v>13</v>
          </cell>
          <cell r="E21">
            <v>46.416666666666664</v>
          </cell>
          <cell r="F21">
            <v>95</v>
          </cell>
          <cell r="G21">
            <v>30</v>
          </cell>
          <cell r="H21">
            <v>15.120000000000001</v>
          </cell>
          <cell r="I21" t="str">
            <v>NE</v>
          </cell>
          <cell r="J21">
            <v>30.240000000000002</v>
          </cell>
          <cell r="K21">
            <v>0</v>
          </cell>
        </row>
        <row r="22">
          <cell r="B22">
            <v>25.141666666666669</v>
          </cell>
          <cell r="C22">
            <v>30.7</v>
          </cell>
          <cell r="D22">
            <v>12.9</v>
          </cell>
          <cell r="E22">
            <v>47.083333333333336</v>
          </cell>
          <cell r="F22">
            <v>93</v>
          </cell>
          <cell r="G22">
            <v>30</v>
          </cell>
          <cell r="H22">
            <v>14.76</v>
          </cell>
          <cell r="I22" t="str">
            <v>NO</v>
          </cell>
          <cell r="J22">
            <v>30.6</v>
          </cell>
          <cell r="K22">
            <v>0</v>
          </cell>
        </row>
        <row r="23">
          <cell r="B23">
            <v>25.549999999999997</v>
          </cell>
          <cell r="C23">
            <v>31.2</v>
          </cell>
          <cell r="D23">
            <v>11.9</v>
          </cell>
          <cell r="E23">
            <v>49</v>
          </cell>
          <cell r="F23">
            <v>94</v>
          </cell>
          <cell r="G23">
            <v>32</v>
          </cell>
          <cell r="H23">
            <v>10.08</v>
          </cell>
          <cell r="I23" t="str">
            <v>NE</v>
          </cell>
          <cell r="J23">
            <v>23.759999999999998</v>
          </cell>
          <cell r="K23">
            <v>0</v>
          </cell>
        </row>
        <row r="24">
          <cell r="B24">
            <v>25.483333333333334</v>
          </cell>
          <cell r="C24">
            <v>30.6</v>
          </cell>
          <cell r="D24">
            <v>14.3</v>
          </cell>
          <cell r="E24">
            <v>53.333333333333336</v>
          </cell>
          <cell r="F24">
            <v>94</v>
          </cell>
          <cell r="G24">
            <v>37</v>
          </cell>
          <cell r="H24">
            <v>12.6</v>
          </cell>
          <cell r="I24" t="str">
            <v>SE</v>
          </cell>
          <cell r="J24">
            <v>25.2</v>
          </cell>
          <cell r="K24">
            <v>0</v>
          </cell>
        </row>
        <row r="25">
          <cell r="B25">
            <v>25.858333333333331</v>
          </cell>
          <cell r="C25">
            <v>31.3</v>
          </cell>
          <cell r="D25">
            <v>14</v>
          </cell>
          <cell r="E25">
            <v>49.5</v>
          </cell>
          <cell r="F25">
            <v>98</v>
          </cell>
          <cell r="G25">
            <v>31</v>
          </cell>
          <cell r="H25">
            <v>19.079999999999998</v>
          </cell>
          <cell r="I25" t="str">
            <v>NE</v>
          </cell>
          <cell r="J25">
            <v>36.72</v>
          </cell>
          <cell r="K25">
            <v>0</v>
          </cell>
        </row>
        <row r="26">
          <cell r="B26">
            <v>25.150000000000002</v>
          </cell>
          <cell r="C26">
            <v>30.4</v>
          </cell>
          <cell r="D26">
            <v>12.9</v>
          </cell>
          <cell r="E26">
            <v>46.416666666666664</v>
          </cell>
          <cell r="F26">
            <v>91</v>
          </cell>
          <cell r="G26">
            <v>29</v>
          </cell>
          <cell r="H26">
            <v>17.64</v>
          </cell>
          <cell r="I26" t="str">
            <v>NE</v>
          </cell>
          <cell r="J26">
            <v>31.680000000000003</v>
          </cell>
          <cell r="K26">
            <v>0</v>
          </cell>
        </row>
        <row r="27">
          <cell r="B27">
            <v>24.863636363636363</v>
          </cell>
          <cell r="C27">
            <v>30.2</v>
          </cell>
          <cell r="D27">
            <v>10.7</v>
          </cell>
          <cell r="E27">
            <v>46.272727272727273</v>
          </cell>
          <cell r="F27">
            <v>95</v>
          </cell>
          <cell r="G27">
            <v>28</v>
          </cell>
          <cell r="H27">
            <v>13.68</v>
          </cell>
          <cell r="I27" t="str">
            <v>NE</v>
          </cell>
          <cell r="J27">
            <v>27.720000000000002</v>
          </cell>
          <cell r="K27">
            <v>0</v>
          </cell>
        </row>
        <row r="28">
          <cell r="B28">
            <v>24.025000000000002</v>
          </cell>
          <cell r="C28">
            <v>30.9</v>
          </cell>
          <cell r="D28">
            <v>11</v>
          </cell>
          <cell r="E28">
            <v>49.25</v>
          </cell>
          <cell r="F28">
            <v>96</v>
          </cell>
          <cell r="G28">
            <v>27</v>
          </cell>
          <cell r="H28">
            <v>18.720000000000002</v>
          </cell>
          <cell r="I28" t="str">
            <v>N</v>
          </cell>
          <cell r="J28">
            <v>35.28</v>
          </cell>
          <cell r="K28">
            <v>0</v>
          </cell>
        </row>
        <row r="29">
          <cell r="B29">
            <v>25.215384615384615</v>
          </cell>
          <cell r="C29">
            <v>30.7</v>
          </cell>
          <cell r="D29">
            <v>13.5</v>
          </cell>
          <cell r="E29">
            <v>45.615384615384613</v>
          </cell>
          <cell r="F29">
            <v>84</v>
          </cell>
          <cell r="G29">
            <v>28</v>
          </cell>
          <cell r="H29">
            <v>34.56</v>
          </cell>
          <cell r="I29" t="str">
            <v>N</v>
          </cell>
          <cell r="J29">
            <v>62.639999999999993</v>
          </cell>
          <cell r="K29">
            <v>0</v>
          </cell>
        </row>
        <row r="30">
          <cell r="B30">
            <v>19.609090909090913</v>
          </cell>
          <cell r="C30">
            <v>21.8</v>
          </cell>
          <cell r="D30">
            <v>16.8</v>
          </cell>
          <cell r="E30">
            <v>83.36363636363636</v>
          </cell>
          <cell r="F30">
            <v>94</v>
          </cell>
          <cell r="G30">
            <v>64</v>
          </cell>
          <cell r="H30">
            <v>17.64</v>
          </cell>
          <cell r="I30" t="str">
            <v>NO</v>
          </cell>
          <cell r="J30">
            <v>41.76</v>
          </cell>
          <cell r="K30">
            <v>7.3999999999999995</v>
          </cell>
        </row>
        <row r="31">
          <cell r="B31">
            <v>22.63636363636364</v>
          </cell>
          <cell r="C31">
            <v>26.2</v>
          </cell>
          <cell r="D31">
            <v>17.8</v>
          </cell>
          <cell r="E31">
            <v>77.63636363636364</v>
          </cell>
          <cell r="F31">
            <v>98</v>
          </cell>
          <cell r="G31">
            <v>63</v>
          </cell>
          <cell r="H31">
            <v>12.96</v>
          </cell>
          <cell r="I31" t="str">
            <v>NE</v>
          </cell>
          <cell r="J31">
            <v>23.400000000000002</v>
          </cell>
          <cell r="K31">
            <v>0</v>
          </cell>
        </row>
        <row r="32">
          <cell r="B32">
            <v>26.5</v>
          </cell>
          <cell r="C32">
            <v>32.799999999999997</v>
          </cell>
          <cell r="D32">
            <v>17.600000000000001</v>
          </cell>
          <cell r="E32">
            <v>56.25</v>
          </cell>
          <cell r="F32">
            <v>94</v>
          </cell>
          <cell r="G32">
            <v>33</v>
          </cell>
          <cell r="H32">
            <v>21.96</v>
          </cell>
          <cell r="I32" t="str">
            <v>N</v>
          </cell>
          <cell r="J32">
            <v>34.56</v>
          </cell>
          <cell r="K32">
            <v>0</v>
          </cell>
        </row>
        <row r="33">
          <cell r="B33">
            <v>26.933333333333334</v>
          </cell>
          <cell r="C33">
            <v>32.799999999999997</v>
          </cell>
          <cell r="D33">
            <v>15.7</v>
          </cell>
          <cell r="E33">
            <v>51.75</v>
          </cell>
          <cell r="F33">
            <v>96</v>
          </cell>
          <cell r="G33">
            <v>31</v>
          </cell>
          <cell r="H33">
            <v>20.52</v>
          </cell>
          <cell r="I33" t="str">
            <v>N</v>
          </cell>
          <cell r="J33">
            <v>34.56</v>
          </cell>
          <cell r="K33">
            <v>0</v>
          </cell>
        </row>
        <row r="34">
          <cell r="B34">
            <v>26.724999999999998</v>
          </cell>
          <cell r="C34">
            <v>32.9</v>
          </cell>
          <cell r="D34">
            <v>15.4</v>
          </cell>
          <cell r="E34">
            <v>51.833333333333336</v>
          </cell>
          <cell r="F34">
            <v>94</v>
          </cell>
          <cell r="G34">
            <v>30</v>
          </cell>
          <cell r="H34">
            <v>17.64</v>
          </cell>
          <cell r="I34" t="str">
            <v>N</v>
          </cell>
          <cell r="J34">
            <v>31.319999999999997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23.916666666666668</v>
          </cell>
          <cell r="C5">
            <v>30</v>
          </cell>
          <cell r="D5">
            <v>21.3</v>
          </cell>
          <cell r="E5">
            <v>84.708333333333329</v>
          </cell>
          <cell r="F5">
            <v>99</v>
          </cell>
          <cell r="G5">
            <v>54</v>
          </cell>
          <cell r="H5">
            <v>10.8</v>
          </cell>
          <cell r="I5" t="str">
            <v>SE</v>
          </cell>
          <cell r="J5">
            <v>30.240000000000002</v>
          </cell>
          <cell r="K5">
            <v>3.6</v>
          </cell>
        </row>
        <row r="6">
          <cell r="B6">
            <v>21.0625</v>
          </cell>
          <cell r="C6">
            <v>22.7</v>
          </cell>
          <cell r="D6">
            <v>19.100000000000001</v>
          </cell>
          <cell r="E6">
            <v>92.541666666666671</v>
          </cell>
          <cell r="F6">
            <v>100</v>
          </cell>
          <cell r="G6">
            <v>80</v>
          </cell>
          <cell r="H6">
            <v>8.2799999999999994</v>
          </cell>
          <cell r="I6" t="str">
            <v>S</v>
          </cell>
          <cell r="J6">
            <v>18.720000000000002</v>
          </cell>
          <cell r="K6">
            <v>0.60000000000000009</v>
          </cell>
        </row>
        <row r="7">
          <cell r="B7">
            <v>19.633333333333336</v>
          </cell>
          <cell r="C7">
            <v>24</v>
          </cell>
          <cell r="D7">
            <v>16.899999999999999</v>
          </cell>
          <cell r="E7">
            <v>87.5</v>
          </cell>
          <cell r="F7">
            <v>99</v>
          </cell>
          <cell r="G7">
            <v>69</v>
          </cell>
          <cell r="H7">
            <v>12.6</v>
          </cell>
          <cell r="I7" t="str">
            <v>S</v>
          </cell>
          <cell r="J7">
            <v>30.240000000000002</v>
          </cell>
          <cell r="K7">
            <v>5.4</v>
          </cell>
        </row>
        <row r="8">
          <cell r="B8">
            <v>17.741666666666664</v>
          </cell>
          <cell r="C8">
            <v>24.7</v>
          </cell>
          <cell r="D8">
            <v>13.3</v>
          </cell>
          <cell r="E8">
            <v>83.041666666666671</v>
          </cell>
          <cell r="F8">
            <v>100</v>
          </cell>
          <cell r="G8">
            <v>50</v>
          </cell>
          <cell r="H8">
            <v>7.2</v>
          </cell>
          <cell r="I8" t="str">
            <v>L</v>
          </cell>
          <cell r="J8">
            <v>19.8</v>
          </cell>
          <cell r="K8">
            <v>0.2</v>
          </cell>
        </row>
        <row r="9">
          <cell r="B9">
            <v>17.295833333333334</v>
          </cell>
          <cell r="C9">
            <v>23.7</v>
          </cell>
          <cell r="D9">
            <v>12.9</v>
          </cell>
          <cell r="E9">
            <v>65.166666666666671</v>
          </cell>
          <cell r="F9">
            <v>93</v>
          </cell>
          <cell r="G9">
            <v>27</v>
          </cell>
          <cell r="H9">
            <v>15.840000000000002</v>
          </cell>
          <cell r="I9" t="str">
            <v>NE</v>
          </cell>
          <cell r="J9">
            <v>35.64</v>
          </cell>
          <cell r="K9">
            <v>0</v>
          </cell>
        </row>
        <row r="10">
          <cell r="B10">
            <v>16.229166666666668</v>
          </cell>
          <cell r="C10">
            <v>26.5</v>
          </cell>
          <cell r="D10">
            <v>6.7</v>
          </cell>
          <cell r="E10">
            <v>72.208333333333329</v>
          </cell>
          <cell r="F10">
            <v>100</v>
          </cell>
          <cell r="G10">
            <v>33</v>
          </cell>
          <cell r="H10">
            <v>11.879999999999999</v>
          </cell>
          <cell r="I10" t="str">
            <v>NE</v>
          </cell>
          <cell r="J10">
            <v>25.92</v>
          </cell>
          <cell r="K10">
            <v>0</v>
          </cell>
        </row>
        <row r="11">
          <cell r="B11">
            <v>19.75</v>
          </cell>
          <cell r="C11">
            <v>30</v>
          </cell>
          <cell r="D11">
            <v>11.9</v>
          </cell>
          <cell r="E11">
            <v>63.541666666666664</v>
          </cell>
          <cell r="F11">
            <v>91</v>
          </cell>
          <cell r="G11">
            <v>32</v>
          </cell>
          <cell r="H11">
            <v>7.5600000000000005</v>
          </cell>
          <cell r="I11" t="str">
            <v>N</v>
          </cell>
          <cell r="J11">
            <v>16.559999999999999</v>
          </cell>
          <cell r="K11">
            <v>0</v>
          </cell>
        </row>
        <row r="12">
          <cell r="B12">
            <v>20.925000000000004</v>
          </cell>
          <cell r="C12">
            <v>29.8</v>
          </cell>
          <cell r="D12">
            <v>13.8</v>
          </cell>
          <cell r="E12">
            <v>71.416666666666671</v>
          </cell>
          <cell r="F12">
            <v>99</v>
          </cell>
          <cell r="G12">
            <v>33</v>
          </cell>
          <cell r="H12">
            <v>12.24</v>
          </cell>
          <cell r="I12" t="str">
            <v>N</v>
          </cell>
          <cell r="J12">
            <v>25.56</v>
          </cell>
          <cell r="K12">
            <v>0</v>
          </cell>
        </row>
        <row r="13">
          <cell r="B13">
            <v>21.520833333333339</v>
          </cell>
          <cell r="C13">
            <v>28.3</v>
          </cell>
          <cell r="D13">
            <v>15.1</v>
          </cell>
          <cell r="E13">
            <v>60.791666666666664</v>
          </cell>
          <cell r="F13">
            <v>92</v>
          </cell>
          <cell r="G13">
            <v>30</v>
          </cell>
          <cell r="H13">
            <v>13.32</v>
          </cell>
          <cell r="I13" t="str">
            <v>NE</v>
          </cell>
          <cell r="J13">
            <v>26.64</v>
          </cell>
          <cell r="K13">
            <v>0</v>
          </cell>
        </row>
        <row r="14">
          <cell r="B14">
            <v>19.600000000000005</v>
          </cell>
          <cell r="C14">
            <v>29</v>
          </cell>
          <cell r="D14">
            <v>11.6</v>
          </cell>
          <cell r="E14">
            <v>69.041666666666671</v>
          </cell>
          <cell r="F14">
            <v>100</v>
          </cell>
          <cell r="G14">
            <v>38</v>
          </cell>
          <cell r="H14">
            <v>11.16</v>
          </cell>
          <cell r="I14" t="str">
            <v>NE</v>
          </cell>
          <cell r="J14">
            <v>23.759999999999998</v>
          </cell>
          <cell r="K14">
            <v>0</v>
          </cell>
        </row>
        <row r="15">
          <cell r="B15">
            <v>21.049999999999994</v>
          </cell>
          <cell r="C15">
            <v>31.9</v>
          </cell>
          <cell r="D15">
            <v>11.4</v>
          </cell>
          <cell r="E15">
            <v>73.166666666666671</v>
          </cell>
          <cell r="F15">
            <v>100</v>
          </cell>
          <cell r="G15">
            <v>34</v>
          </cell>
          <cell r="H15">
            <v>14.76</v>
          </cell>
          <cell r="I15" t="str">
            <v>N</v>
          </cell>
          <cell r="J15">
            <v>26.64</v>
          </cell>
          <cell r="K15">
            <v>0</v>
          </cell>
        </row>
        <row r="16">
          <cell r="B16">
            <v>22.720833333333331</v>
          </cell>
          <cell r="C16">
            <v>32</v>
          </cell>
          <cell r="D16">
            <v>14.9</v>
          </cell>
          <cell r="E16">
            <v>67.291666666666671</v>
          </cell>
          <cell r="F16">
            <v>99</v>
          </cell>
          <cell r="G16">
            <v>31</v>
          </cell>
          <cell r="H16">
            <v>18.720000000000002</v>
          </cell>
          <cell r="I16" t="str">
            <v>N</v>
          </cell>
          <cell r="J16">
            <v>39.6</v>
          </cell>
          <cell r="K16">
            <v>0</v>
          </cell>
        </row>
        <row r="17">
          <cell r="B17">
            <v>23.283333333333335</v>
          </cell>
          <cell r="C17">
            <v>32.1</v>
          </cell>
          <cell r="D17">
            <v>16.3</v>
          </cell>
          <cell r="E17">
            <v>57.583333333333336</v>
          </cell>
          <cell r="F17">
            <v>82</v>
          </cell>
          <cell r="G17">
            <v>27</v>
          </cell>
          <cell r="H17">
            <v>20.16</v>
          </cell>
          <cell r="I17" t="str">
            <v>N</v>
          </cell>
          <cell r="J17">
            <v>42.480000000000004</v>
          </cell>
          <cell r="K17">
            <v>0</v>
          </cell>
        </row>
        <row r="18">
          <cell r="B18">
            <v>22.012499999999999</v>
          </cell>
          <cell r="C18">
            <v>31.8</v>
          </cell>
          <cell r="D18">
            <v>14.4</v>
          </cell>
          <cell r="E18">
            <v>67</v>
          </cell>
          <cell r="F18">
            <v>95</v>
          </cell>
          <cell r="G18">
            <v>29</v>
          </cell>
          <cell r="H18">
            <v>17.28</v>
          </cell>
          <cell r="I18" t="str">
            <v>N</v>
          </cell>
          <cell r="J18">
            <v>28.08</v>
          </cell>
          <cell r="K18">
            <v>0</v>
          </cell>
        </row>
        <row r="19">
          <cell r="B19">
            <v>24.279166666666669</v>
          </cell>
          <cell r="C19">
            <v>31.8</v>
          </cell>
          <cell r="D19">
            <v>18.100000000000001</v>
          </cell>
          <cell r="E19">
            <v>57.208333333333336</v>
          </cell>
          <cell r="F19">
            <v>80</v>
          </cell>
          <cell r="G19">
            <v>22</v>
          </cell>
          <cell r="H19">
            <v>23.400000000000002</v>
          </cell>
          <cell r="I19" t="str">
            <v>N</v>
          </cell>
          <cell r="J19">
            <v>42.12</v>
          </cell>
          <cell r="K19">
            <v>0</v>
          </cell>
        </row>
        <row r="20">
          <cell r="B20">
            <v>24.783333333333331</v>
          </cell>
          <cell r="C20">
            <v>32.299999999999997</v>
          </cell>
          <cell r="D20">
            <v>19.7</v>
          </cell>
          <cell r="E20">
            <v>56.25</v>
          </cell>
          <cell r="F20">
            <v>84</v>
          </cell>
          <cell r="G20">
            <v>31</v>
          </cell>
          <cell r="H20">
            <v>11.16</v>
          </cell>
          <cell r="I20" t="str">
            <v>N</v>
          </cell>
          <cell r="J20">
            <v>24.840000000000003</v>
          </cell>
          <cell r="K20">
            <v>0</v>
          </cell>
        </row>
        <row r="21">
          <cell r="B21">
            <v>22.183333333333337</v>
          </cell>
          <cell r="C21">
            <v>30.6</v>
          </cell>
          <cell r="D21">
            <v>12.8</v>
          </cell>
          <cell r="E21">
            <v>51.458333333333336</v>
          </cell>
          <cell r="F21">
            <v>97</v>
          </cell>
          <cell r="G21">
            <v>12</v>
          </cell>
          <cell r="H21">
            <v>11.520000000000001</v>
          </cell>
          <cell r="I21" t="str">
            <v>NE</v>
          </cell>
          <cell r="J21">
            <v>29.880000000000003</v>
          </cell>
          <cell r="K21">
            <v>0</v>
          </cell>
        </row>
        <row r="22">
          <cell r="B22">
            <v>21.979166666666661</v>
          </cell>
          <cell r="C22">
            <v>31.1</v>
          </cell>
          <cell r="D22">
            <v>15.5</v>
          </cell>
          <cell r="E22">
            <v>55.291666666666664</v>
          </cell>
          <cell r="F22">
            <v>82</v>
          </cell>
          <cell r="G22">
            <v>12</v>
          </cell>
          <cell r="H22">
            <v>14.4</v>
          </cell>
          <cell r="I22" t="str">
            <v>N</v>
          </cell>
          <cell r="J22">
            <v>30.240000000000002</v>
          </cell>
          <cell r="K22">
            <v>0</v>
          </cell>
        </row>
        <row r="23">
          <cell r="B23">
            <v>21.24583333333333</v>
          </cell>
          <cell r="C23">
            <v>31.2</v>
          </cell>
          <cell r="D23">
            <v>12.5</v>
          </cell>
          <cell r="E23">
            <v>61</v>
          </cell>
          <cell r="F23">
            <v>97</v>
          </cell>
          <cell r="G23">
            <v>13</v>
          </cell>
          <cell r="H23">
            <v>11.16</v>
          </cell>
          <cell r="I23" t="str">
            <v>O</v>
          </cell>
          <cell r="J23">
            <v>27</v>
          </cell>
          <cell r="K23">
            <v>0</v>
          </cell>
        </row>
        <row r="24">
          <cell r="B24">
            <v>21.033333333333335</v>
          </cell>
          <cell r="C24">
            <v>29</v>
          </cell>
          <cell r="D24">
            <v>14.4</v>
          </cell>
          <cell r="E24">
            <v>63</v>
          </cell>
          <cell r="F24">
            <v>95</v>
          </cell>
          <cell r="G24">
            <v>28</v>
          </cell>
          <cell r="H24">
            <v>7.5600000000000005</v>
          </cell>
          <cell r="I24" t="str">
            <v>S</v>
          </cell>
          <cell r="J24">
            <v>23.400000000000002</v>
          </cell>
          <cell r="K24">
            <v>0</v>
          </cell>
        </row>
        <row r="25">
          <cell r="B25">
            <v>20.745833333333334</v>
          </cell>
          <cell r="C25">
            <v>30.7</v>
          </cell>
          <cell r="D25">
            <v>12.8</v>
          </cell>
          <cell r="E25">
            <v>64.833333333333329</v>
          </cell>
          <cell r="F25">
            <v>100</v>
          </cell>
          <cell r="G25">
            <v>20</v>
          </cell>
          <cell r="H25">
            <v>14.76</v>
          </cell>
          <cell r="I25" t="str">
            <v>N</v>
          </cell>
          <cell r="J25">
            <v>35.28</v>
          </cell>
          <cell r="K25">
            <v>0</v>
          </cell>
        </row>
        <row r="26">
          <cell r="B26">
            <v>21.754166666666663</v>
          </cell>
          <cell r="C26">
            <v>30.5</v>
          </cell>
          <cell r="D26">
            <v>14.3</v>
          </cell>
          <cell r="E26">
            <v>62.958333333333336</v>
          </cell>
          <cell r="F26">
            <v>94</v>
          </cell>
          <cell r="G26">
            <v>27</v>
          </cell>
          <cell r="H26">
            <v>10.44</v>
          </cell>
          <cell r="I26" t="str">
            <v>N</v>
          </cell>
          <cell r="J26">
            <v>25.92</v>
          </cell>
          <cell r="K26">
            <v>0</v>
          </cell>
        </row>
        <row r="27">
          <cell r="B27">
            <v>21.058333333333334</v>
          </cell>
          <cell r="C27">
            <v>30.5</v>
          </cell>
          <cell r="D27">
            <v>11.8</v>
          </cell>
          <cell r="E27">
            <v>60.875</v>
          </cell>
          <cell r="F27">
            <v>98</v>
          </cell>
          <cell r="G27">
            <v>27</v>
          </cell>
          <cell r="H27">
            <v>15.48</v>
          </cell>
          <cell r="I27" t="str">
            <v>N</v>
          </cell>
          <cell r="J27">
            <v>32.04</v>
          </cell>
          <cell r="K27">
            <v>0</v>
          </cell>
        </row>
        <row r="28">
          <cell r="B28">
            <v>20.266666666666669</v>
          </cell>
          <cell r="C28">
            <v>31.1</v>
          </cell>
          <cell r="D28">
            <v>10.199999999999999</v>
          </cell>
          <cell r="E28">
            <v>62.375</v>
          </cell>
          <cell r="F28">
            <v>97</v>
          </cell>
          <cell r="G28">
            <v>27</v>
          </cell>
          <cell r="H28">
            <v>18</v>
          </cell>
          <cell r="I28" t="str">
            <v>NO</v>
          </cell>
          <cell r="J28">
            <v>49.680000000000007</v>
          </cell>
          <cell r="K28">
            <v>0</v>
          </cell>
        </row>
        <row r="29">
          <cell r="B29">
            <v>21.929166666666664</v>
          </cell>
          <cell r="C29">
            <v>31</v>
          </cell>
          <cell r="D29">
            <v>12.8</v>
          </cell>
          <cell r="E29">
            <v>57.25</v>
          </cell>
          <cell r="F29">
            <v>90</v>
          </cell>
          <cell r="G29">
            <v>29</v>
          </cell>
          <cell r="H29">
            <v>32.04</v>
          </cell>
          <cell r="I29" t="str">
            <v>NO</v>
          </cell>
          <cell r="J29">
            <v>63.72</v>
          </cell>
          <cell r="K29">
            <v>0</v>
          </cell>
        </row>
        <row r="30">
          <cell r="B30">
            <v>17.462500000000002</v>
          </cell>
          <cell r="C30">
            <v>23.4</v>
          </cell>
          <cell r="D30">
            <v>14.5</v>
          </cell>
          <cell r="E30">
            <v>86.291666666666671</v>
          </cell>
          <cell r="F30">
            <v>100</v>
          </cell>
          <cell r="G30">
            <v>51</v>
          </cell>
          <cell r="H30">
            <v>11.879999999999999</v>
          </cell>
          <cell r="I30" t="str">
            <v>NO</v>
          </cell>
          <cell r="J30">
            <v>20.88</v>
          </cell>
          <cell r="K30">
            <v>4.8000000000000007</v>
          </cell>
        </row>
        <row r="31">
          <cell r="B31">
            <v>17.866666666666664</v>
          </cell>
          <cell r="C31">
            <v>22.2</v>
          </cell>
          <cell r="D31">
            <v>15.5</v>
          </cell>
          <cell r="E31">
            <v>96.541666666666671</v>
          </cell>
          <cell r="F31">
            <v>100</v>
          </cell>
          <cell r="G31">
            <v>84</v>
          </cell>
          <cell r="H31">
            <v>10.8</v>
          </cell>
          <cell r="I31" t="str">
            <v>N</v>
          </cell>
          <cell r="J31">
            <v>26.28</v>
          </cell>
          <cell r="K31">
            <v>4.4000000000000004</v>
          </cell>
        </row>
        <row r="32">
          <cell r="B32">
            <v>23.120833333333334</v>
          </cell>
          <cell r="C32">
            <v>33.1</v>
          </cell>
          <cell r="D32">
            <v>17.600000000000001</v>
          </cell>
          <cell r="E32">
            <v>74.041666666666671</v>
          </cell>
          <cell r="F32">
            <v>99</v>
          </cell>
          <cell r="G32">
            <v>29</v>
          </cell>
          <cell r="H32">
            <v>18.720000000000002</v>
          </cell>
          <cell r="I32" t="str">
            <v>N</v>
          </cell>
          <cell r="J32">
            <v>45</v>
          </cell>
          <cell r="K32">
            <v>0</v>
          </cell>
        </row>
        <row r="33">
          <cell r="B33">
            <v>23.966666666666665</v>
          </cell>
          <cell r="C33">
            <v>33.4</v>
          </cell>
          <cell r="D33">
            <v>17.7</v>
          </cell>
          <cell r="E33">
            <v>62.375</v>
          </cell>
          <cell r="F33">
            <v>86</v>
          </cell>
          <cell r="G33">
            <v>30</v>
          </cell>
          <cell r="H33">
            <v>19.440000000000001</v>
          </cell>
          <cell r="I33" t="str">
            <v>N</v>
          </cell>
          <cell r="J33">
            <v>36.36</v>
          </cell>
          <cell r="K33">
            <v>0</v>
          </cell>
        </row>
        <row r="34">
          <cell r="B34">
            <v>23.433333333333334</v>
          </cell>
          <cell r="C34">
            <v>33.5</v>
          </cell>
          <cell r="D34">
            <v>15.4</v>
          </cell>
          <cell r="E34">
            <v>65.458333333333329</v>
          </cell>
          <cell r="F34">
            <v>94</v>
          </cell>
          <cell r="G34">
            <v>31</v>
          </cell>
          <cell r="H34">
            <v>18.36</v>
          </cell>
          <cell r="I34" t="str">
            <v>O</v>
          </cell>
          <cell r="J34">
            <v>39.24</v>
          </cell>
          <cell r="K34">
            <v>0</v>
          </cell>
        </row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25.288888888888891</v>
          </cell>
          <cell r="C5">
            <v>31.9</v>
          </cell>
          <cell r="D5">
            <v>18.600000000000001</v>
          </cell>
          <cell r="E5">
            <v>67.944444444444443</v>
          </cell>
          <cell r="F5">
            <v>97</v>
          </cell>
          <cell r="G5">
            <v>42</v>
          </cell>
          <cell r="H5">
            <v>11.520000000000001</v>
          </cell>
          <cell r="I5" t="str">
            <v>NO</v>
          </cell>
          <cell r="J5">
            <v>27.720000000000002</v>
          </cell>
          <cell r="K5">
            <v>0</v>
          </cell>
        </row>
        <row r="6">
          <cell r="B6">
            <v>22.994444444444444</v>
          </cell>
          <cell r="C6">
            <v>29.2</v>
          </cell>
          <cell r="D6">
            <v>18.2</v>
          </cell>
          <cell r="E6">
            <v>84.111111111111114</v>
          </cell>
          <cell r="F6">
            <v>100</v>
          </cell>
          <cell r="G6">
            <v>57</v>
          </cell>
          <cell r="H6">
            <v>12.96</v>
          </cell>
          <cell r="I6" t="str">
            <v>SO</v>
          </cell>
          <cell r="J6">
            <v>23.759999999999998</v>
          </cell>
          <cell r="K6">
            <v>0</v>
          </cell>
        </row>
        <row r="7">
          <cell r="B7">
            <v>20.816666666666663</v>
          </cell>
          <cell r="C7">
            <v>23.5</v>
          </cell>
          <cell r="D7">
            <v>18.2</v>
          </cell>
          <cell r="E7">
            <v>87.333333333333329</v>
          </cell>
          <cell r="F7">
            <v>100</v>
          </cell>
          <cell r="G7">
            <v>68</v>
          </cell>
          <cell r="H7">
            <v>18.720000000000002</v>
          </cell>
          <cell r="I7" t="str">
            <v>SO</v>
          </cell>
          <cell r="J7">
            <v>33.840000000000003</v>
          </cell>
          <cell r="K7">
            <v>0.8</v>
          </cell>
        </row>
        <row r="8">
          <cell r="B8">
            <v>19.816666666666663</v>
          </cell>
          <cell r="C8">
            <v>25.4</v>
          </cell>
          <cell r="D8">
            <v>14.7</v>
          </cell>
          <cell r="E8">
            <v>77.722222222222229</v>
          </cell>
          <cell r="F8">
            <v>100</v>
          </cell>
          <cell r="G8">
            <v>46</v>
          </cell>
          <cell r="H8">
            <v>16.2</v>
          </cell>
          <cell r="I8" t="str">
            <v>SE</v>
          </cell>
          <cell r="J8">
            <v>27.720000000000002</v>
          </cell>
          <cell r="K8">
            <v>0</v>
          </cell>
        </row>
        <row r="9">
          <cell r="B9">
            <v>17.994444444444447</v>
          </cell>
          <cell r="C9">
            <v>23.4</v>
          </cell>
          <cell r="D9">
            <v>11.3</v>
          </cell>
          <cell r="E9">
            <v>69.555555555555557</v>
          </cell>
          <cell r="F9">
            <v>99</v>
          </cell>
          <cell r="G9">
            <v>40</v>
          </cell>
          <cell r="H9">
            <v>24.840000000000003</v>
          </cell>
          <cell r="I9" t="str">
            <v>L</v>
          </cell>
          <cell r="J9">
            <v>45</v>
          </cell>
          <cell r="K9">
            <v>0</v>
          </cell>
        </row>
        <row r="10">
          <cell r="B10">
            <v>18.142105263157895</v>
          </cell>
          <cell r="C10">
            <v>26.3</v>
          </cell>
          <cell r="D10">
            <v>10.3</v>
          </cell>
          <cell r="E10">
            <v>67.263157894736835</v>
          </cell>
          <cell r="F10">
            <v>95</v>
          </cell>
          <cell r="G10">
            <v>36</v>
          </cell>
          <cell r="H10">
            <v>20.16</v>
          </cell>
          <cell r="I10" t="str">
            <v>L</v>
          </cell>
          <cell r="J10">
            <v>30.96</v>
          </cell>
          <cell r="K10">
            <v>0</v>
          </cell>
        </row>
        <row r="11">
          <cell r="B11">
            <v>20.994444444444447</v>
          </cell>
          <cell r="C11">
            <v>30.3</v>
          </cell>
          <cell r="D11">
            <v>10.7</v>
          </cell>
          <cell r="E11">
            <v>64.666666666666671</v>
          </cell>
          <cell r="F11">
            <v>96</v>
          </cell>
          <cell r="G11">
            <v>32</v>
          </cell>
          <cell r="H11">
            <v>22.32</v>
          </cell>
          <cell r="I11" t="str">
            <v>NE</v>
          </cell>
          <cell r="J11">
            <v>33.119999999999997</v>
          </cell>
          <cell r="K11">
            <v>0</v>
          </cell>
        </row>
        <row r="12">
          <cell r="B12">
            <v>22.547058823529412</v>
          </cell>
          <cell r="C12">
            <v>28.8</v>
          </cell>
          <cell r="D12">
            <v>14.3</v>
          </cell>
          <cell r="E12">
            <v>61.117647058823529</v>
          </cell>
          <cell r="F12">
            <v>100</v>
          </cell>
          <cell r="G12">
            <v>31</v>
          </cell>
          <cell r="H12">
            <v>15.48</v>
          </cell>
          <cell r="I12" t="str">
            <v>L</v>
          </cell>
          <cell r="J12">
            <v>25.92</v>
          </cell>
          <cell r="K12">
            <v>0</v>
          </cell>
        </row>
        <row r="13">
          <cell r="B13">
            <v>20.905882352941173</v>
          </cell>
          <cell r="C13">
            <v>27.6</v>
          </cell>
          <cell r="D13">
            <v>13.8</v>
          </cell>
          <cell r="E13">
            <v>63.882352941176471</v>
          </cell>
          <cell r="F13">
            <v>95</v>
          </cell>
          <cell r="G13">
            <v>31</v>
          </cell>
          <cell r="H13">
            <v>19.079999999999998</v>
          </cell>
          <cell r="I13" t="str">
            <v>L</v>
          </cell>
          <cell r="J13">
            <v>31.680000000000003</v>
          </cell>
          <cell r="K13">
            <v>0</v>
          </cell>
        </row>
        <row r="14">
          <cell r="B14">
            <v>20.783333333333335</v>
          </cell>
          <cell r="C14">
            <v>28.7</v>
          </cell>
          <cell r="D14">
            <v>12.3</v>
          </cell>
          <cell r="E14">
            <v>68.888888888888886</v>
          </cell>
          <cell r="F14">
            <v>98</v>
          </cell>
          <cell r="G14">
            <v>45</v>
          </cell>
          <cell r="H14">
            <v>18.720000000000002</v>
          </cell>
          <cell r="I14" t="str">
            <v>L</v>
          </cell>
          <cell r="J14">
            <v>34.56</v>
          </cell>
          <cell r="K14">
            <v>0</v>
          </cell>
        </row>
        <row r="15">
          <cell r="B15">
            <v>24.264705882352946</v>
          </cell>
          <cell r="C15">
            <v>31.4</v>
          </cell>
          <cell r="D15">
            <v>16.399999999999999</v>
          </cell>
          <cell r="E15">
            <v>59.117647058823529</v>
          </cell>
          <cell r="F15">
            <v>84</v>
          </cell>
          <cell r="G15">
            <v>32</v>
          </cell>
          <cell r="H15">
            <v>18</v>
          </cell>
          <cell r="I15" t="str">
            <v>NE</v>
          </cell>
          <cell r="J15">
            <v>29.16</v>
          </cell>
          <cell r="K15">
            <v>0</v>
          </cell>
        </row>
        <row r="16">
          <cell r="B16">
            <v>25.258823529411767</v>
          </cell>
          <cell r="C16">
            <v>31.2</v>
          </cell>
          <cell r="D16">
            <v>17.5</v>
          </cell>
          <cell r="E16">
            <v>56.294117647058826</v>
          </cell>
          <cell r="F16">
            <v>91</v>
          </cell>
          <cell r="G16">
            <v>36</v>
          </cell>
          <cell r="H16">
            <v>17.28</v>
          </cell>
          <cell r="I16" t="str">
            <v>L</v>
          </cell>
          <cell r="J16">
            <v>36.36</v>
          </cell>
          <cell r="K16">
            <v>0</v>
          </cell>
        </row>
        <row r="17">
          <cell r="B17">
            <v>25.641176470588238</v>
          </cell>
          <cell r="C17">
            <v>32.1</v>
          </cell>
          <cell r="D17">
            <v>17.5</v>
          </cell>
          <cell r="E17">
            <v>52.588235294117645</v>
          </cell>
          <cell r="F17">
            <v>77</v>
          </cell>
          <cell r="G17">
            <v>35</v>
          </cell>
          <cell r="H17">
            <v>20.52</v>
          </cell>
          <cell r="I17" t="str">
            <v>NE</v>
          </cell>
          <cell r="J17">
            <v>37.080000000000005</v>
          </cell>
          <cell r="K17">
            <v>0</v>
          </cell>
        </row>
        <row r="18">
          <cell r="B18">
            <v>26.135294117647064</v>
          </cell>
          <cell r="C18">
            <v>32.1</v>
          </cell>
          <cell r="D18">
            <v>20.399999999999999</v>
          </cell>
          <cell r="E18">
            <v>50.941176470588232</v>
          </cell>
          <cell r="F18">
            <v>75</v>
          </cell>
          <cell r="G18">
            <v>28</v>
          </cell>
          <cell r="H18">
            <v>21.240000000000002</v>
          </cell>
          <cell r="I18" t="str">
            <v>NE</v>
          </cell>
          <cell r="J18">
            <v>30.96</v>
          </cell>
          <cell r="K18">
            <v>0</v>
          </cell>
        </row>
        <row r="19">
          <cell r="B19">
            <v>25.223529411764709</v>
          </cell>
          <cell r="C19">
            <v>31.3</v>
          </cell>
          <cell r="D19">
            <v>17.600000000000001</v>
          </cell>
          <cell r="E19">
            <v>53.235294117647058</v>
          </cell>
          <cell r="F19">
            <v>81</v>
          </cell>
          <cell r="G19">
            <v>34</v>
          </cell>
          <cell r="H19">
            <v>22.32</v>
          </cell>
          <cell r="I19" t="str">
            <v>NE</v>
          </cell>
          <cell r="J19">
            <v>38.159999999999997</v>
          </cell>
          <cell r="K19">
            <v>0</v>
          </cell>
        </row>
        <row r="20">
          <cell r="B20">
            <v>24.888235294117646</v>
          </cell>
          <cell r="C20">
            <v>31.4</v>
          </cell>
          <cell r="D20">
            <v>16.7</v>
          </cell>
          <cell r="E20">
            <v>54.176470588235297</v>
          </cell>
          <cell r="F20">
            <v>83</v>
          </cell>
          <cell r="G20">
            <v>34</v>
          </cell>
          <cell r="H20">
            <v>15.120000000000001</v>
          </cell>
          <cell r="I20" t="str">
            <v>L</v>
          </cell>
          <cell r="J20">
            <v>30.240000000000002</v>
          </cell>
          <cell r="K20">
            <v>0</v>
          </cell>
        </row>
        <row r="21">
          <cell r="B21">
            <v>23.141176470588242</v>
          </cell>
          <cell r="C21">
            <v>30.2</v>
          </cell>
          <cell r="D21">
            <v>13.7</v>
          </cell>
          <cell r="E21">
            <v>59.411764705882355</v>
          </cell>
          <cell r="F21">
            <v>99</v>
          </cell>
          <cell r="G21">
            <v>32</v>
          </cell>
          <cell r="H21">
            <v>16.559999999999999</v>
          </cell>
          <cell r="I21" t="str">
            <v>L</v>
          </cell>
          <cell r="J21">
            <v>25.2</v>
          </cell>
          <cell r="K21">
            <v>0</v>
          </cell>
        </row>
        <row r="22">
          <cell r="B22">
            <v>23.458823529411767</v>
          </cell>
          <cell r="C22">
            <v>30.3</v>
          </cell>
          <cell r="D22">
            <v>12.5</v>
          </cell>
          <cell r="E22">
            <v>54.294117647058826</v>
          </cell>
          <cell r="F22">
            <v>95</v>
          </cell>
          <cell r="G22">
            <v>31</v>
          </cell>
          <cell r="H22">
            <v>19.079999999999998</v>
          </cell>
          <cell r="I22" t="str">
            <v>NE</v>
          </cell>
          <cell r="J22">
            <v>32.4</v>
          </cell>
          <cell r="K22">
            <v>0</v>
          </cell>
        </row>
        <row r="23">
          <cell r="B23">
            <v>23.787499999999998</v>
          </cell>
          <cell r="C23">
            <v>31.2</v>
          </cell>
          <cell r="D23">
            <v>11.6</v>
          </cell>
          <cell r="E23">
            <v>56.9375</v>
          </cell>
          <cell r="F23">
            <v>96</v>
          </cell>
          <cell r="G23">
            <v>31</v>
          </cell>
          <cell r="H23">
            <v>18</v>
          </cell>
          <cell r="I23" t="str">
            <v>L</v>
          </cell>
          <cell r="J23">
            <v>26.64</v>
          </cell>
          <cell r="K23">
            <v>0</v>
          </cell>
        </row>
        <row r="24">
          <cell r="B24">
            <v>23.599999999999998</v>
          </cell>
          <cell r="C24">
            <v>30.9</v>
          </cell>
          <cell r="D24">
            <v>12.1</v>
          </cell>
          <cell r="E24">
            <v>61.25</v>
          </cell>
          <cell r="F24">
            <v>98</v>
          </cell>
          <cell r="G24">
            <v>38</v>
          </cell>
          <cell r="H24">
            <v>11.16</v>
          </cell>
          <cell r="I24" t="str">
            <v>L</v>
          </cell>
          <cell r="J24">
            <v>20.16</v>
          </cell>
          <cell r="K24">
            <v>0</v>
          </cell>
        </row>
        <row r="25">
          <cell r="B25">
            <v>23.274999999999999</v>
          </cell>
          <cell r="C25">
            <v>29.9</v>
          </cell>
          <cell r="D25">
            <v>15.9</v>
          </cell>
          <cell r="E25">
            <v>61.6875</v>
          </cell>
          <cell r="F25">
            <v>92</v>
          </cell>
          <cell r="G25">
            <v>36</v>
          </cell>
          <cell r="H25">
            <v>21.96</v>
          </cell>
          <cell r="I25" t="str">
            <v>L</v>
          </cell>
          <cell r="J25">
            <v>36</v>
          </cell>
          <cell r="K25">
            <v>0</v>
          </cell>
        </row>
        <row r="26">
          <cell r="B26">
            <v>22.556250000000002</v>
          </cell>
          <cell r="C26">
            <v>29.9</v>
          </cell>
          <cell r="D26">
            <v>14.8</v>
          </cell>
          <cell r="E26">
            <v>58.6875</v>
          </cell>
          <cell r="F26">
            <v>92</v>
          </cell>
          <cell r="G26">
            <v>31</v>
          </cell>
          <cell r="H26">
            <v>21.240000000000002</v>
          </cell>
          <cell r="I26" t="str">
            <v>NE</v>
          </cell>
          <cell r="J26">
            <v>33.480000000000004</v>
          </cell>
          <cell r="K26">
            <v>0</v>
          </cell>
        </row>
        <row r="27">
          <cell r="B27">
            <v>22.675000000000001</v>
          </cell>
          <cell r="C27">
            <v>30</v>
          </cell>
          <cell r="D27">
            <v>14.2</v>
          </cell>
          <cell r="E27">
            <v>55.875</v>
          </cell>
          <cell r="F27">
            <v>90</v>
          </cell>
          <cell r="G27">
            <v>31</v>
          </cell>
          <cell r="H27">
            <v>19.079999999999998</v>
          </cell>
          <cell r="I27" t="str">
            <v>NE</v>
          </cell>
          <cell r="J27">
            <v>39.96</v>
          </cell>
          <cell r="K27">
            <v>0</v>
          </cell>
        </row>
        <row r="28">
          <cell r="B28">
            <v>23.237500000000001</v>
          </cell>
          <cell r="C28">
            <v>30.5</v>
          </cell>
          <cell r="D28">
            <v>11.1</v>
          </cell>
          <cell r="E28">
            <v>53.3125</v>
          </cell>
          <cell r="F28">
            <v>95</v>
          </cell>
          <cell r="G28">
            <v>30</v>
          </cell>
          <cell r="H28">
            <v>19.079999999999998</v>
          </cell>
          <cell r="I28" t="str">
            <v>NE</v>
          </cell>
          <cell r="J28">
            <v>40.32</v>
          </cell>
          <cell r="K28">
            <v>0</v>
          </cell>
        </row>
        <row r="29">
          <cell r="B29">
            <v>25.212500000000002</v>
          </cell>
          <cell r="C29">
            <v>31.6</v>
          </cell>
          <cell r="D29">
            <v>14.8</v>
          </cell>
          <cell r="E29">
            <v>44.625</v>
          </cell>
          <cell r="F29">
            <v>80</v>
          </cell>
          <cell r="G29">
            <v>28</v>
          </cell>
          <cell r="H29">
            <v>31.680000000000003</v>
          </cell>
          <cell r="I29" t="str">
            <v>NO</v>
          </cell>
          <cell r="J29">
            <v>57.6</v>
          </cell>
          <cell r="K29">
            <v>0</v>
          </cell>
        </row>
        <row r="30">
          <cell r="B30">
            <v>19.437499999999996</v>
          </cell>
          <cell r="C30">
            <v>22.5</v>
          </cell>
          <cell r="D30">
            <v>14.7</v>
          </cell>
          <cell r="E30">
            <v>79</v>
          </cell>
          <cell r="F30">
            <v>100</v>
          </cell>
          <cell r="G30">
            <v>52</v>
          </cell>
          <cell r="H30">
            <v>16.920000000000002</v>
          </cell>
          <cell r="I30" t="str">
            <v>N</v>
          </cell>
          <cell r="J30">
            <v>39.24</v>
          </cell>
          <cell r="K30">
            <v>4.5999999999999996</v>
          </cell>
        </row>
        <row r="31">
          <cell r="B31">
            <v>20.433333333333337</v>
          </cell>
          <cell r="C31">
            <v>23.2</v>
          </cell>
          <cell r="D31">
            <v>17.600000000000001</v>
          </cell>
          <cell r="E31">
            <v>91.86666666666666</v>
          </cell>
          <cell r="F31">
            <v>100</v>
          </cell>
          <cell r="G31">
            <v>80</v>
          </cell>
          <cell r="H31">
            <v>17.64</v>
          </cell>
          <cell r="I31" t="str">
            <v>L</v>
          </cell>
          <cell r="J31">
            <v>28.8</v>
          </cell>
          <cell r="K31">
            <v>2</v>
          </cell>
        </row>
        <row r="32">
          <cell r="B32">
            <v>25.225000000000001</v>
          </cell>
          <cell r="C32">
            <v>32.200000000000003</v>
          </cell>
          <cell r="D32">
            <v>17.399999999999999</v>
          </cell>
          <cell r="E32">
            <v>64.625</v>
          </cell>
          <cell r="F32">
            <v>96</v>
          </cell>
          <cell r="G32">
            <v>35</v>
          </cell>
          <cell r="H32">
            <v>24.12</v>
          </cell>
          <cell r="I32" t="str">
            <v>NE</v>
          </cell>
          <cell r="J32">
            <v>36</v>
          </cell>
          <cell r="K32">
            <v>0</v>
          </cell>
        </row>
        <row r="33">
          <cell r="B33">
            <v>26.8</v>
          </cell>
          <cell r="C33">
            <v>32.700000000000003</v>
          </cell>
          <cell r="D33">
            <v>18.100000000000001</v>
          </cell>
          <cell r="E33">
            <v>50</v>
          </cell>
          <cell r="F33">
            <v>80</v>
          </cell>
          <cell r="G33">
            <v>33</v>
          </cell>
          <cell r="H33">
            <v>20.88</v>
          </cell>
          <cell r="I33" t="str">
            <v>NE</v>
          </cell>
          <cell r="J33">
            <v>34.92</v>
          </cell>
          <cell r="K33">
            <v>0</v>
          </cell>
        </row>
        <row r="34">
          <cell r="B34">
            <v>27.073333333333331</v>
          </cell>
          <cell r="C34">
            <v>32.9</v>
          </cell>
          <cell r="D34">
            <v>16.8</v>
          </cell>
          <cell r="E34">
            <v>48.6</v>
          </cell>
          <cell r="F34">
            <v>81</v>
          </cell>
          <cell r="G34">
            <v>32</v>
          </cell>
          <cell r="H34">
            <v>18.720000000000002</v>
          </cell>
          <cell r="I34" t="str">
            <v>N</v>
          </cell>
          <cell r="J34">
            <v>36.36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26.299999999999997</v>
          </cell>
          <cell r="C5">
            <v>32.700000000000003</v>
          </cell>
          <cell r="D5">
            <v>21.6</v>
          </cell>
          <cell r="E5">
            <v>77.958333333333329</v>
          </cell>
          <cell r="F5">
            <v>96</v>
          </cell>
          <cell r="G5">
            <v>48</v>
          </cell>
          <cell r="H5">
            <v>11.520000000000001</v>
          </cell>
          <cell r="I5" t="str">
            <v>L</v>
          </cell>
          <cell r="J5">
            <v>30.96</v>
          </cell>
          <cell r="K5">
            <v>0</v>
          </cell>
        </row>
        <row r="6">
          <cell r="B6">
            <v>21.94583333333334</v>
          </cell>
          <cell r="C6">
            <v>26.6</v>
          </cell>
          <cell r="D6">
            <v>19.2</v>
          </cell>
          <cell r="E6">
            <v>83.875</v>
          </cell>
          <cell r="F6">
            <v>92</v>
          </cell>
          <cell r="G6">
            <v>71</v>
          </cell>
          <cell r="H6">
            <v>7.5600000000000005</v>
          </cell>
          <cell r="I6" t="str">
            <v>S</v>
          </cell>
          <cell r="J6">
            <v>22.32</v>
          </cell>
          <cell r="K6">
            <v>0</v>
          </cell>
        </row>
        <row r="7">
          <cell r="B7">
            <v>20.933333333333334</v>
          </cell>
          <cell r="C7">
            <v>27.2</v>
          </cell>
          <cell r="D7">
            <v>17.5</v>
          </cell>
          <cell r="E7">
            <v>79.333333333333329</v>
          </cell>
          <cell r="F7">
            <v>94</v>
          </cell>
          <cell r="G7">
            <v>54</v>
          </cell>
          <cell r="H7">
            <v>3.9600000000000004</v>
          </cell>
          <cell r="I7" t="str">
            <v>S</v>
          </cell>
          <cell r="J7">
            <v>26.64</v>
          </cell>
          <cell r="K7">
            <v>0</v>
          </cell>
        </row>
        <row r="8">
          <cell r="B8">
            <v>19.149999999999999</v>
          </cell>
          <cell r="C8">
            <v>26.2</v>
          </cell>
          <cell r="D8">
            <v>14.5</v>
          </cell>
          <cell r="E8">
            <v>78.625</v>
          </cell>
          <cell r="F8">
            <v>97</v>
          </cell>
          <cell r="G8">
            <v>44</v>
          </cell>
          <cell r="H8">
            <v>15.120000000000001</v>
          </cell>
          <cell r="I8" t="str">
            <v>SE</v>
          </cell>
          <cell r="J8">
            <v>29.16</v>
          </cell>
          <cell r="K8">
            <v>0</v>
          </cell>
        </row>
        <row r="9">
          <cell r="B9">
            <v>19.19166666666667</v>
          </cell>
          <cell r="C9">
            <v>28</v>
          </cell>
          <cell r="D9">
            <v>13.2</v>
          </cell>
          <cell r="E9">
            <v>71.25</v>
          </cell>
          <cell r="F9">
            <v>94</v>
          </cell>
          <cell r="G9">
            <v>33</v>
          </cell>
          <cell r="H9">
            <v>14.4</v>
          </cell>
          <cell r="I9" t="str">
            <v>SE</v>
          </cell>
          <cell r="J9">
            <v>28.8</v>
          </cell>
          <cell r="K9">
            <v>0</v>
          </cell>
        </row>
        <row r="10">
          <cell r="B10">
            <v>20.925000000000001</v>
          </cell>
          <cell r="C10">
            <v>30.3</v>
          </cell>
          <cell r="D10">
            <v>15.1</v>
          </cell>
          <cell r="E10">
            <v>56.916666666666664</v>
          </cell>
          <cell r="F10">
            <v>85</v>
          </cell>
          <cell r="G10">
            <v>22</v>
          </cell>
          <cell r="H10">
            <v>10.08</v>
          </cell>
          <cell r="I10" t="str">
            <v>SE</v>
          </cell>
          <cell r="J10">
            <v>20.88</v>
          </cell>
          <cell r="K10">
            <v>0</v>
          </cell>
        </row>
        <row r="11">
          <cell r="B11">
            <v>22.145833333333332</v>
          </cell>
          <cell r="C11">
            <v>32.9</v>
          </cell>
          <cell r="D11">
            <v>14.2</v>
          </cell>
          <cell r="E11">
            <v>59.125</v>
          </cell>
          <cell r="F11">
            <v>86</v>
          </cell>
          <cell r="G11">
            <v>27</v>
          </cell>
          <cell r="H11">
            <v>6.12</v>
          </cell>
          <cell r="I11" t="str">
            <v>SE</v>
          </cell>
          <cell r="J11">
            <v>14.76</v>
          </cell>
          <cell r="K11">
            <v>0</v>
          </cell>
        </row>
        <row r="12">
          <cell r="B12">
            <v>22.775000000000002</v>
          </cell>
          <cell r="C12">
            <v>31.8</v>
          </cell>
          <cell r="D12">
            <v>16.7</v>
          </cell>
          <cell r="E12">
            <v>72.666666666666671</v>
          </cell>
          <cell r="F12">
            <v>93</v>
          </cell>
          <cell r="G12">
            <v>40</v>
          </cell>
          <cell r="H12">
            <v>7.9200000000000008</v>
          </cell>
          <cell r="I12" t="str">
            <v>O</v>
          </cell>
          <cell r="J12">
            <v>20.52</v>
          </cell>
          <cell r="K12">
            <v>0</v>
          </cell>
        </row>
        <row r="13">
          <cell r="B13">
            <v>24.166666666666671</v>
          </cell>
          <cell r="C13">
            <v>31.6</v>
          </cell>
          <cell r="D13">
            <v>17.2</v>
          </cell>
          <cell r="E13">
            <v>67.666666666666671</v>
          </cell>
          <cell r="F13">
            <v>96</v>
          </cell>
          <cell r="G13">
            <v>29</v>
          </cell>
          <cell r="H13">
            <v>15.120000000000001</v>
          </cell>
          <cell r="I13" t="str">
            <v>L</v>
          </cell>
          <cell r="J13">
            <v>27.720000000000002</v>
          </cell>
          <cell r="K13">
            <v>0</v>
          </cell>
        </row>
        <row r="14">
          <cell r="B14">
            <v>23.641666666666666</v>
          </cell>
          <cell r="C14">
            <v>32.700000000000003</v>
          </cell>
          <cell r="D14">
            <v>15.6</v>
          </cell>
          <cell r="E14">
            <v>55.125</v>
          </cell>
          <cell r="F14">
            <v>82</v>
          </cell>
          <cell r="G14">
            <v>28</v>
          </cell>
          <cell r="H14">
            <v>10.08</v>
          </cell>
          <cell r="I14" t="str">
            <v>SE</v>
          </cell>
          <cell r="J14">
            <v>22.32</v>
          </cell>
          <cell r="K14">
            <v>0</v>
          </cell>
        </row>
        <row r="15">
          <cell r="B15">
            <v>23.916666666666668</v>
          </cell>
          <cell r="C15">
            <v>34.4</v>
          </cell>
          <cell r="D15">
            <v>16.7</v>
          </cell>
          <cell r="E15">
            <v>66.541666666666671</v>
          </cell>
          <cell r="F15">
            <v>92</v>
          </cell>
          <cell r="G15">
            <v>29</v>
          </cell>
          <cell r="H15">
            <v>11.520000000000001</v>
          </cell>
          <cell r="I15" t="str">
            <v>SE</v>
          </cell>
          <cell r="J15">
            <v>27</v>
          </cell>
          <cell r="K15">
            <v>0</v>
          </cell>
        </row>
        <row r="16">
          <cell r="B16">
            <v>25.416666666666668</v>
          </cell>
          <cell r="C16">
            <v>34.1</v>
          </cell>
          <cell r="D16">
            <v>18.7</v>
          </cell>
          <cell r="E16">
            <v>66.416666666666671</v>
          </cell>
          <cell r="F16">
            <v>93</v>
          </cell>
          <cell r="G16">
            <v>33</v>
          </cell>
          <cell r="H16">
            <v>16.920000000000002</v>
          </cell>
          <cell r="I16" t="str">
            <v>N</v>
          </cell>
          <cell r="J16">
            <v>39.96</v>
          </cell>
          <cell r="K16">
            <v>0</v>
          </cell>
        </row>
        <row r="17">
          <cell r="B17">
            <v>24.904166666666669</v>
          </cell>
          <cell r="C17">
            <v>34.6</v>
          </cell>
          <cell r="D17">
            <v>16.8</v>
          </cell>
          <cell r="E17">
            <v>60.875</v>
          </cell>
          <cell r="F17">
            <v>92</v>
          </cell>
          <cell r="G17">
            <v>25</v>
          </cell>
          <cell r="H17">
            <v>20.52</v>
          </cell>
          <cell r="I17" t="str">
            <v>SE</v>
          </cell>
          <cell r="J17">
            <v>37.080000000000005</v>
          </cell>
          <cell r="K17">
            <v>0</v>
          </cell>
        </row>
        <row r="18">
          <cell r="B18">
            <v>23.849999999999998</v>
          </cell>
          <cell r="C18">
            <v>34.200000000000003</v>
          </cell>
          <cell r="D18">
            <v>16.2</v>
          </cell>
          <cell r="E18">
            <v>66.208333333333329</v>
          </cell>
          <cell r="F18">
            <v>92</v>
          </cell>
          <cell r="G18">
            <v>29</v>
          </cell>
          <cell r="H18">
            <v>9.3600000000000012</v>
          </cell>
          <cell r="I18" t="str">
            <v>SE</v>
          </cell>
          <cell r="J18">
            <v>25.56</v>
          </cell>
          <cell r="K18">
            <v>0</v>
          </cell>
        </row>
        <row r="19">
          <cell r="B19">
            <v>22.022222222222226</v>
          </cell>
          <cell r="C19">
            <v>25</v>
          </cell>
          <cell r="D19">
            <v>19.8</v>
          </cell>
          <cell r="E19">
            <v>80.444444444444443</v>
          </cell>
          <cell r="F19">
            <v>91</v>
          </cell>
          <cell r="G19">
            <v>67</v>
          </cell>
          <cell r="H19">
            <v>1.08</v>
          </cell>
          <cell r="I19" t="str">
            <v>SE</v>
          </cell>
          <cell r="J19">
            <v>14.04</v>
          </cell>
          <cell r="K19">
            <v>0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28.545454545454501</v>
          </cell>
          <cell r="C27">
            <v>33.1</v>
          </cell>
          <cell r="D27">
            <v>20.8</v>
          </cell>
          <cell r="E27">
            <v>39.363636363636367</v>
          </cell>
          <cell r="F27">
            <v>78</v>
          </cell>
          <cell r="G27">
            <v>25</v>
          </cell>
          <cell r="H27">
            <v>11.520000000000001</v>
          </cell>
          <cell r="I27" t="str">
            <v>N</v>
          </cell>
          <cell r="J27">
            <v>31.680000000000003</v>
          </cell>
          <cell r="K27">
            <v>0</v>
          </cell>
        </row>
        <row r="28">
          <cell r="B28">
            <v>21.933333333333334</v>
          </cell>
          <cell r="C28">
            <v>32.6</v>
          </cell>
          <cell r="D28">
            <v>13.6</v>
          </cell>
          <cell r="E28">
            <v>63.375</v>
          </cell>
          <cell r="F28">
            <v>94</v>
          </cell>
          <cell r="G28">
            <v>25</v>
          </cell>
          <cell r="H28">
            <v>19.440000000000001</v>
          </cell>
          <cell r="I28" t="str">
            <v>N</v>
          </cell>
          <cell r="J28">
            <v>41.76</v>
          </cell>
          <cell r="K28">
            <v>0</v>
          </cell>
        </row>
        <row r="29">
          <cell r="B29">
            <v>25.466666666666669</v>
          </cell>
          <cell r="C29">
            <v>32</v>
          </cell>
          <cell r="D29">
            <v>19.899999999999999</v>
          </cell>
          <cell r="E29">
            <v>47.75</v>
          </cell>
          <cell r="F29">
            <v>67</v>
          </cell>
          <cell r="G29">
            <v>29</v>
          </cell>
          <cell r="H29">
            <v>25.2</v>
          </cell>
          <cell r="I29" t="str">
            <v>N</v>
          </cell>
          <cell r="J29">
            <v>54.72</v>
          </cell>
          <cell r="K29">
            <v>0</v>
          </cell>
        </row>
        <row r="30">
          <cell r="B30">
            <v>17.945833333333333</v>
          </cell>
          <cell r="C30">
            <v>26.4</v>
          </cell>
          <cell r="D30">
            <v>13.8</v>
          </cell>
          <cell r="E30">
            <v>81.125</v>
          </cell>
          <cell r="F30">
            <v>94</v>
          </cell>
          <cell r="G30">
            <v>46</v>
          </cell>
          <cell r="H30">
            <v>16.559999999999999</v>
          </cell>
          <cell r="I30" t="str">
            <v>O</v>
          </cell>
          <cell r="J30">
            <v>34.92</v>
          </cell>
          <cell r="K30">
            <v>16.8</v>
          </cell>
        </row>
        <row r="31">
          <cell r="B31">
            <v>20.0625</v>
          </cell>
          <cell r="C31">
            <v>28.6</v>
          </cell>
          <cell r="D31">
            <v>15.4</v>
          </cell>
          <cell r="E31">
            <v>83.291666666666671</v>
          </cell>
          <cell r="F31">
            <v>95</v>
          </cell>
          <cell r="G31">
            <v>53</v>
          </cell>
          <cell r="H31">
            <v>10.08</v>
          </cell>
          <cell r="I31" t="str">
            <v>SE</v>
          </cell>
          <cell r="J31">
            <v>21.96</v>
          </cell>
          <cell r="K31">
            <v>0.8</v>
          </cell>
        </row>
        <row r="32">
          <cell r="B32">
            <v>25.5625</v>
          </cell>
          <cell r="C32">
            <v>33.200000000000003</v>
          </cell>
          <cell r="D32">
            <v>20.5</v>
          </cell>
          <cell r="E32">
            <v>66.208333333333329</v>
          </cell>
          <cell r="F32">
            <v>94</v>
          </cell>
          <cell r="G32">
            <v>31</v>
          </cell>
          <cell r="H32">
            <v>17.28</v>
          </cell>
          <cell r="I32" t="str">
            <v>N</v>
          </cell>
          <cell r="J32">
            <v>43.56</v>
          </cell>
          <cell r="K32">
            <v>0</v>
          </cell>
        </row>
        <row r="33">
          <cell r="B33">
            <v>25.299999999999997</v>
          </cell>
          <cell r="C33">
            <v>34</v>
          </cell>
          <cell r="D33">
            <v>18.2</v>
          </cell>
          <cell r="E33">
            <v>63.458333333333336</v>
          </cell>
          <cell r="F33">
            <v>91</v>
          </cell>
          <cell r="G33">
            <v>30</v>
          </cell>
          <cell r="H33">
            <v>19.079999999999998</v>
          </cell>
          <cell r="I33" t="str">
            <v>N</v>
          </cell>
          <cell r="J33">
            <v>38.159999999999997</v>
          </cell>
          <cell r="K33">
            <v>0</v>
          </cell>
        </row>
        <row r="34">
          <cell r="B34">
            <v>24.516666666666662</v>
          </cell>
          <cell r="C34">
            <v>33.9</v>
          </cell>
          <cell r="D34">
            <v>17.3</v>
          </cell>
          <cell r="E34">
            <v>70.041666666666671</v>
          </cell>
          <cell r="F34">
            <v>94</v>
          </cell>
          <cell r="G34">
            <v>33</v>
          </cell>
          <cell r="H34">
            <v>8.64</v>
          </cell>
          <cell r="I34" t="str">
            <v>L</v>
          </cell>
          <cell r="J34">
            <v>25.2</v>
          </cell>
          <cell r="K34">
            <v>0</v>
          </cell>
        </row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22.079166666666669</v>
          </cell>
          <cell r="C5">
            <v>30.3</v>
          </cell>
          <cell r="D5">
            <v>15.5</v>
          </cell>
          <cell r="E5">
            <v>71.041666666666671</v>
          </cell>
          <cell r="F5">
            <v>93</v>
          </cell>
          <cell r="G5">
            <v>39</v>
          </cell>
          <cell r="H5">
            <v>16.559999999999999</v>
          </cell>
          <cell r="I5" t="str">
            <v>NO</v>
          </cell>
          <cell r="J5">
            <v>32.4</v>
          </cell>
          <cell r="K5">
            <v>0</v>
          </cell>
        </row>
        <row r="6">
          <cell r="B6">
            <v>21.879166666666666</v>
          </cell>
          <cell r="C6">
            <v>30.1</v>
          </cell>
          <cell r="D6">
            <v>15.2</v>
          </cell>
          <cell r="E6">
            <v>78.166666666666671</v>
          </cell>
          <cell r="F6">
            <v>97</v>
          </cell>
          <cell r="G6">
            <v>42</v>
          </cell>
          <cell r="H6">
            <v>16.2</v>
          </cell>
          <cell r="I6" t="str">
            <v>NO</v>
          </cell>
          <cell r="J6">
            <v>28.8</v>
          </cell>
          <cell r="K6">
            <v>0</v>
          </cell>
        </row>
        <row r="7">
          <cell r="B7">
            <v>20.712499999999999</v>
          </cell>
          <cell r="C7">
            <v>24.7</v>
          </cell>
          <cell r="D7">
            <v>18.2</v>
          </cell>
          <cell r="E7">
            <v>85.416666666666671</v>
          </cell>
          <cell r="F7">
            <v>99</v>
          </cell>
          <cell r="G7">
            <v>60</v>
          </cell>
          <cell r="H7">
            <v>12.6</v>
          </cell>
          <cell r="I7" t="str">
            <v>SO</v>
          </cell>
          <cell r="J7">
            <v>25.2</v>
          </cell>
          <cell r="K7">
            <v>0</v>
          </cell>
        </row>
        <row r="8">
          <cell r="B8">
            <v>17.812500000000004</v>
          </cell>
          <cell r="C8">
            <v>24.1</v>
          </cell>
          <cell r="D8">
            <v>14.6</v>
          </cell>
          <cell r="E8">
            <v>81.666666666666671</v>
          </cell>
          <cell r="F8">
            <v>98</v>
          </cell>
          <cell r="G8">
            <v>47</v>
          </cell>
          <cell r="H8">
            <v>14.04</v>
          </cell>
          <cell r="I8" t="str">
            <v>L</v>
          </cell>
          <cell r="J8">
            <v>34.92</v>
          </cell>
          <cell r="K8">
            <v>0</v>
          </cell>
        </row>
        <row r="9">
          <cell r="B9">
            <v>17.208333333333332</v>
          </cell>
          <cell r="C9">
            <v>24.2</v>
          </cell>
          <cell r="D9">
            <v>12.3</v>
          </cell>
          <cell r="E9">
            <v>70.333333333333329</v>
          </cell>
          <cell r="F9">
            <v>91</v>
          </cell>
          <cell r="G9">
            <v>38</v>
          </cell>
          <cell r="H9">
            <v>17.28</v>
          </cell>
          <cell r="I9" t="str">
            <v>L</v>
          </cell>
          <cell r="J9">
            <v>38.519999999999996</v>
          </cell>
          <cell r="K9">
            <v>0.2</v>
          </cell>
        </row>
        <row r="10">
          <cell r="B10">
            <v>18.016666666666669</v>
          </cell>
          <cell r="C10">
            <v>28.1</v>
          </cell>
          <cell r="D10">
            <v>11.4</v>
          </cell>
          <cell r="E10">
            <v>60.208333333333336</v>
          </cell>
          <cell r="F10">
            <v>86</v>
          </cell>
          <cell r="G10">
            <v>24</v>
          </cell>
          <cell r="H10">
            <v>11.879999999999999</v>
          </cell>
          <cell r="I10" t="str">
            <v>L</v>
          </cell>
          <cell r="J10">
            <v>22.68</v>
          </cell>
          <cell r="K10">
            <v>0</v>
          </cell>
        </row>
        <row r="11">
          <cell r="B11">
            <v>21.112500000000004</v>
          </cell>
          <cell r="C11">
            <v>29.6</v>
          </cell>
          <cell r="D11">
            <v>14.1</v>
          </cell>
          <cell r="E11">
            <v>52.375</v>
          </cell>
          <cell r="F11">
            <v>75</v>
          </cell>
          <cell r="G11">
            <v>31</v>
          </cell>
          <cell r="H11">
            <v>12.24</v>
          </cell>
          <cell r="I11" t="str">
            <v>SE</v>
          </cell>
          <cell r="J11">
            <v>27.36</v>
          </cell>
          <cell r="K11">
            <v>0</v>
          </cell>
        </row>
        <row r="12">
          <cell r="B12">
            <v>22.337500000000002</v>
          </cell>
          <cell r="C12">
            <v>29.3</v>
          </cell>
          <cell r="D12">
            <v>17.100000000000001</v>
          </cell>
          <cell r="E12">
            <v>61.083333333333336</v>
          </cell>
          <cell r="F12">
            <v>85</v>
          </cell>
          <cell r="G12">
            <v>31</v>
          </cell>
          <cell r="H12">
            <v>16.920000000000002</v>
          </cell>
          <cell r="I12" t="str">
            <v>L</v>
          </cell>
          <cell r="J12">
            <v>33.119999999999997</v>
          </cell>
          <cell r="K12">
            <v>0</v>
          </cell>
        </row>
        <row r="13">
          <cell r="B13">
            <v>21.225000000000001</v>
          </cell>
          <cell r="C13">
            <v>27.9</v>
          </cell>
          <cell r="D13">
            <v>15.4</v>
          </cell>
          <cell r="E13">
            <v>52.75</v>
          </cell>
          <cell r="F13">
            <v>71</v>
          </cell>
          <cell r="G13">
            <v>32</v>
          </cell>
          <cell r="H13">
            <v>14.04</v>
          </cell>
          <cell r="I13" t="str">
            <v>L</v>
          </cell>
          <cell r="J13">
            <v>29.880000000000003</v>
          </cell>
          <cell r="K13">
            <v>0</v>
          </cell>
        </row>
        <row r="14">
          <cell r="B14">
            <v>20.779166666666669</v>
          </cell>
          <cell r="C14">
            <v>29.5</v>
          </cell>
          <cell r="D14">
            <v>13.4</v>
          </cell>
          <cell r="E14">
            <v>56.208333333333336</v>
          </cell>
          <cell r="F14">
            <v>80</v>
          </cell>
          <cell r="G14">
            <v>28</v>
          </cell>
          <cell r="H14">
            <v>12.96</v>
          </cell>
          <cell r="I14" t="str">
            <v>L</v>
          </cell>
          <cell r="J14">
            <v>30.96</v>
          </cell>
          <cell r="K14">
            <v>0</v>
          </cell>
        </row>
        <row r="15">
          <cell r="B15">
            <v>21.912499999999998</v>
          </cell>
          <cell r="C15">
            <v>29.9</v>
          </cell>
          <cell r="D15">
            <v>14.9</v>
          </cell>
          <cell r="E15">
            <v>62.5</v>
          </cell>
          <cell r="F15">
            <v>86</v>
          </cell>
          <cell r="G15">
            <v>37</v>
          </cell>
          <cell r="H15">
            <v>13.68</v>
          </cell>
          <cell r="I15" t="str">
            <v>SE</v>
          </cell>
          <cell r="J15">
            <v>29.16</v>
          </cell>
          <cell r="K15">
            <v>0</v>
          </cell>
        </row>
        <row r="16">
          <cell r="B16">
            <v>22.86666666666666</v>
          </cell>
          <cell r="C16">
            <v>29.6</v>
          </cell>
          <cell r="D16">
            <v>17.5</v>
          </cell>
          <cell r="E16">
            <v>59.333333333333336</v>
          </cell>
          <cell r="F16">
            <v>83</v>
          </cell>
          <cell r="G16">
            <v>33</v>
          </cell>
          <cell r="H16">
            <v>14.76</v>
          </cell>
          <cell r="I16" t="str">
            <v>SE</v>
          </cell>
          <cell r="J16">
            <v>32.76</v>
          </cell>
          <cell r="K16">
            <v>0</v>
          </cell>
        </row>
        <row r="17">
          <cell r="B17">
            <v>22.224999999999998</v>
          </cell>
          <cell r="C17">
            <v>29.9</v>
          </cell>
          <cell r="D17">
            <v>14.3</v>
          </cell>
          <cell r="E17">
            <v>54.958333333333336</v>
          </cell>
          <cell r="F17">
            <v>86</v>
          </cell>
          <cell r="G17">
            <v>30</v>
          </cell>
          <cell r="H17">
            <v>20.52</v>
          </cell>
          <cell r="I17" t="str">
            <v>SE</v>
          </cell>
          <cell r="J17">
            <v>38.159999999999997</v>
          </cell>
          <cell r="K17">
            <v>0</v>
          </cell>
        </row>
        <row r="18">
          <cell r="B18">
            <v>22.545833333333334</v>
          </cell>
          <cell r="C18">
            <v>30.4</v>
          </cell>
          <cell r="D18">
            <v>15.6</v>
          </cell>
          <cell r="E18">
            <v>53.833333333333336</v>
          </cell>
          <cell r="F18">
            <v>77</v>
          </cell>
          <cell r="G18">
            <v>24</v>
          </cell>
          <cell r="H18">
            <v>14.76</v>
          </cell>
          <cell r="I18" t="str">
            <v>SE</v>
          </cell>
          <cell r="J18">
            <v>34.56</v>
          </cell>
          <cell r="K18">
            <v>0</v>
          </cell>
        </row>
        <row r="19">
          <cell r="B19">
            <v>23.612500000000001</v>
          </cell>
          <cell r="C19">
            <v>30.3</v>
          </cell>
          <cell r="D19">
            <v>18.7</v>
          </cell>
          <cell r="E19">
            <v>54.541666666666664</v>
          </cell>
          <cell r="F19">
            <v>67</v>
          </cell>
          <cell r="G19">
            <v>28</v>
          </cell>
          <cell r="H19">
            <v>13.32</v>
          </cell>
          <cell r="I19" t="str">
            <v>SE</v>
          </cell>
          <cell r="J19">
            <v>28.8</v>
          </cell>
          <cell r="K19">
            <v>0</v>
          </cell>
        </row>
        <row r="20">
          <cell r="B20">
            <v>23.454166666666666</v>
          </cell>
          <cell r="C20">
            <v>30.3</v>
          </cell>
          <cell r="D20">
            <v>19.100000000000001</v>
          </cell>
          <cell r="E20">
            <v>53.75</v>
          </cell>
          <cell r="F20">
            <v>74</v>
          </cell>
          <cell r="G20">
            <v>25</v>
          </cell>
          <cell r="H20">
            <v>12.96</v>
          </cell>
          <cell r="I20" t="str">
            <v>L</v>
          </cell>
          <cell r="J20">
            <v>28.8</v>
          </cell>
          <cell r="K20">
            <v>0</v>
          </cell>
        </row>
        <row r="21">
          <cell r="B21">
            <v>22.404166666666669</v>
          </cell>
          <cell r="C21">
            <v>29.2</v>
          </cell>
          <cell r="D21">
            <v>16.2</v>
          </cell>
          <cell r="E21">
            <v>51.916666666666664</v>
          </cell>
          <cell r="F21">
            <v>72</v>
          </cell>
          <cell r="G21">
            <v>25</v>
          </cell>
          <cell r="H21">
            <v>13.68</v>
          </cell>
          <cell r="I21" t="str">
            <v>L</v>
          </cell>
          <cell r="J21">
            <v>31.319999999999997</v>
          </cell>
          <cell r="K21">
            <v>0</v>
          </cell>
        </row>
        <row r="22">
          <cell r="B22">
            <v>21.079166666666669</v>
          </cell>
          <cell r="C22">
            <v>28.9</v>
          </cell>
          <cell r="D22">
            <v>14.9</v>
          </cell>
          <cell r="E22">
            <v>55.041666666666664</v>
          </cell>
          <cell r="F22">
            <v>78</v>
          </cell>
          <cell r="G22">
            <v>30</v>
          </cell>
          <cell r="H22">
            <v>15.840000000000002</v>
          </cell>
          <cell r="I22" t="str">
            <v>L</v>
          </cell>
          <cell r="J22">
            <v>35.64</v>
          </cell>
          <cell r="K22">
            <v>0</v>
          </cell>
        </row>
        <row r="23">
          <cell r="B23">
            <v>20.570833333333329</v>
          </cell>
          <cell r="C23">
            <v>30.5</v>
          </cell>
          <cell r="D23">
            <v>12.3</v>
          </cell>
          <cell r="E23">
            <v>59.375</v>
          </cell>
          <cell r="F23">
            <v>87</v>
          </cell>
          <cell r="G23">
            <v>28</v>
          </cell>
          <cell r="H23">
            <v>12.96</v>
          </cell>
          <cell r="I23" t="str">
            <v>SE</v>
          </cell>
          <cell r="J23">
            <v>28.8</v>
          </cell>
          <cell r="K23">
            <v>0</v>
          </cell>
        </row>
        <row r="24">
          <cell r="B24">
            <v>21.595833333333331</v>
          </cell>
          <cell r="C24">
            <v>29.7</v>
          </cell>
          <cell r="D24">
            <v>14.4</v>
          </cell>
          <cell r="E24">
            <v>62.166666666666664</v>
          </cell>
          <cell r="F24">
            <v>91</v>
          </cell>
          <cell r="G24">
            <v>33</v>
          </cell>
          <cell r="H24">
            <v>10.08</v>
          </cell>
          <cell r="I24" t="str">
            <v>L</v>
          </cell>
          <cell r="J24">
            <v>27</v>
          </cell>
          <cell r="K24">
            <v>0</v>
          </cell>
        </row>
        <row r="25">
          <cell r="B25">
            <v>21.629166666666666</v>
          </cell>
          <cell r="C25">
            <v>29.6</v>
          </cell>
          <cell r="D25">
            <v>15.6</v>
          </cell>
          <cell r="E25">
            <v>56.875</v>
          </cell>
          <cell r="F25">
            <v>79</v>
          </cell>
          <cell r="G25">
            <v>27</v>
          </cell>
          <cell r="H25">
            <v>19.440000000000001</v>
          </cell>
          <cell r="I25" t="str">
            <v>L</v>
          </cell>
          <cell r="J25">
            <v>42.84</v>
          </cell>
          <cell r="K25">
            <v>0</v>
          </cell>
        </row>
        <row r="26">
          <cell r="B26">
            <v>21.224999999999998</v>
          </cell>
          <cell r="C26">
            <v>29</v>
          </cell>
          <cell r="D26">
            <v>14.2</v>
          </cell>
          <cell r="E26">
            <v>50.791666666666664</v>
          </cell>
          <cell r="F26">
            <v>75</v>
          </cell>
          <cell r="G26">
            <v>27</v>
          </cell>
          <cell r="H26">
            <v>19.440000000000001</v>
          </cell>
          <cell r="I26" t="str">
            <v>L</v>
          </cell>
          <cell r="J26">
            <v>36.36</v>
          </cell>
          <cell r="K26">
            <v>0</v>
          </cell>
        </row>
        <row r="27">
          <cell r="B27">
            <v>20.487500000000001</v>
          </cell>
          <cell r="C27">
            <v>28.4</v>
          </cell>
          <cell r="D27">
            <v>12.4</v>
          </cell>
          <cell r="E27">
            <v>51.583333333333336</v>
          </cell>
          <cell r="F27">
            <v>80</v>
          </cell>
          <cell r="G27">
            <v>28</v>
          </cell>
          <cell r="H27">
            <v>15.48</v>
          </cell>
          <cell r="I27" t="str">
            <v>SE</v>
          </cell>
          <cell r="J27">
            <v>34.92</v>
          </cell>
          <cell r="K27">
            <v>0</v>
          </cell>
        </row>
        <row r="28">
          <cell r="B28">
            <v>20.154166666666669</v>
          </cell>
          <cell r="C28">
            <v>28.6</v>
          </cell>
          <cell r="D28">
            <v>12.6</v>
          </cell>
          <cell r="E28">
            <v>53.416666666666664</v>
          </cell>
          <cell r="F28">
            <v>77</v>
          </cell>
          <cell r="G28">
            <v>29</v>
          </cell>
          <cell r="H28">
            <v>20.88</v>
          </cell>
          <cell r="I28" t="str">
            <v>N</v>
          </cell>
          <cell r="J28">
            <v>42.84</v>
          </cell>
          <cell r="K28">
            <v>0</v>
          </cell>
        </row>
        <row r="29">
          <cell r="B29">
            <v>21.183333333333334</v>
          </cell>
          <cell r="C29">
            <v>29</v>
          </cell>
          <cell r="D29">
            <v>14.9</v>
          </cell>
          <cell r="E29">
            <v>52.958333333333336</v>
          </cell>
          <cell r="F29">
            <v>76</v>
          </cell>
          <cell r="G29">
            <v>27</v>
          </cell>
          <cell r="H29">
            <v>30.240000000000002</v>
          </cell>
          <cell r="I29" t="str">
            <v>N</v>
          </cell>
          <cell r="J29">
            <v>62.28</v>
          </cell>
          <cell r="K29">
            <v>0</v>
          </cell>
        </row>
        <row r="30">
          <cell r="B30">
            <v>18.729166666666668</v>
          </cell>
          <cell r="C30">
            <v>21.4</v>
          </cell>
          <cell r="D30">
            <v>17.399999999999999</v>
          </cell>
          <cell r="E30">
            <v>77.75</v>
          </cell>
          <cell r="F30">
            <v>95</v>
          </cell>
          <cell r="G30">
            <v>54</v>
          </cell>
          <cell r="H30">
            <v>20.88</v>
          </cell>
          <cell r="I30" t="str">
            <v>N</v>
          </cell>
          <cell r="J30">
            <v>33.840000000000003</v>
          </cell>
          <cell r="K30">
            <v>11.6</v>
          </cell>
        </row>
        <row r="31">
          <cell r="B31">
            <v>20.016666666666669</v>
          </cell>
          <cell r="C31">
            <v>27.4</v>
          </cell>
          <cell r="D31">
            <v>16.8</v>
          </cell>
          <cell r="E31">
            <v>83.75</v>
          </cell>
          <cell r="F31">
            <v>98</v>
          </cell>
          <cell r="G31">
            <v>47</v>
          </cell>
          <cell r="H31">
            <v>17.28</v>
          </cell>
          <cell r="I31" t="str">
            <v>L</v>
          </cell>
          <cell r="J31">
            <v>33.480000000000004</v>
          </cell>
          <cell r="K31">
            <v>6.4</v>
          </cell>
        </row>
        <row r="32">
          <cell r="B32">
            <v>23.025000000000002</v>
          </cell>
          <cell r="C32">
            <v>30.1</v>
          </cell>
          <cell r="D32">
            <v>16.100000000000001</v>
          </cell>
          <cell r="E32">
            <v>63.25</v>
          </cell>
          <cell r="F32">
            <v>89</v>
          </cell>
          <cell r="G32">
            <v>31</v>
          </cell>
          <cell r="H32">
            <v>18.720000000000002</v>
          </cell>
          <cell r="I32" t="str">
            <v>L</v>
          </cell>
          <cell r="J32">
            <v>37.080000000000005</v>
          </cell>
          <cell r="K32">
            <v>0</v>
          </cell>
        </row>
        <row r="33">
          <cell r="B33">
            <v>23.179166666666671</v>
          </cell>
          <cell r="C33">
            <v>30.5</v>
          </cell>
          <cell r="D33">
            <v>17.7</v>
          </cell>
          <cell r="E33">
            <v>56</v>
          </cell>
          <cell r="F33">
            <v>79</v>
          </cell>
          <cell r="G33">
            <v>30</v>
          </cell>
          <cell r="H33">
            <v>15.48</v>
          </cell>
          <cell r="I33" t="str">
            <v>N</v>
          </cell>
          <cell r="J33">
            <v>34.200000000000003</v>
          </cell>
          <cell r="K33">
            <v>0</v>
          </cell>
        </row>
        <row r="34">
          <cell r="B34">
            <v>22.783333333333331</v>
          </cell>
          <cell r="C34">
            <v>31.4</v>
          </cell>
          <cell r="D34">
            <v>14.7</v>
          </cell>
          <cell r="E34">
            <v>58.708333333333336</v>
          </cell>
          <cell r="F34">
            <v>87</v>
          </cell>
          <cell r="G34">
            <v>31</v>
          </cell>
          <cell r="H34">
            <v>14.76</v>
          </cell>
          <cell r="I34" t="str">
            <v>NO</v>
          </cell>
          <cell r="J34">
            <v>30.96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24.679166666666674</v>
          </cell>
          <cell r="C5">
            <v>32.4</v>
          </cell>
          <cell r="D5">
            <v>17.5</v>
          </cell>
          <cell r="E5">
            <v>66.75</v>
          </cell>
          <cell r="F5">
            <v>92</v>
          </cell>
          <cell r="G5">
            <v>40</v>
          </cell>
          <cell r="H5">
            <v>14.04</v>
          </cell>
          <cell r="I5" t="str">
            <v>NO</v>
          </cell>
          <cell r="J5">
            <v>23.040000000000003</v>
          </cell>
          <cell r="K5">
            <v>0</v>
          </cell>
        </row>
        <row r="6">
          <cell r="B6">
            <v>23.724999999999998</v>
          </cell>
          <cell r="C6">
            <v>31.1</v>
          </cell>
          <cell r="D6">
            <v>18.100000000000001</v>
          </cell>
          <cell r="E6">
            <v>74</v>
          </cell>
          <cell r="F6">
            <v>94</v>
          </cell>
          <cell r="G6">
            <v>52</v>
          </cell>
          <cell r="H6">
            <v>10.8</v>
          </cell>
          <cell r="I6" t="str">
            <v>NO</v>
          </cell>
          <cell r="J6">
            <v>19.8</v>
          </cell>
          <cell r="K6">
            <v>0</v>
          </cell>
        </row>
        <row r="7">
          <cell r="B7">
            <v>20.770833333333332</v>
          </cell>
          <cell r="C7">
            <v>23.7</v>
          </cell>
          <cell r="D7">
            <v>17.8</v>
          </cell>
          <cell r="E7">
            <v>88.375</v>
          </cell>
          <cell r="F7">
            <v>100</v>
          </cell>
          <cell r="G7">
            <v>75</v>
          </cell>
          <cell r="H7">
            <v>20.88</v>
          </cell>
          <cell r="I7" t="str">
            <v>SO</v>
          </cell>
          <cell r="J7">
            <v>42.480000000000004</v>
          </cell>
          <cell r="K7">
            <v>26.4</v>
          </cell>
        </row>
        <row r="8">
          <cell r="B8">
            <v>19.804166666666667</v>
          </cell>
          <cell r="C8">
            <v>25</v>
          </cell>
          <cell r="D8">
            <v>17.100000000000001</v>
          </cell>
          <cell r="E8">
            <v>77.928571428571431</v>
          </cell>
          <cell r="F8">
            <v>100</v>
          </cell>
          <cell r="G8">
            <v>57</v>
          </cell>
          <cell r="H8">
            <v>13.32</v>
          </cell>
          <cell r="I8" t="str">
            <v>S</v>
          </cell>
          <cell r="J8">
            <v>23.040000000000003</v>
          </cell>
          <cell r="K8">
            <v>0.2</v>
          </cell>
        </row>
        <row r="9">
          <cell r="B9">
            <v>18.5</v>
          </cell>
          <cell r="C9">
            <v>23.6</v>
          </cell>
          <cell r="D9">
            <v>14.1</v>
          </cell>
          <cell r="E9">
            <v>68.666666666666671</v>
          </cell>
          <cell r="F9">
            <v>95</v>
          </cell>
          <cell r="G9">
            <v>43</v>
          </cell>
          <cell r="H9">
            <v>23.400000000000002</v>
          </cell>
          <cell r="I9" t="str">
            <v>SE</v>
          </cell>
          <cell r="J9">
            <v>43.56</v>
          </cell>
          <cell r="K9">
            <v>0</v>
          </cell>
        </row>
        <row r="10">
          <cell r="B10">
            <v>18.579166666666666</v>
          </cell>
          <cell r="C10">
            <v>25.9</v>
          </cell>
          <cell r="D10">
            <v>12.2</v>
          </cell>
          <cell r="E10">
            <v>72.458333333333329</v>
          </cell>
          <cell r="F10">
            <v>92</v>
          </cell>
          <cell r="G10">
            <v>49</v>
          </cell>
          <cell r="H10">
            <v>14.76</v>
          </cell>
          <cell r="I10" t="str">
            <v>L</v>
          </cell>
          <cell r="J10">
            <v>23.400000000000002</v>
          </cell>
          <cell r="K10">
            <v>0</v>
          </cell>
        </row>
        <row r="11">
          <cell r="B11">
            <v>20.695833333333333</v>
          </cell>
          <cell r="C11">
            <v>28.7</v>
          </cell>
          <cell r="D11">
            <v>14.4</v>
          </cell>
          <cell r="E11">
            <v>74.565217391304344</v>
          </cell>
          <cell r="F11">
            <v>99</v>
          </cell>
          <cell r="G11">
            <v>43</v>
          </cell>
          <cell r="H11">
            <v>20.16</v>
          </cell>
          <cell r="I11" t="str">
            <v>SE</v>
          </cell>
          <cell r="J11">
            <v>32.76</v>
          </cell>
          <cell r="K11">
            <v>0</v>
          </cell>
        </row>
        <row r="12">
          <cell r="B12">
            <v>21.341666666666669</v>
          </cell>
          <cell r="C12">
            <v>29</v>
          </cell>
          <cell r="D12">
            <v>15.8</v>
          </cell>
          <cell r="E12">
            <v>72.416666666666671</v>
          </cell>
          <cell r="F12">
            <v>100</v>
          </cell>
          <cell r="G12">
            <v>35</v>
          </cell>
          <cell r="H12">
            <v>13.32</v>
          </cell>
          <cell r="I12" t="str">
            <v>L</v>
          </cell>
          <cell r="J12">
            <v>25.56</v>
          </cell>
          <cell r="K12">
            <v>0</v>
          </cell>
        </row>
        <row r="13">
          <cell r="B13">
            <v>20.016666666666669</v>
          </cell>
          <cell r="C13">
            <v>27.5</v>
          </cell>
          <cell r="D13">
            <v>13.3</v>
          </cell>
          <cell r="E13">
            <v>71.869565217391298</v>
          </cell>
          <cell r="F13">
            <v>100</v>
          </cell>
          <cell r="G13">
            <v>39</v>
          </cell>
          <cell r="H13">
            <v>12.96</v>
          </cell>
          <cell r="I13" t="str">
            <v>L</v>
          </cell>
          <cell r="J13">
            <v>24.48</v>
          </cell>
          <cell r="K13">
            <v>0</v>
          </cell>
        </row>
        <row r="14">
          <cell r="B14">
            <v>22.075000000000006</v>
          </cell>
          <cell r="C14">
            <v>29.8</v>
          </cell>
          <cell r="D14">
            <v>15.4</v>
          </cell>
          <cell r="E14">
            <v>66.708333333333329</v>
          </cell>
          <cell r="F14">
            <v>92</v>
          </cell>
          <cell r="G14">
            <v>43</v>
          </cell>
          <cell r="H14">
            <v>19.079999999999998</v>
          </cell>
          <cell r="I14" t="str">
            <v>L</v>
          </cell>
          <cell r="J14">
            <v>33.119999999999997</v>
          </cell>
          <cell r="K14">
            <v>0</v>
          </cell>
        </row>
        <row r="15">
          <cell r="B15">
            <v>23.512500000000003</v>
          </cell>
          <cell r="C15">
            <v>30.7</v>
          </cell>
          <cell r="D15">
            <v>18</v>
          </cell>
          <cell r="E15">
            <v>70.958333333333329</v>
          </cell>
          <cell r="F15">
            <v>92</v>
          </cell>
          <cell r="G15">
            <v>43</v>
          </cell>
          <cell r="H15">
            <v>19.079999999999998</v>
          </cell>
          <cell r="I15" t="str">
            <v>L</v>
          </cell>
          <cell r="J15">
            <v>31.319999999999997</v>
          </cell>
          <cell r="K15">
            <v>0</v>
          </cell>
        </row>
        <row r="16">
          <cell r="B16">
            <v>23.237499999999997</v>
          </cell>
          <cell r="C16">
            <v>30.2</v>
          </cell>
          <cell r="D16">
            <v>17.8</v>
          </cell>
          <cell r="E16">
            <v>66.75</v>
          </cell>
          <cell r="F16">
            <v>93</v>
          </cell>
          <cell r="G16">
            <v>32</v>
          </cell>
          <cell r="H16">
            <v>18.720000000000002</v>
          </cell>
          <cell r="I16" t="str">
            <v>L</v>
          </cell>
          <cell r="J16">
            <v>30.240000000000002</v>
          </cell>
          <cell r="K16">
            <v>0</v>
          </cell>
        </row>
        <row r="17">
          <cell r="B17">
            <v>22.95</v>
          </cell>
          <cell r="C17">
            <v>31.5</v>
          </cell>
          <cell r="D17">
            <v>16</v>
          </cell>
          <cell r="E17">
            <v>68.7</v>
          </cell>
          <cell r="F17">
            <v>100</v>
          </cell>
          <cell r="G17">
            <v>36</v>
          </cell>
          <cell r="H17">
            <v>24.12</v>
          </cell>
          <cell r="I17" t="str">
            <v>NE</v>
          </cell>
          <cell r="J17">
            <v>39.6</v>
          </cell>
          <cell r="K17">
            <v>0</v>
          </cell>
        </row>
        <row r="18">
          <cell r="B18">
            <v>23.491666666666664</v>
          </cell>
          <cell r="C18">
            <v>30.5</v>
          </cell>
          <cell r="D18">
            <v>16.2</v>
          </cell>
          <cell r="E18">
            <v>69.375</v>
          </cell>
          <cell r="F18">
            <v>96</v>
          </cell>
          <cell r="G18">
            <v>42</v>
          </cell>
          <cell r="H18">
            <v>16.559999999999999</v>
          </cell>
          <cell r="I18" t="str">
            <v>L</v>
          </cell>
          <cell r="J18">
            <v>26.28</v>
          </cell>
          <cell r="K18">
            <v>0</v>
          </cell>
        </row>
        <row r="19">
          <cell r="B19">
            <v>24.266666666666662</v>
          </cell>
          <cell r="C19">
            <v>31.2</v>
          </cell>
          <cell r="D19">
            <v>19.399999999999999</v>
          </cell>
          <cell r="E19">
            <v>65.583333333333329</v>
          </cell>
          <cell r="F19">
            <v>92</v>
          </cell>
          <cell r="G19">
            <v>37</v>
          </cell>
          <cell r="H19">
            <v>19.8</v>
          </cell>
          <cell r="I19" t="str">
            <v>L</v>
          </cell>
          <cell r="J19">
            <v>32.04</v>
          </cell>
          <cell r="K19">
            <v>0</v>
          </cell>
        </row>
        <row r="20">
          <cell r="B20">
            <v>23.462500000000002</v>
          </cell>
          <cell r="C20">
            <v>30.8</v>
          </cell>
          <cell r="D20">
            <v>16.899999999999999</v>
          </cell>
          <cell r="E20">
            <v>65.833333333333329</v>
          </cell>
          <cell r="F20">
            <v>90</v>
          </cell>
          <cell r="G20">
            <v>33</v>
          </cell>
          <cell r="H20">
            <v>11.879999999999999</v>
          </cell>
          <cell r="I20" t="str">
            <v>L</v>
          </cell>
          <cell r="J20">
            <v>24.840000000000003</v>
          </cell>
          <cell r="K20">
            <v>0</v>
          </cell>
        </row>
        <row r="21">
          <cell r="B21">
            <v>21.983333333333338</v>
          </cell>
          <cell r="C21">
            <v>29.2</v>
          </cell>
          <cell r="D21">
            <v>14.8</v>
          </cell>
          <cell r="E21">
            <v>69.875</v>
          </cell>
          <cell r="F21">
            <v>98</v>
          </cell>
          <cell r="G21">
            <v>36</v>
          </cell>
          <cell r="H21">
            <v>14.4</v>
          </cell>
          <cell r="I21" t="str">
            <v>L</v>
          </cell>
          <cell r="J21">
            <v>21.240000000000002</v>
          </cell>
          <cell r="K21">
            <v>0</v>
          </cell>
        </row>
        <row r="22">
          <cell r="B22">
            <v>21.45</v>
          </cell>
          <cell r="C22">
            <v>30.1</v>
          </cell>
          <cell r="D22">
            <v>13.7</v>
          </cell>
          <cell r="E22">
            <v>71.125</v>
          </cell>
          <cell r="F22">
            <v>100</v>
          </cell>
          <cell r="G22">
            <v>36</v>
          </cell>
          <cell r="H22">
            <v>15.48</v>
          </cell>
          <cell r="I22" t="str">
            <v>N</v>
          </cell>
          <cell r="J22">
            <v>27</v>
          </cell>
          <cell r="K22">
            <v>0</v>
          </cell>
        </row>
        <row r="23">
          <cell r="B23">
            <v>22.066666666666666</v>
          </cell>
          <cell r="C23">
            <v>30.2</v>
          </cell>
          <cell r="D23">
            <v>14.9</v>
          </cell>
          <cell r="E23">
            <v>70.583333333333329</v>
          </cell>
          <cell r="F23">
            <v>99</v>
          </cell>
          <cell r="G23">
            <v>36</v>
          </cell>
          <cell r="H23">
            <v>9</v>
          </cell>
          <cell r="I23" t="str">
            <v>L</v>
          </cell>
          <cell r="J23">
            <v>15.120000000000001</v>
          </cell>
          <cell r="K23">
            <v>0</v>
          </cell>
        </row>
        <row r="24">
          <cell r="B24">
            <v>22.258333333333329</v>
          </cell>
          <cell r="C24">
            <v>30.3</v>
          </cell>
          <cell r="D24">
            <v>15.3</v>
          </cell>
          <cell r="E24">
            <v>69.791666666666671</v>
          </cell>
          <cell r="F24">
            <v>99</v>
          </cell>
          <cell r="G24">
            <v>37</v>
          </cell>
          <cell r="H24">
            <v>10.08</v>
          </cell>
          <cell r="I24" t="str">
            <v>NO</v>
          </cell>
          <cell r="J24">
            <v>17.28</v>
          </cell>
          <cell r="K24">
            <v>0</v>
          </cell>
        </row>
        <row r="25">
          <cell r="B25">
            <v>22.695833333333329</v>
          </cell>
          <cell r="C25">
            <v>29.8</v>
          </cell>
          <cell r="D25">
            <v>16.3</v>
          </cell>
          <cell r="E25">
            <v>66.208333333333329</v>
          </cell>
          <cell r="F25">
            <v>96</v>
          </cell>
          <cell r="G25">
            <v>33</v>
          </cell>
          <cell r="H25">
            <v>20.52</v>
          </cell>
          <cell r="I25" t="str">
            <v>L</v>
          </cell>
          <cell r="J25">
            <v>33.480000000000004</v>
          </cell>
          <cell r="K25">
            <v>0</v>
          </cell>
        </row>
        <row r="26">
          <cell r="B26">
            <v>22.091666666666669</v>
          </cell>
          <cell r="C26">
            <v>29.9</v>
          </cell>
          <cell r="D26">
            <v>14.7</v>
          </cell>
          <cell r="E26">
            <v>66.583333333333329</v>
          </cell>
          <cell r="F26">
            <v>92</v>
          </cell>
          <cell r="G26">
            <v>34</v>
          </cell>
          <cell r="H26">
            <v>15.48</v>
          </cell>
          <cell r="I26" t="str">
            <v>L</v>
          </cell>
          <cell r="J26">
            <v>26.64</v>
          </cell>
          <cell r="K26">
            <v>0</v>
          </cell>
        </row>
        <row r="27">
          <cell r="B27">
            <v>21.570833333333336</v>
          </cell>
          <cell r="C27">
            <v>30.1</v>
          </cell>
          <cell r="D27">
            <v>14.5</v>
          </cell>
          <cell r="E27">
            <v>68.083333333333329</v>
          </cell>
          <cell r="F27">
            <v>99</v>
          </cell>
          <cell r="G27">
            <v>34</v>
          </cell>
          <cell r="H27">
            <v>20.16</v>
          </cell>
          <cell r="I27" t="str">
            <v>NO</v>
          </cell>
          <cell r="J27">
            <v>33.840000000000003</v>
          </cell>
          <cell r="K27">
            <v>0</v>
          </cell>
        </row>
        <row r="28">
          <cell r="B28">
            <v>21.870833333333334</v>
          </cell>
          <cell r="C28">
            <v>30.1</v>
          </cell>
          <cell r="D28">
            <v>14.6</v>
          </cell>
          <cell r="E28">
            <v>63.208333333333336</v>
          </cell>
          <cell r="F28">
            <v>95</v>
          </cell>
          <cell r="G28">
            <v>31</v>
          </cell>
          <cell r="H28">
            <v>18.720000000000002</v>
          </cell>
          <cell r="I28" t="str">
            <v>N</v>
          </cell>
          <cell r="J28">
            <v>34.200000000000003</v>
          </cell>
          <cell r="K28">
            <v>0</v>
          </cell>
        </row>
        <row r="29">
          <cell r="B29">
            <v>22.704166666666669</v>
          </cell>
          <cell r="C29">
            <v>32.1</v>
          </cell>
          <cell r="D29">
            <v>15.6</v>
          </cell>
          <cell r="E29">
            <v>60.208333333333336</v>
          </cell>
          <cell r="F29">
            <v>91</v>
          </cell>
          <cell r="G29">
            <v>29</v>
          </cell>
          <cell r="H29">
            <v>31.319999999999997</v>
          </cell>
          <cell r="I29" t="str">
            <v>NO</v>
          </cell>
          <cell r="J29">
            <v>46.800000000000004</v>
          </cell>
          <cell r="K29">
            <v>0</v>
          </cell>
        </row>
        <row r="30">
          <cell r="B30">
            <v>22.354166666666668</v>
          </cell>
          <cell r="C30">
            <v>32</v>
          </cell>
          <cell r="D30">
            <v>16.399999999999999</v>
          </cell>
          <cell r="E30">
            <v>60.708333333333336</v>
          </cell>
          <cell r="F30">
            <v>85</v>
          </cell>
          <cell r="G30">
            <v>31</v>
          </cell>
          <cell r="H30">
            <v>23.759999999999998</v>
          </cell>
          <cell r="I30" t="str">
            <v>NO</v>
          </cell>
          <cell r="J30">
            <v>41.4</v>
          </cell>
          <cell r="K30">
            <v>0</v>
          </cell>
        </row>
        <row r="31">
          <cell r="B31">
            <v>20.95</v>
          </cell>
          <cell r="C31">
            <v>25.8</v>
          </cell>
          <cell r="D31">
            <v>18</v>
          </cell>
          <cell r="E31">
            <v>84.272727272727266</v>
          </cell>
          <cell r="F31">
            <v>100</v>
          </cell>
          <cell r="G31">
            <v>62</v>
          </cell>
          <cell r="H31">
            <v>19.079999999999998</v>
          </cell>
          <cell r="I31" t="str">
            <v>L</v>
          </cell>
          <cell r="J31">
            <v>27.36</v>
          </cell>
          <cell r="K31">
            <v>1.5999999999999999</v>
          </cell>
        </row>
        <row r="32">
          <cell r="B32">
            <v>23.841666666666665</v>
          </cell>
          <cell r="C32">
            <v>32.799999999999997</v>
          </cell>
          <cell r="D32">
            <v>17.399999999999999</v>
          </cell>
          <cell r="E32">
            <v>70.041666666666671</v>
          </cell>
          <cell r="F32">
            <v>99</v>
          </cell>
          <cell r="G32">
            <v>31</v>
          </cell>
          <cell r="H32">
            <v>25.2</v>
          </cell>
          <cell r="I32" t="str">
            <v>NE</v>
          </cell>
          <cell r="J32">
            <v>42.480000000000004</v>
          </cell>
          <cell r="K32">
            <v>0</v>
          </cell>
        </row>
        <row r="33">
          <cell r="B33">
            <v>23.537499999999998</v>
          </cell>
          <cell r="C33">
            <v>32.299999999999997</v>
          </cell>
          <cell r="D33">
            <v>16.5</v>
          </cell>
          <cell r="E33">
            <v>63.083333333333336</v>
          </cell>
          <cell r="F33">
            <v>90</v>
          </cell>
          <cell r="G33">
            <v>33</v>
          </cell>
          <cell r="H33">
            <v>20.88</v>
          </cell>
          <cell r="I33" t="str">
            <v>NE</v>
          </cell>
          <cell r="J33">
            <v>33.840000000000003</v>
          </cell>
          <cell r="K33">
            <v>0</v>
          </cell>
        </row>
        <row r="34">
          <cell r="B34">
            <v>23.691666666666663</v>
          </cell>
          <cell r="C34">
            <v>32.5</v>
          </cell>
          <cell r="D34">
            <v>17.2</v>
          </cell>
          <cell r="E34">
            <v>63.166666666666664</v>
          </cell>
          <cell r="F34">
            <v>89</v>
          </cell>
          <cell r="G34">
            <v>35</v>
          </cell>
          <cell r="H34">
            <v>17.64</v>
          </cell>
          <cell r="I34" t="str">
            <v>N</v>
          </cell>
          <cell r="J34">
            <v>31.680000000000003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17.937499999999996</v>
          </cell>
          <cell r="C5">
            <v>19.8</v>
          </cell>
          <cell r="D5">
            <v>16.600000000000001</v>
          </cell>
          <cell r="E5">
            <v>94.583333333333329</v>
          </cell>
          <cell r="F5">
            <v>97</v>
          </cell>
          <cell r="G5">
            <v>87</v>
          </cell>
          <cell r="H5">
            <v>1.4400000000000002</v>
          </cell>
          <cell r="I5" t="str">
            <v>S</v>
          </cell>
          <cell r="J5">
            <v>23.400000000000002</v>
          </cell>
          <cell r="K5">
            <v>3</v>
          </cell>
        </row>
        <row r="6">
          <cell r="B6">
            <v>16.899999999999999</v>
          </cell>
          <cell r="C6">
            <v>18.5</v>
          </cell>
          <cell r="D6">
            <v>15.7</v>
          </cell>
          <cell r="E6">
            <v>95.833333333333329</v>
          </cell>
          <cell r="F6">
            <v>97</v>
          </cell>
          <cell r="G6">
            <v>91</v>
          </cell>
          <cell r="H6">
            <v>0</v>
          </cell>
          <cell r="I6" t="str">
            <v>S</v>
          </cell>
          <cell r="J6">
            <v>20.16</v>
          </cell>
          <cell r="K6">
            <v>1.4000000000000001</v>
          </cell>
        </row>
        <row r="7">
          <cell r="B7">
            <v>14.858333333333336</v>
          </cell>
          <cell r="C7">
            <v>17.100000000000001</v>
          </cell>
          <cell r="D7">
            <v>12.4</v>
          </cell>
          <cell r="E7">
            <v>95.708333333333329</v>
          </cell>
          <cell r="F7">
            <v>98</v>
          </cell>
          <cell r="G7">
            <v>89</v>
          </cell>
          <cell r="H7">
            <v>0.72000000000000008</v>
          </cell>
          <cell r="I7" t="str">
            <v>SO</v>
          </cell>
          <cell r="J7">
            <v>26.28</v>
          </cell>
          <cell r="K7">
            <v>0.2</v>
          </cell>
        </row>
        <row r="8">
          <cell r="B8">
            <v>16.104166666666668</v>
          </cell>
          <cell r="C8">
            <v>23.3</v>
          </cell>
          <cell r="D8">
            <v>11.5</v>
          </cell>
          <cell r="E8">
            <v>82.416666666666671</v>
          </cell>
          <cell r="F8">
            <v>98</v>
          </cell>
          <cell r="G8">
            <v>51</v>
          </cell>
          <cell r="H8">
            <v>3.6</v>
          </cell>
          <cell r="I8" t="str">
            <v>L</v>
          </cell>
          <cell r="J8">
            <v>23.759999999999998</v>
          </cell>
          <cell r="K8">
            <v>0.2</v>
          </cell>
        </row>
        <row r="9">
          <cell r="B9">
            <v>15.945833333333333</v>
          </cell>
          <cell r="C9">
            <v>21.6</v>
          </cell>
          <cell r="D9">
            <v>11.5</v>
          </cell>
          <cell r="E9">
            <v>70.875</v>
          </cell>
          <cell r="F9">
            <v>89</v>
          </cell>
          <cell r="G9">
            <v>47</v>
          </cell>
          <cell r="H9">
            <v>21.6</v>
          </cell>
          <cell r="I9" t="str">
            <v>NE</v>
          </cell>
          <cell r="J9">
            <v>43.56</v>
          </cell>
          <cell r="K9">
            <v>0</v>
          </cell>
        </row>
        <row r="10">
          <cell r="B10">
            <v>16.525000000000002</v>
          </cell>
          <cell r="C10">
            <v>24.2</v>
          </cell>
          <cell r="D10">
            <v>11.9</v>
          </cell>
          <cell r="E10">
            <v>74.75</v>
          </cell>
          <cell r="F10">
            <v>93</v>
          </cell>
          <cell r="G10">
            <v>48</v>
          </cell>
          <cell r="H10">
            <v>19.079999999999998</v>
          </cell>
          <cell r="I10" t="str">
            <v>NE</v>
          </cell>
          <cell r="J10">
            <v>40.680000000000007</v>
          </cell>
          <cell r="K10">
            <v>0</v>
          </cell>
        </row>
        <row r="11">
          <cell r="B11">
            <v>17.941666666666666</v>
          </cell>
          <cell r="C11">
            <v>26.6</v>
          </cell>
          <cell r="D11">
            <v>11.9</v>
          </cell>
          <cell r="E11">
            <v>73.375</v>
          </cell>
          <cell r="F11">
            <v>92</v>
          </cell>
          <cell r="G11">
            <v>45</v>
          </cell>
          <cell r="H11">
            <v>10.8</v>
          </cell>
          <cell r="I11" t="str">
            <v>NE</v>
          </cell>
          <cell r="J11">
            <v>23.040000000000003</v>
          </cell>
          <cell r="K11">
            <v>0</v>
          </cell>
        </row>
        <row r="12">
          <cell r="B12">
            <v>19.729166666666668</v>
          </cell>
          <cell r="C12">
            <v>26.6</v>
          </cell>
          <cell r="D12">
            <v>14.4</v>
          </cell>
          <cell r="E12">
            <v>74.583333333333329</v>
          </cell>
          <cell r="F12">
            <v>93</v>
          </cell>
          <cell r="G12">
            <v>50</v>
          </cell>
          <cell r="H12">
            <v>11.520000000000001</v>
          </cell>
          <cell r="I12" t="str">
            <v>NE</v>
          </cell>
          <cell r="J12">
            <v>29.52</v>
          </cell>
          <cell r="K12">
            <v>0</v>
          </cell>
        </row>
        <row r="13">
          <cell r="B13">
            <v>20.520833333333332</v>
          </cell>
          <cell r="C13">
            <v>26.8</v>
          </cell>
          <cell r="D13">
            <v>17</v>
          </cell>
          <cell r="E13">
            <v>64.416666666666671</v>
          </cell>
          <cell r="F13">
            <v>81</v>
          </cell>
          <cell r="G13">
            <v>37</v>
          </cell>
          <cell r="H13">
            <v>17.64</v>
          </cell>
          <cell r="I13" t="str">
            <v>NE</v>
          </cell>
          <cell r="J13">
            <v>34.200000000000003</v>
          </cell>
          <cell r="K13">
            <v>0</v>
          </cell>
        </row>
        <row r="14">
          <cell r="B14">
            <v>18.874999999999996</v>
          </cell>
          <cell r="C14">
            <v>26</v>
          </cell>
          <cell r="D14">
            <v>13.9</v>
          </cell>
          <cell r="E14">
            <v>65.333333333333329</v>
          </cell>
          <cell r="F14">
            <v>81</v>
          </cell>
          <cell r="G14">
            <v>46</v>
          </cell>
          <cell r="H14">
            <v>21.96</v>
          </cell>
          <cell r="I14" t="str">
            <v>NE</v>
          </cell>
          <cell r="J14">
            <v>43.56</v>
          </cell>
          <cell r="K14">
            <v>0</v>
          </cell>
        </row>
        <row r="15">
          <cell r="B15">
            <v>19.995833333333334</v>
          </cell>
          <cell r="C15">
            <v>27.8</v>
          </cell>
          <cell r="D15">
            <v>15.1</v>
          </cell>
          <cell r="E15">
            <v>74.291666666666671</v>
          </cell>
          <cell r="F15">
            <v>90</v>
          </cell>
          <cell r="G15">
            <v>48</v>
          </cell>
          <cell r="H15">
            <v>14.4</v>
          </cell>
          <cell r="I15" t="str">
            <v>NE</v>
          </cell>
          <cell r="J15">
            <v>30.240000000000002</v>
          </cell>
          <cell r="K15">
            <v>0</v>
          </cell>
        </row>
        <row r="16">
          <cell r="B16">
            <v>21.608333333333334</v>
          </cell>
          <cell r="C16">
            <v>28.8</v>
          </cell>
          <cell r="D16">
            <v>15.8</v>
          </cell>
          <cell r="E16">
            <v>72.541666666666671</v>
          </cell>
          <cell r="F16">
            <v>93</v>
          </cell>
          <cell r="G16">
            <v>47</v>
          </cell>
          <cell r="H16">
            <v>18</v>
          </cell>
          <cell r="I16" t="str">
            <v>NE</v>
          </cell>
          <cell r="J16">
            <v>36</v>
          </cell>
          <cell r="K16">
            <v>0</v>
          </cell>
        </row>
        <row r="17">
          <cell r="B17">
            <v>21.641666666666666</v>
          </cell>
          <cell r="C17">
            <v>28.7</v>
          </cell>
          <cell r="D17">
            <v>15.6</v>
          </cell>
          <cell r="E17">
            <v>67.916666666666671</v>
          </cell>
          <cell r="F17">
            <v>90</v>
          </cell>
          <cell r="G17">
            <v>42</v>
          </cell>
          <cell r="H17">
            <v>18.36</v>
          </cell>
          <cell r="I17" t="str">
            <v>NE</v>
          </cell>
          <cell r="J17">
            <v>38.880000000000003</v>
          </cell>
          <cell r="K17">
            <v>0</v>
          </cell>
        </row>
        <row r="18">
          <cell r="B18">
            <v>21.558333333333334</v>
          </cell>
          <cell r="C18">
            <v>28.9</v>
          </cell>
          <cell r="D18">
            <v>16.5</v>
          </cell>
          <cell r="E18">
            <v>73.666666666666671</v>
          </cell>
          <cell r="F18">
            <v>93</v>
          </cell>
          <cell r="G18">
            <v>48</v>
          </cell>
          <cell r="H18">
            <v>11.879999999999999</v>
          </cell>
          <cell r="I18" t="str">
            <v>NE</v>
          </cell>
          <cell r="J18">
            <v>21.240000000000002</v>
          </cell>
          <cell r="K18">
            <v>0</v>
          </cell>
        </row>
        <row r="19">
          <cell r="B19">
            <v>21.970833333333331</v>
          </cell>
          <cell r="C19">
            <v>29.2</v>
          </cell>
          <cell r="D19">
            <v>16.899999999999999</v>
          </cell>
          <cell r="E19">
            <v>70.125</v>
          </cell>
          <cell r="F19">
            <v>87</v>
          </cell>
          <cell r="G19">
            <v>45</v>
          </cell>
          <cell r="H19">
            <v>14.76</v>
          </cell>
          <cell r="I19" t="str">
            <v>NE</v>
          </cell>
          <cell r="J19">
            <v>29.52</v>
          </cell>
          <cell r="K19">
            <v>0</v>
          </cell>
        </row>
        <row r="20">
          <cell r="B20">
            <v>23.224999999999998</v>
          </cell>
          <cell r="C20">
            <v>29.4</v>
          </cell>
          <cell r="D20">
            <v>17.2</v>
          </cell>
          <cell r="E20">
            <v>59.625</v>
          </cell>
          <cell r="F20">
            <v>80</v>
          </cell>
          <cell r="G20">
            <v>40</v>
          </cell>
          <cell r="H20">
            <v>18.720000000000002</v>
          </cell>
          <cell r="I20" t="str">
            <v>L</v>
          </cell>
          <cell r="J20">
            <v>36</v>
          </cell>
          <cell r="K20">
            <v>0</v>
          </cell>
        </row>
        <row r="21">
          <cell r="B21">
            <v>22.3</v>
          </cell>
          <cell r="C21">
            <v>28.7</v>
          </cell>
          <cell r="D21">
            <v>17.3</v>
          </cell>
          <cell r="E21">
            <v>62.958333333333336</v>
          </cell>
          <cell r="F21">
            <v>82</v>
          </cell>
          <cell r="G21">
            <v>41</v>
          </cell>
          <cell r="H21">
            <v>14.04</v>
          </cell>
          <cell r="I21" t="str">
            <v>L</v>
          </cell>
          <cell r="J21">
            <v>28.08</v>
          </cell>
          <cell r="K21">
            <v>0</v>
          </cell>
        </row>
        <row r="22">
          <cell r="B22">
            <v>20.604166666666668</v>
          </cell>
          <cell r="C22">
            <v>28</v>
          </cell>
          <cell r="D22">
            <v>15.7</v>
          </cell>
          <cell r="E22">
            <v>67.041666666666671</v>
          </cell>
          <cell r="F22">
            <v>84</v>
          </cell>
          <cell r="G22">
            <v>41</v>
          </cell>
          <cell r="H22">
            <v>14.4</v>
          </cell>
          <cell r="I22" t="str">
            <v>NE</v>
          </cell>
          <cell r="J22">
            <v>27.720000000000002</v>
          </cell>
          <cell r="K22">
            <v>0</v>
          </cell>
        </row>
        <row r="23">
          <cell r="B23">
            <v>20.212499999999999</v>
          </cell>
          <cell r="C23">
            <v>27.9</v>
          </cell>
          <cell r="D23">
            <v>16.7</v>
          </cell>
          <cell r="E23">
            <v>73.166666666666671</v>
          </cell>
          <cell r="F23">
            <v>86</v>
          </cell>
          <cell r="G23">
            <v>52</v>
          </cell>
          <cell r="H23">
            <v>3.9600000000000004</v>
          </cell>
          <cell r="I23" t="str">
            <v>NE</v>
          </cell>
          <cell r="J23">
            <v>18</v>
          </cell>
          <cell r="K23">
            <v>0</v>
          </cell>
        </row>
        <row r="24">
          <cell r="B24">
            <v>18.945833333333329</v>
          </cell>
          <cell r="C24">
            <v>26.6</v>
          </cell>
          <cell r="D24">
            <v>14</v>
          </cell>
          <cell r="E24">
            <v>84.5</v>
          </cell>
          <cell r="F24">
            <v>97</v>
          </cell>
          <cell r="G24">
            <v>56</v>
          </cell>
          <cell r="H24">
            <v>10.08</v>
          </cell>
          <cell r="I24" t="str">
            <v>S</v>
          </cell>
          <cell r="J24">
            <v>20.52</v>
          </cell>
          <cell r="K24">
            <v>0</v>
          </cell>
        </row>
        <row r="25">
          <cell r="B25">
            <v>21.495833333333334</v>
          </cell>
          <cell r="C25">
            <v>28.6</v>
          </cell>
          <cell r="D25">
            <v>16.7</v>
          </cell>
          <cell r="E25">
            <v>74.291666666666671</v>
          </cell>
          <cell r="F25">
            <v>95</v>
          </cell>
          <cell r="G25">
            <v>42</v>
          </cell>
          <cell r="H25">
            <v>14.4</v>
          </cell>
          <cell r="I25" t="str">
            <v>L</v>
          </cell>
          <cell r="J25">
            <v>31.319999999999997</v>
          </cell>
          <cell r="K25">
            <v>0</v>
          </cell>
        </row>
        <row r="26">
          <cell r="B26">
            <v>20.875</v>
          </cell>
          <cell r="C26">
            <v>27.3</v>
          </cell>
          <cell r="D26">
            <v>15.6</v>
          </cell>
          <cell r="E26">
            <v>71.583333333333329</v>
          </cell>
          <cell r="F26">
            <v>90</v>
          </cell>
          <cell r="G26">
            <v>45</v>
          </cell>
          <cell r="H26">
            <v>11.879999999999999</v>
          </cell>
          <cell r="I26" t="str">
            <v>NE</v>
          </cell>
          <cell r="J26">
            <v>28.08</v>
          </cell>
          <cell r="K26">
            <v>0</v>
          </cell>
        </row>
        <row r="27">
          <cell r="B27">
            <v>19.925000000000004</v>
          </cell>
          <cell r="C27">
            <v>27.7</v>
          </cell>
          <cell r="D27">
            <v>13.9</v>
          </cell>
          <cell r="E27">
            <v>71</v>
          </cell>
          <cell r="F27">
            <v>94</v>
          </cell>
          <cell r="G27">
            <v>36</v>
          </cell>
          <cell r="H27">
            <v>12.6</v>
          </cell>
          <cell r="I27" t="str">
            <v>NE</v>
          </cell>
          <cell r="J27">
            <v>29.880000000000003</v>
          </cell>
          <cell r="K27">
            <v>0</v>
          </cell>
        </row>
        <row r="28">
          <cell r="B28">
            <v>19.533333333333331</v>
          </cell>
          <cell r="C28">
            <v>28.3</v>
          </cell>
          <cell r="D28">
            <v>13.5</v>
          </cell>
          <cell r="E28">
            <v>62.708333333333336</v>
          </cell>
          <cell r="F28">
            <v>85</v>
          </cell>
          <cell r="G28">
            <v>32</v>
          </cell>
          <cell r="H28">
            <v>12.6</v>
          </cell>
          <cell r="I28" t="str">
            <v>N</v>
          </cell>
          <cell r="J28">
            <v>35.64</v>
          </cell>
          <cell r="K28">
            <v>0</v>
          </cell>
        </row>
        <row r="29">
          <cell r="B29">
            <v>21.083333333333332</v>
          </cell>
          <cell r="C29">
            <v>29.5</v>
          </cell>
          <cell r="D29">
            <v>15.5</v>
          </cell>
          <cell r="E29">
            <v>60.166666666666664</v>
          </cell>
          <cell r="F29">
            <v>80</v>
          </cell>
          <cell r="G29">
            <v>34</v>
          </cell>
          <cell r="H29">
            <v>16.920000000000002</v>
          </cell>
          <cell r="I29" t="str">
            <v>N</v>
          </cell>
          <cell r="J29">
            <v>36</v>
          </cell>
          <cell r="K29">
            <v>0</v>
          </cell>
        </row>
        <row r="30">
          <cell r="B30">
            <v>11.174999999999999</v>
          </cell>
          <cell r="C30">
            <v>23</v>
          </cell>
          <cell r="D30">
            <v>9.1</v>
          </cell>
          <cell r="E30">
            <v>93.916666666666671</v>
          </cell>
          <cell r="F30">
            <v>97</v>
          </cell>
          <cell r="G30">
            <v>56</v>
          </cell>
          <cell r="H30">
            <v>19.8</v>
          </cell>
          <cell r="I30" t="str">
            <v>S</v>
          </cell>
          <cell r="J30">
            <v>45.36</v>
          </cell>
          <cell r="K30">
            <v>3.8000000000000007</v>
          </cell>
        </row>
        <row r="31">
          <cell r="B31">
            <v>13.65</v>
          </cell>
          <cell r="C31">
            <v>18.600000000000001</v>
          </cell>
          <cell r="D31">
            <v>10.199999999999999</v>
          </cell>
          <cell r="E31">
            <v>95.708333333333329</v>
          </cell>
          <cell r="F31">
            <v>98</v>
          </cell>
          <cell r="G31">
            <v>87</v>
          </cell>
          <cell r="H31">
            <v>14.76</v>
          </cell>
          <cell r="I31" t="str">
            <v>NE</v>
          </cell>
          <cell r="J31">
            <v>26.64</v>
          </cell>
          <cell r="K31">
            <v>2.1999999999999997</v>
          </cell>
        </row>
        <row r="32">
          <cell r="B32">
            <v>21.787499999999994</v>
          </cell>
          <cell r="C32">
            <v>29.2</v>
          </cell>
          <cell r="D32">
            <v>17.399999999999999</v>
          </cell>
          <cell r="E32">
            <v>77.5</v>
          </cell>
          <cell r="F32">
            <v>96</v>
          </cell>
          <cell r="G32">
            <v>43</v>
          </cell>
          <cell r="H32">
            <v>26.28</v>
          </cell>
          <cell r="I32" t="str">
            <v>NE</v>
          </cell>
          <cell r="J32">
            <v>49.680000000000007</v>
          </cell>
          <cell r="K32">
            <v>0</v>
          </cell>
        </row>
        <row r="33">
          <cell r="B33">
            <v>23.737499999999997</v>
          </cell>
          <cell r="C33">
            <v>31</v>
          </cell>
          <cell r="D33">
            <v>18.600000000000001</v>
          </cell>
          <cell r="E33">
            <v>62.583333333333336</v>
          </cell>
          <cell r="F33">
            <v>80</v>
          </cell>
          <cell r="G33">
            <v>36</v>
          </cell>
          <cell r="H33">
            <v>16.2</v>
          </cell>
          <cell r="I33" t="str">
            <v>N</v>
          </cell>
          <cell r="J33">
            <v>37.800000000000004</v>
          </cell>
          <cell r="K33">
            <v>0</v>
          </cell>
        </row>
        <row r="34">
          <cell r="B34">
            <v>22.854166666666671</v>
          </cell>
          <cell r="C34">
            <v>31.4</v>
          </cell>
          <cell r="D34">
            <v>16.7</v>
          </cell>
          <cell r="E34">
            <v>67.708333333333329</v>
          </cell>
          <cell r="F34">
            <v>88</v>
          </cell>
          <cell r="G34">
            <v>41</v>
          </cell>
          <cell r="H34">
            <v>16.2</v>
          </cell>
          <cell r="I34" t="str">
            <v>NE</v>
          </cell>
          <cell r="J34">
            <v>42.480000000000004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27.5625</v>
          </cell>
          <cell r="C5">
            <v>34.200000000000003</v>
          </cell>
          <cell r="D5">
            <v>24.1</v>
          </cell>
          <cell r="E5">
            <v>60.25</v>
          </cell>
          <cell r="F5">
            <v>84</v>
          </cell>
          <cell r="G5">
            <v>46</v>
          </cell>
          <cell r="H5">
            <v>15.120000000000001</v>
          </cell>
          <cell r="I5" t="str">
            <v>NO</v>
          </cell>
          <cell r="J5">
            <v>33.480000000000004</v>
          </cell>
          <cell r="K5">
            <v>1</v>
          </cell>
        </row>
        <row r="6">
          <cell r="B6">
            <v>22.008333333333326</v>
          </cell>
          <cell r="C6">
            <v>26.7</v>
          </cell>
          <cell r="D6">
            <v>20.100000000000001</v>
          </cell>
          <cell r="E6">
            <v>87.541666666666671</v>
          </cell>
          <cell r="F6">
            <v>95</v>
          </cell>
          <cell r="G6">
            <v>64</v>
          </cell>
          <cell r="H6">
            <v>11.879999999999999</v>
          </cell>
          <cell r="I6" t="str">
            <v>SE</v>
          </cell>
          <cell r="J6">
            <v>25.2</v>
          </cell>
          <cell r="K6">
            <v>13.6</v>
          </cell>
        </row>
        <row r="7">
          <cell r="B7">
            <v>19.804166666666664</v>
          </cell>
          <cell r="C7">
            <v>25.3</v>
          </cell>
          <cell r="D7">
            <v>16.899999999999999</v>
          </cell>
          <cell r="E7">
            <v>83.083333333333329</v>
          </cell>
          <cell r="F7">
            <v>94</v>
          </cell>
          <cell r="G7">
            <v>55</v>
          </cell>
          <cell r="H7">
            <v>10.8</v>
          </cell>
          <cell r="I7" t="str">
            <v>S</v>
          </cell>
          <cell r="J7">
            <v>25.92</v>
          </cell>
          <cell r="K7">
            <v>1</v>
          </cell>
        </row>
        <row r="8">
          <cell r="B8">
            <v>17.520833333333332</v>
          </cell>
          <cell r="C8">
            <v>24.1</v>
          </cell>
          <cell r="D8">
            <v>13.7</v>
          </cell>
          <cell r="E8">
            <v>81.166666666666671</v>
          </cell>
          <cell r="F8">
            <v>97</v>
          </cell>
          <cell r="G8">
            <v>46</v>
          </cell>
          <cell r="H8">
            <v>12.24</v>
          </cell>
          <cell r="I8" t="str">
            <v>SE</v>
          </cell>
          <cell r="J8">
            <v>26.28</v>
          </cell>
          <cell r="K8">
            <v>0</v>
          </cell>
        </row>
        <row r="9">
          <cell r="B9">
            <v>16.654166666666669</v>
          </cell>
          <cell r="C9">
            <v>23.7</v>
          </cell>
          <cell r="D9">
            <v>10.6</v>
          </cell>
          <cell r="E9">
            <v>73.5</v>
          </cell>
          <cell r="F9">
            <v>97</v>
          </cell>
          <cell r="G9">
            <v>41</v>
          </cell>
          <cell r="H9">
            <v>18</v>
          </cell>
          <cell r="I9" t="str">
            <v>SE</v>
          </cell>
          <cell r="J9">
            <v>36.36</v>
          </cell>
          <cell r="K9">
            <v>0</v>
          </cell>
        </row>
        <row r="10">
          <cell r="B10">
            <v>17.658333333333328</v>
          </cell>
          <cell r="C10">
            <v>28</v>
          </cell>
          <cell r="D10">
            <v>9.6999999999999993</v>
          </cell>
          <cell r="E10">
            <v>60.75</v>
          </cell>
          <cell r="F10">
            <v>89</v>
          </cell>
          <cell r="G10">
            <v>24</v>
          </cell>
          <cell r="H10">
            <v>16.2</v>
          </cell>
          <cell r="I10" t="str">
            <v>L</v>
          </cell>
          <cell r="J10">
            <v>28.08</v>
          </cell>
          <cell r="K10">
            <v>0</v>
          </cell>
        </row>
        <row r="11">
          <cell r="B11">
            <v>22.041666666666668</v>
          </cell>
          <cell r="C11">
            <v>30.3</v>
          </cell>
          <cell r="D11">
            <v>16.2</v>
          </cell>
          <cell r="E11">
            <v>50.958333333333336</v>
          </cell>
          <cell r="F11">
            <v>67</v>
          </cell>
          <cell r="G11">
            <v>25</v>
          </cell>
          <cell r="H11">
            <v>13.68</v>
          </cell>
          <cell r="I11" t="str">
            <v>NE</v>
          </cell>
          <cell r="J11">
            <v>28.8</v>
          </cell>
          <cell r="K11">
            <v>0</v>
          </cell>
        </row>
        <row r="12">
          <cell r="B12">
            <v>23.454166666666666</v>
          </cell>
          <cell r="C12">
            <v>30</v>
          </cell>
          <cell r="D12">
            <v>18.399999999999999</v>
          </cell>
          <cell r="E12">
            <v>57.25</v>
          </cell>
          <cell r="F12">
            <v>78</v>
          </cell>
          <cell r="G12">
            <v>32</v>
          </cell>
          <cell r="H12">
            <v>12.96</v>
          </cell>
          <cell r="I12" t="str">
            <v>NE</v>
          </cell>
          <cell r="J12">
            <v>29.880000000000003</v>
          </cell>
          <cell r="K12">
            <v>0</v>
          </cell>
        </row>
        <row r="13">
          <cell r="B13">
            <v>22.537499999999998</v>
          </cell>
          <cell r="C13">
            <v>28.5</v>
          </cell>
          <cell r="D13">
            <v>17.100000000000001</v>
          </cell>
          <cell r="E13">
            <v>54.041666666666664</v>
          </cell>
          <cell r="F13">
            <v>75</v>
          </cell>
          <cell r="G13">
            <v>31</v>
          </cell>
          <cell r="H13">
            <v>11.879999999999999</v>
          </cell>
          <cell r="I13" t="str">
            <v>SE</v>
          </cell>
          <cell r="J13">
            <v>28.08</v>
          </cell>
          <cell r="K13">
            <v>0</v>
          </cell>
        </row>
        <row r="14">
          <cell r="B14">
            <v>20.237499999999997</v>
          </cell>
          <cell r="C14">
            <v>29.7</v>
          </cell>
          <cell r="D14">
            <v>12.7</v>
          </cell>
          <cell r="E14">
            <v>61.041666666666664</v>
          </cell>
          <cell r="F14">
            <v>86</v>
          </cell>
          <cell r="G14">
            <v>26</v>
          </cell>
          <cell r="H14">
            <v>16.920000000000002</v>
          </cell>
          <cell r="I14" t="str">
            <v>SE</v>
          </cell>
          <cell r="J14">
            <v>30.96</v>
          </cell>
          <cell r="K14">
            <v>0</v>
          </cell>
        </row>
        <row r="15">
          <cell r="B15">
            <v>22.274999999999995</v>
          </cell>
          <cell r="C15">
            <v>30.9</v>
          </cell>
          <cell r="D15">
            <v>14.4</v>
          </cell>
          <cell r="E15">
            <v>62.875</v>
          </cell>
          <cell r="F15">
            <v>89</v>
          </cell>
          <cell r="G15">
            <v>36</v>
          </cell>
          <cell r="H15">
            <v>12.96</v>
          </cell>
          <cell r="I15" t="str">
            <v>SE</v>
          </cell>
          <cell r="J15">
            <v>22.68</v>
          </cell>
          <cell r="K15">
            <v>0</v>
          </cell>
        </row>
        <row r="16">
          <cell r="B16">
            <v>24.383333333333336</v>
          </cell>
          <cell r="C16">
            <v>31.3</v>
          </cell>
          <cell r="D16">
            <v>18</v>
          </cell>
          <cell r="E16">
            <v>58.458333333333336</v>
          </cell>
          <cell r="F16">
            <v>81</v>
          </cell>
          <cell r="G16">
            <v>36</v>
          </cell>
          <cell r="H16">
            <v>14.4</v>
          </cell>
          <cell r="I16" t="str">
            <v>N</v>
          </cell>
          <cell r="J16">
            <v>34.92</v>
          </cell>
          <cell r="K16">
            <v>0</v>
          </cell>
        </row>
        <row r="17">
          <cell r="B17">
            <v>24.791666666666668</v>
          </cell>
          <cell r="C17">
            <v>30.9</v>
          </cell>
          <cell r="D17">
            <v>18.3</v>
          </cell>
          <cell r="E17">
            <v>48.333333333333336</v>
          </cell>
          <cell r="F17">
            <v>71</v>
          </cell>
          <cell r="G17">
            <v>29</v>
          </cell>
          <cell r="H17">
            <v>17.28</v>
          </cell>
          <cell r="I17" t="str">
            <v>NE</v>
          </cell>
          <cell r="J17">
            <v>37.800000000000004</v>
          </cell>
          <cell r="K17">
            <v>0</v>
          </cell>
        </row>
        <row r="18">
          <cell r="B18">
            <v>24.229166666666668</v>
          </cell>
          <cell r="C18">
            <v>31.3</v>
          </cell>
          <cell r="D18">
            <v>17</v>
          </cell>
          <cell r="E18">
            <v>50.708333333333336</v>
          </cell>
          <cell r="F18">
            <v>75</v>
          </cell>
          <cell r="G18">
            <v>28</v>
          </cell>
          <cell r="H18">
            <v>11.520000000000001</v>
          </cell>
          <cell r="I18" t="str">
            <v>N</v>
          </cell>
          <cell r="J18">
            <v>29.52</v>
          </cell>
          <cell r="K18">
            <v>0</v>
          </cell>
        </row>
        <row r="19">
          <cell r="B19">
            <v>24.929166666666664</v>
          </cell>
          <cell r="C19">
            <v>30.8</v>
          </cell>
          <cell r="D19">
            <v>20.5</v>
          </cell>
          <cell r="E19">
            <v>51.625</v>
          </cell>
          <cell r="F19">
            <v>65</v>
          </cell>
          <cell r="G19">
            <v>32</v>
          </cell>
          <cell r="H19">
            <v>15.48</v>
          </cell>
          <cell r="I19" t="str">
            <v>NE</v>
          </cell>
          <cell r="J19">
            <v>32.76</v>
          </cell>
          <cell r="K19">
            <v>0</v>
          </cell>
        </row>
        <row r="20">
          <cell r="B20">
            <v>25.591666666666665</v>
          </cell>
          <cell r="C20">
            <v>31.4</v>
          </cell>
          <cell r="D20">
            <v>22.1</v>
          </cell>
          <cell r="E20">
            <v>49.708333333333336</v>
          </cell>
          <cell r="F20">
            <v>64</v>
          </cell>
          <cell r="G20">
            <v>30</v>
          </cell>
          <cell r="H20">
            <v>11.16</v>
          </cell>
          <cell r="I20" t="str">
            <v>L</v>
          </cell>
          <cell r="J20">
            <v>24.48</v>
          </cell>
          <cell r="K20">
            <v>0</v>
          </cell>
        </row>
        <row r="21">
          <cell r="B21">
            <v>24.395833333333329</v>
          </cell>
          <cell r="C21">
            <v>30.1</v>
          </cell>
          <cell r="D21">
            <v>20.5</v>
          </cell>
          <cell r="E21">
            <v>46.541666666666664</v>
          </cell>
          <cell r="F21">
            <v>63</v>
          </cell>
          <cell r="G21">
            <v>26</v>
          </cell>
          <cell r="H21">
            <v>16.2</v>
          </cell>
          <cell r="I21" t="str">
            <v>NE</v>
          </cell>
          <cell r="J21">
            <v>29.880000000000003</v>
          </cell>
          <cell r="K21">
            <v>0</v>
          </cell>
        </row>
        <row r="22">
          <cell r="B22">
            <v>22.866666666666664</v>
          </cell>
          <cell r="C22">
            <v>29.2</v>
          </cell>
          <cell r="D22">
            <v>15.9</v>
          </cell>
          <cell r="E22">
            <v>51.041666666666664</v>
          </cell>
          <cell r="F22">
            <v>75</v>
          </cell>
          <cell r="G22">
            <v>31</v>
          </cell>
          <cell r="H22">
            <v>15.120000000000001</v>
          </cell>
          <cell r="I22" t="str">
            <v>NE</v>
          </cell>
          <cell r="J22">
            <v>34.56</v>
          </cell>
          <cell r="K22">
            <v>0</v>
          </cell>
        </row>
        <row r="23">
          <cell r="B23">
            <v>22.604166666666668</v>
          </cell>
          <cell r="C23">
            <v>30.2</v>
          </cell>
          <cell r="D23">
            <v>15.7</v>
          </cell>
          <cell r="E23">
            <v>55.5</v>
          </cell>
          <cell r="F23">
            <v>79</v>
          </cell>
          <cell r="G23">
            <v>30</v>
          </cell>
          <cell r="H23">
            <v>10.8</v>
          </cell>
          <cell r="I23" t="str">
            <v>NO</v>
          </cell>
          <cell r="J23">
            <v>25.2</v>
          </cell>
          <cell r="K23">
            <v>0</v>
          </cell>
        </row>
        <row r="24">
          <cell r="B24">
            <v>22.275000000000002</v>
          </cell>
          <cell r="C24">
            <v>29.5</v>
          </cell>
          <cell r="D24">
            <v>16</v>
          </cell>
          <cell r="E24">
            <v>66</v>
          </cell>
          <cell r="F24">
            <v>93</v>
          </cell>
          <cell r="G24">
            <v>36</v>
          </cell>
          <cell r="H24">
            <v>11.879999999999999</v>
          </cell>
          <cell r="I24" t="str">
            <v>SE</v>
          </cell>
          <cell r="J24">
            <v>21.6</v>
          </cell>
          <cell r="K24">
            <v>0</v>
          </cell>
        </row>
        <row r="25">
          <cell r="B25">
            <v>22.445833333333336</v>
          </cell>
          <cell r="C25">
            <v>30.2</v>
          </cell>
          <cell r="D25">
            <v>15.4</v>
          </cell>
          <cell r="E25">
            <v>58.25</v>
          </cell>
          <cell r="F25">
            <v>84</v>
          </cell>
          <cell r="G25">
            <v>25</v>
          </cell>
          <cell r="H25">
            <v>20.16</v>
          </cell>
          <cell r="I25" t="str">
            <v>SE</v>
          </cell>
          <cell r="J25">
            <v>41.76</v>
          </cell>
          <cell r="K25">
            <v>0</v>
          </cell>
        </row>
        <row r="26">
          <cell r="B26">
            <v>23.145833333333339</v>
          </cell>
          <cell r="C26">
            <v>30.3</v>
          </cell>
          <cell r="D26">
            <v>17</v>
          </cell>
          <cell r="E26">
            <v>47.625</v>
          </cell>
          <cell r="F26">
            <v>67</v>
          </cell>
          <cell r="G26">
            <v>24</v>
          </cell>
          <cell r="H26">
            <v>18</v>
          </cell>
          <cell r="I26" t="str">
            <v>NE</v>
          </cell>
          <cell r="J26">
            <v>34.200000000000003</v>
          </cell>
          <cell r="K26">
            <v>0</v>
          </cell>
        </row>
        <row r="27">
          <cell r="B27">
            <v>23.141666666666666</v>
          </cell>
          <cell r="C27">
            <v>30</v>
          </cell>
          <cell r="D27">
            <v>17.3</v>
          </cell>
          <cell r="E27">
            <v>47.041666666666664</v>
          </cell>
          <cell r="F27">
            <v>66</v>
          </cell>
          <cell r="G27">
            <v>27</v>
          </cell>
          <cell r="H27">
            <v>14.04</v>
          </cell>
          <cell r="I27" t="str">
            <v>NE</v>
          </cell>
          <cell r="J27">
            <v>31.680000000000003</v>
          </cell>
          <cell r="K27">
            <v>0</v>
          </cell>
        </row>
        <row r="28">
          <cell r="B28">
            <v>22.029166666666665</v>
          </cell>
          <cell r="C28">
            <v>29.5</v>
          </cell>
          <cell r="D28">
            <v>13.8</v>
          </cell>
          <cell r="E28">
            <v>50.125</v>
          </cell>
          <cell r="F28">
            <v>80</v>
          </cell>
          <cell r="G28">
            <v>30</v>
          </cell>
          <cell r="H28">
            <v>17.64</v>
          </cell>
          <cell r="I28" t="str">
            <v>N</v>
          </cell>
          <cell r="J28">
            <v>39.24</v>
          </cell>
          <cell r="K28">
            <v>0</v>
          </cell>
        </row>
        <row r="29">
          <cell r="B29">
            <v>23.033333333333335</v>
          </cell>
          <cell r="C29">
            <v>29.5</v>
          </cell>
          <cell r="D29">
            <v>17.5</v>
          </cell>
          <cell r="E29">
            <v>50.083333333333336</v>
          </cell>
          <cell r="F29">
            <v>69</v>
          </cell>
          <cell r="G29">
            <v>29</v>
          </cell>
          <cell r="H29">
            <v>25.92</v>
          </cell>
          <cell r="I29" t="str">
            <v>N</v>
          </cell>
          <cell r="J29">
            <v>59.4</v>
          </cell>
          <cell r="K29">
            <v>0</v>
          </cell>
        </row>
        <row r="30">
          <cell r="B30">
            <v>17.624999999999996</v>
          </cell>
          <cell r="C30">
            <v>23.7</v>
          </cell>
          <cell r="D30">
            <v>13.9</v>
          </cell>
          <cell r="E30">
            <v>81.583333333333329</v>
          </cell>
          <cell r="F30">
            <v>97</v>
          </cell>
          <cell r="G30">
            <v>46</v>
          </cell>
          <cell r="H30">
            <v>15.48</v>
          </cell>
          <cell r="I30" t="str">
            <v>NO</v>
          </cell>
          <cell r="J30">
            <v>35.28</v>
          </cell>
          <cell r="K30">
            <v>10.399999999999997</v>
          </cell>
        </row>
        <row r="31">
          <cell r="B31">
            <v>18.7</v>
          </cell>
          <cell r="C31">
            <v>26.3</v>
          </cell>
          <cell r="D31">
            <v>13.9</v>
          </cell>
          <cell r="E31">
            <v>85.25</v>
          </cell>
          <cell r="F31">
            <v>97</v>
          </cell>
          <cell r="G31">
            <v>58</v>
          </cell>
          <cell r="H31">
            <v>12.24</v>
          </cell>
          <cell r="I31" t="str">
            <v>NE</v>
          </cell>
          <cell r="J31">
            <v>23.759999999999998</v>
          </cell>
          <cell r="K31">
            <v>6</v>
          </cell>
        </row>
        <row r="32">
          <cell r="B32">
            <v>24.662499999999998</v>
          </cell>
          <cell r="C32">
            <v>31.3</v>
          </cell>
          <cell r="D32">
            <v>20.5</v>
          </cell>
          <cell r="E32">
            <v>59.958333333333336</v>
          </cell>
          <cell r="F32">
            <v>81</v>
          </cell>
          <cell r="G32">
            <v>32</v>
          </cell>
          <cell r="H32">
            <v>18</v>
          </cell>
          <cell r="I32" t="str">
            <v>NE</v>
          </cell>
          <cell r="J32">
            <v>41.04</v>
          </cell>
          <cell r="K32">
            <v>0</v>
          </cell>
        </row>
        <row r="33">
          <cell r="B33">
            <v>25.529166666666669</v>
          </cell>
          <cell r="C33">
            <v>31.4</v>
          </cell>
          <cell r="D33">
            <v>20</v>
          </cell>
          <cell r="E33">
            <v>50.583333333333336</v>
          </cell>
          <cell r="F33">
            <v>71</v>
          </cell>
          <cell r="G33">
            <v>32</v>
          </cell>
          <cell r="H33">
            <v>18</v>
          </cell>
          <cell r="I33" t="str">
            <v>N</v>
          </cell>
          <cell r="J33">
            <v>40.680000000000007</v>
          </cell>
          <cell r="K33">
            <v>0</v>
          </cell>
        </row>
        <row r="34">
          <cell r="B34">
            <v>24.262499999999999</v>
          </cell>
          <cell r="C34">
            <v>31.6</v>
          </cell>
          <cell r="D34">
            <v>16.7</v>
          </cell>
          <cell r="E34">
            <v>57.666666666666664</v>
          </cell>
          <cell r="F34">
            <v>84</v>
          </cell>
          <cell r="G34">
            <v>35</v>
          </cell>
          <cell r="H34">
            <v>12.24</v>
          </cell>
          <cell r="I34" t="str">
            <v>NO</v>
          </cell>
          <cell r="J34">
            <v>32.04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23.600000000000005</v>
          </cell>
          <cell r="C5">
            <v>31.6</v>
          </cell>
          <cell r="D5">
            <v>17.399999999999999</v>
          </cell>
          <cell r="E5">
            <v>67.833333333333329</v>
          </cell>
          <cell r="F5">
            <v>88</v>
          </cell>
          <cell r="G5">
            <v>37</v>
          </cell>
          <cell r="H5">
            <v>15.120000000000001</v>
          </cell>
          <cell r="I5" t="str">
            <v>L</v>
          </cell>
          <cell r="J5">
            <v>32.76</v>
          </cell>
          <cell r="K5">
            <v>0</v>
          </cell>
        </row>
        <row r="6">
          <cell r="B6">
            <v>23.983333333333331</v>
          </cell>
          <cell r="C6">
            <v>31.2</v>
          </cell>
          <cell r="D6">
            <v>18.399999999999999</v>
          </cell>
          <cell r="E6">
            <v>71.791666666666671</v>
          </cell>
          <cell r="F6">
            <v>89</v>
          </cell>
          <cell r="G6">
            <v>44</v>
          </cell>
          <cell r="H6">
            <v>20.16</v>
          </cell>
          <cell r="I6" t="str">
            <v>SO</v>
          </cell>
          <cell r="J6">
            <v>39.96</v>
          </cell>
          <cell r="K6">
            <v>0</v>
          </cell>
        </row>
        <row r="7">
          <cell r="B7">
            <v>19.604166666666668</v>
          </cell>
          <cell r="C7">
            <v>23.4</v>
          </cell>
          <cell r="D7">
            <v>18.5</v>
          </cell>
          <cell r="E7">
            <v>97.833333333333329</v>
          </cell>
          <cell r="F7">
            <v>99</v>
          </cell>
          <cell r="G7">
            <v>87</v>
          </cell>
          <cell r="H7">
            <v>14.76</v>
          </cell>
          <cell r="I7" t="str">
            <v>SO</v>
          </cell>
          <cell r="J7">
            <v>32.76</v>
          </cell>
          <cell r="K7">
            <v>0.4</v>
          </cell>
        </row>
        <row r="8">
          <cell r="B8">
            <v>19.954166666666669</v>
          </cell>
          <cell r="C8">
            <v>25.7</v>
          </cell>
          <cell r="D8">
            <v>17.2</v>
          </cell>
          <cell r="E8">
            <v>85.25</v>
          </cell>
          <cell r="F8">
            <v>99</v>
          </cell>
          <cell r="G8">
            <v>55</v>
          </cell>
          <cell r="H8">
            <v>21.96</v>
          </cell>
          <cell r="I8" t="str">
            <v>SE</v>
          </cell>
          <cell r="J8">
            <v>35.28</v>
          </cell>
          <cell r="K8">
            <v>0</v>
          </cell>
        </row>
        <row r="9">
          <cell r="B9">
            <v>19.849999999999998</v>
          </cell>
          <cell r="C9">
            <v>27.1</v>
          </cell>
          <cell r="D9">
            <v>14.3</v>
          </cell>
          <cell r="E9">
            <v>71.041666666666671</v>
          </cell>
          <cell r="F9">
            <v>94</v>
          </cell>
          <cell r="G9">
            <v>35</v>
          </cell>
          <cell r="H9">
            <v>23.040000000000003</v>
          </cell>
          <cell r="I9" t="str">
            <v>SE</v>
          </cell>
          <cell r="J9">
            <v>35.64</v>
          </cell>
          <cell r="K9">
            <v>0</v>
          </cell>
        </row>
        <row r="10">
          <cell r="B10">
            <v>21.395833333333332</v>
          </cell>
          <cell r="C10">
            <v>31.2</v>
          </cell>
          <cell r="D10">
            <v>12.7</v>
          </cell>
          <cell r="E10">
            <v>52.583333333333336</v>
          </cell>
          <cell r="F10">
            <v>85</v>
          </cell>
          <cell r="G10">
            <v>20</v>
          </cell>
          <cell r="H10">
            <v>21.240000000000002</v>
          </cell>
          <cell r="I10" t="str">
            <v>SE</v>
          </cell>
          <cell r="J10">
            <v>37.080000000000005</v>
          </cell>
          <cell r="K10">
            <v>0</v>
          </cell>
        </row>
        <row r="11">
          <cell r="B11">
            <v>22.929166666666664</v>
          </cell>
          <cell r="C11">
            <v>30.5</v>
          </cell>
          <cell r="D11">
            <v>17.899999999999999</v>
          </cell>
          <cell r="E11">
            <v>51.458333333333336</v>
          </cell>
          <cell r="F11">
            <v>80</v>
          </cell>
          <cell r="G11">
            <v>34</v>
          </cell>
          <cell r="H11">
            <v>19.440000000000001</v>
          </cell>
          <cell r="I11" t="str">
            <v>L</v>
          </cell>
          <cell r="J11">
            <v>32.04</v>
          </cell>
          <cell r="K11">
            <v>0</v>
          </cell>
        </row>
        <row r="12">
          <cell r="B12">
            <v>24.600000000000005</v>
          </cell>
          <cell r="C12">
            <v>30.3</v>
          </cell>
          <cell r="D12">
            <v>20.3</v>
          </cell>
          <cell r="E12">
            <v>58.041666666666664</v>
          </cell>
          <cell r="F12">
            <v>80</v>
          </cell>
          <cell r="G12">
            <v>31</v>
          </cell>
          <cell r="H12">
            <v>21.6</v>
          </cell>
          <cell r="I12" t="str">
            <v>L</v>
          </cell>
          <cell r="J12">
            <v>32.04</v>
          </cell>
          <cell r="K12">
            <v>0</v>
          </cell>
        </row>
        <row r="13">
          <cell r="B13">
            <v>21.761111111111113</v>
          </cell>
          <cell r="C13">
            <v>28.8</v>
          </cell>
          <cell r="D13">
            <v>16.600000000000001</v>
          </cell>
          <cell r="E13">
            <v>57.055555555555557</v>
          </cell>
          <cell r="F13">
            <v>77</v>
          </cell>
          <cell r="G13">
            <v>26</v>
          </cell>
          <cell r="H13">
            <v>18</v>
          </cell>
          <cell r="I13" t="str">
            <v>SE</v>
          </cell>
          <cell r="J13">
            <v>28.08</v>
          </cell>
          <cell r="K13">
            <v>0</v>
          </cell>
        </row>
        <row r="14">
          <cell r="B14">
            <v>23.004166666666666</v>
          </cell>
          <cell r="C14">
            <v>31.9</v>
          </cell>
          <cell r="D14">
            <v>16.3</v>
          </cell>
          <cell r="E14">
            <v>53.375</v>
          </cell>
          <cell r="F14">
            <v>72</v>
          </cell>
          <cell r="G14">
            <v>28</v>
          </cell>
          <cell r="H14">
            <v>18.36</v>
          </cell>
          <cell r="I14" t="str">
            <v>L</v>
          </cell>
          <cell r="J14">
            <v>38.159999999999997</v>
          </cell>
          <cell r="K14">
            <v>0</v>
          </cell>
        </row>
        <row r="15">
          <cell r="B15">
            <v>24.795652173913041</v>
          </cell>
          <cell r="C15">
            <v>32.6</v>
          </cell>
          <cell r="D15">
            <v>19.7</v>
          </cell>
          <cell r="E15">
            <v>58.782608695652172</v>
          </cell>
          <cell r="F15">
            <v>75</v>
          </cell>
          <cell r="G15">
            <v>32</v>
          </cell>
          <cell r="H15">
            <v>16.920000000000002</v>
          </cell>
          <cell r="I15" t="str">
            <v>L</v>
          </cell>
          <cell r="J15">
            <v>27</v>
          </cell>
          <cell r="K15">
            <v>0</v>
          </cell>
        </row>
        <row r="16">
          <cell r="B16">
            <v>24.999999999999996</v>
          </cell>
          <cell r="C16">
            <v>31.4</v>
          </cell>
          <cell r="D16">
            <v>20.3</v>
          </cell>
          <cell r="E16">
            <v>53.291666666666664</v>
          </cell>
          <cell r="F16">
            <v>74</v>
          </cell>
          <cell r="G16">
            <v>24</v>
          </cell>
          <cell r="H16">
            <v>19.8</v>
          </cell>
          <cell r="I16" t="str">
            <v>L</v>
          </cell>
          <cell r="J16">
            <v>35.28</v>
          </cell>
          <cell r="K16">
            <v>0</v>
          </cell>
        </row>
        <row r="17">
          <cell r="B17">
            <v>23.908333333333335</v>
          </cell>
          <cell r="C17">
            <v>32.1</v>
          </cell>
          <cell r="D17">
            <v>17.600000000000001</v>
          </cell>
          <cell r="E17">
            <v>51.25</v>
          </cell>
          <cell r="F17">
            <v>73</v>
          </cell>
          <cell r="G17">
            <v>23</v>
          </cell>
          <cell r="H17">
            <v>18.720000000000002</v>
          </cell>
          <cell r="I17" t="str">
            <v>L</v>
          </cell>
          <cell r="J17">
            <v>38.159999999999997</v>
          </cell>
          <cell r="K17">
            <v>0</v>
          </cell>
        </row>
        <row r="18">
          <cell r="B18">
            <v>24.866666666666674</v>
          </cell>
          <cell r="C18">
            <v>32.1</v>
          </cell>
          <cell r="D18">
            <v>19.2</v>
          </cell>
          <cell r="E18">
            <v>51.25</v>
          </cell>
          <cell r="F18">
            <v>72</v>
          </cell>
          <cell r="G18">
            <v>24</v>
          </cell>
          <cell r="H18">
            <v>20.52</v>
          </cell>
          <cell r="I18" t="str">
            <v>L</v>
          </cell>
          <cell r="J18">
            <v>37.080000000000005</v>
          </cell>
          <cell r="K18">
            <v>0</v>
          </cell>
        </row>
        <row r="19">
          <cell r="B19">
            <v>25.375</v>
          </cell>
          <cell r="C19">
            <v>32.1</v>
          </cell>
          <cell r="D19">
            <v>20.100000000000001</v>
          </cell>
          <cell r="E19">
            <v>47.166666666666664</v>
          </cell>
          <cell r="F19">
            <v>70</v>
          </cell>
          <cell r="G19">
            <v>25</v>
          </cell>
          <cell r="H19">
            <v>19.8</v>
          </cell>
          <cell r="I19" t="str">
            <v>L</v>
          </cell>
          <cell r="J19">
            <v>36</v>
          </cell>
          <cell r="K19">
            <v>0</v>
          </cell>
        </row>
        <row r="20">
          <cell r="B20">
            <v>24.887499999999999</v>
          </cell>
          <cell r="C20">
            <v>32</v>
          </cell>
          <cell r="D20">
            <v>20.3</v>
          </cell>
          <cell r="E20">
            <v>49.333333333333336</v>
          </cell>
          <cell r="F20">
            <v>66</v>
          </cell>
          <cell r="G20">
            <v>26</v>
          </cell>
          <cell r="H20">
            <v>17.64</v>
          </cell>
          <cell r="I20" t="str">
            <v>L</v>
          </cell>
          <cell r="J20">
            <v>26.64</v>
          </cell>
          <cell r="K20">
            <v>0</v>
          </cell>
        </row>
        <row r="21">
          <cell r="B21">
            <v>24.654166666666665</v>
          </cell>
          <cell r="C21">
            <v>30.3</v>
          </cell>
          <cell r="D21">
            <v>19.399999999999999</v>
          </cell>
          <cell r="E21">
            <v>46.208333333333336</v>
          </cell>
          <cell r="F21">
            <v>67</v>
          </cell>
          <cell r="G21">
            <v>27</v>
          </cell>
          <cell r="H21">
            <v>21.96</v>
          </cell>
          <cell r="I21" t="str">
            <v>SE</v>
          </cell>
          <cell r="J21">
            <v>37.080000000000005</v>
          </cell>
          <cell r="K21">
            <v>0</v>
          </cell>
        </row>
        <row r="22">
          <cell r="B22">
            <v>22.504166666666666</v>
          </cell>
          <cell r="C22">
            <v>30.3</v>
          </cell>
          <cell r="D22">
            <v>16</v>
          </cell>
          <cell r="E22">
            <v>52</v>
          </cell>
          <cell r="F22">
            <v>74</v>
          </cell>
          <cell r="G22">
            <v>27</v>
          </cell>
          <cell r="H22">
            <v>21.240000000000002</v>
          </cell>
          <cell r="I22" t="str">
            <v>L</v>
          </cell>
          <cell r="J22">
            <v>36</v>
          </cell>
          <cell r="K22">
            <v>0</v>
          </cell>
        </row>
        <row r="23">
          <cell r="B23">
            <v>22.720833333333331</v>
          </cell>
          <cell r="C23">
            <v>31.4</v>
          </cell>
          <cell r="D23">
            <v>17.3</v>
          </cell>
          <cell r="E23">
            <v>55.375</v>
          </cell>
          <cell r="F23">
            <v>71</v>
          </cell>
          <cell r="G23">
            <v>29</v>
          </cell>
          <cell r="H23">
            <v>11.879999999999999</v>
          </cell>
          <cell r="I23" t="str">
            <v>L</v>
          </cell>
          <cell r="J23">
            <v>31.319999999999997</v>
          </cell>
          <cell r="K23">
            <v>0</v>
          </cell>
        </row>
        <row r="24">
          <cell r="B24">
            <v>23.100000000000005</v>
          </cell>
          <cell r="C24">
            <v>29.9</v>
          </cell>
          <cell r="D24">
            <v>17.5</v>
          </cell>
          <cell r="E24">
            <v>59</v>
          </cell>
          <cell r="F24">
            <v>83</v>
          </cell>
          <cell r="G24">
            <v>30</v>
          </cell>
          <cell r="H24">
            <v>18.36</v>
          </cell>
          <cell r="I24" t="str">
            <v>SE</v>
          </cell>
          <cell r="J24">
            <v>38.159999999999997</v>
          </cell>
          <cell r="K24">
            <v>0</v>
          </cell>
        </row>
        <row r="25">
          <cell r="B25">
            <v>24.370833333333337</v>
          </cell>
          <cell r="C25">
            <v>31.8</v>
          </cell>
          <cell r="D25">
            <v>17.399999999999999</v>
          </cell>
          <cell r="E25">
            <v>47.708333333333336</v>
          </cell>
          <cell r="F25">
            <v>75</v>
          </cell>
          <cell r="G25">
            <v>22</v>
          </cell>
          <cell r="H25">
            <v>20.16</v>
          </cell>
          <cell r="I25" t="str">
            <v>L</v>
          </cell>
          <cell r="J25">
            <v>35.28</v>
          </cell>
          <cell r="K25">
            <v>0</v>
          </cell>
        </row>
        <row r="26">
          <cell r="B26">
            <v>23.850000000000005</v>
          </cell>
          <cell r="C26">
            <v>31.3</v>
          </cell>
          <cell r="D26">
            <v>17.8</v>
          </cell>
          <cell r="E26">
            <v>46.75</v>
          </cell>
          <cell r="F26">
            <v>68</v>
          </cell>
          <cell r="G26">
            <v>25</v>
          </cell>
          <cell r="H26">
            <v>22.68</v>
          </cell>
          <cell r="I26" t="str">
            <v>L</v>
          </cell>
          <cell r="J26">
            <v>35.64</v>
          </cell>
          <cell r="K26">
            <v>0</v>
          </cell>
        </row>
        <row r="27">
          <cell r="B27">
            <v>22.887499999999992</v>
          </cell>
          <cell r="C27">
            <v>30.4</v>
          </cell>
          <cell r="D27">
            <v>16.7</v>
          </cell>
          <cell r="E27">
            <v>48.958333333333336</v>
          </cell>
          <cell r="F27">
            <v>70</v>
          </cell>
          <cell r="G27">
            <v>25</v>
          </cell>
          <cell r="H27">
            <v>18</v>
          </cell>
          <cell r="I27" t="str">
            <v>L</v>
          </cell>
          <cell r="J27">
            <v>39.24</v>
          </cell>
          <cell r="K27">
            <v>0</v>
          </cell>
        </row>
        <row r="28">
          <cell r="B28">
            <v>22.416666666666668</v>
          </cell>
          <cell r="C28">
            <v>29.9</v>
          </cell>
          <cell r="D28">
            <v>16.100000000000001</v>
          </cell>
          <cell r="E28">
            <v>50.916666666666664</v>
          </cell>
          <cell r="F28">
            <v>72</v>
          </cell>
          <cell r="G28">
            <v>27</v>
          </cell>
          <cell r="H28">
            <v>22.68</v>
          </cell>
          <cell r="I28" t="str">
            <v>L</v>
          </cell>
          <cell r="J28">
            <v>43.92</v>
          </cell>
          <cell r="K28">
            <v>0</v>
          </cell>
        </row>
        <row r="29">
          <cell r="B29">
            <v>22.225000000000005</v>
          </cell>
          <cell r="C29">
            <v>30.4</v>
          </cell>
          <cell r="D29">
            <v>16.2</v>
          </cell>
          <cell r="E29">
            <v>53.5</v>
          </cell>
          <cell r="F29">
            <v>77</v>
          </cell>
          <cell r="G29">
            <v>23</v>
          </cell>
          <cell r="H29">
            <v>30.240000000000002</v>
          </cell>
          <cell r="I29" t="str">
            <v>NE</v>
          </cell>
          <cell r="J29">
            <v>53.64</v>
          </cell>
          <cell r="K29">
            <v>0</v>
          </cell>
        </row>
        <row r="30">
          <cell r="B30">
            <v>19.112499999999997</v>
          </cell>
          <cell r="C30">
            <v>21.7</v>
          </cell>
          <cell r="D30">
            <v>17.399999999999999</v>
          </cell>
          <cell r="E30">
            <v>75.291666666666671</v>
          </cell>
          <cell r="F30">
            <v>96</v>
          </cell>
          <cell r="G30">
            <v>55</v>
          </cell>
          <cell r="H30">
            <v>17.28</v>
          </cell>
          <cell r="I30" t="str">
            <v>NE</v>
          </cell>
          <cell r="J30">
            <v>32.4</v>
          </cell>
          <cell r="K30">
            <v>0</v>
          </cell>
        </row>
        <row r="31">
          <cell r="B31">
            <v>23.470833333333335</v>
          </cell>
          <cell r="C31">
            <v>31.5</v>
          </cell>
          <cell r="D31">
            <v>17.8</v>
          </cell>
          <cell r="E31">
            <v>65.625</v>
          </cell>
          <cell r="F31">
            <v>98</v>
          </cell>
          <cell r="G31">
            <v>30</v>
          </cell>
          <cell r="H31">
            <v>25.92</v>
          </cell>
          <cell r="I31" t="str">
            <v>L</v>
          </cell>
          <cell r="J31">
            <v>39.24</v>
          </cell>
          <cell r="K31">
            <v>0</v>
          </cell>
        </row>
        <row r="32">
          <cell r="B32">
            <v>24.758333333333336</v>
          </cell>
          <cell r="C32">
            <v>31.9</v>
          </cell>
          <cell r="D32">
            <v>19.100000000000001</v>
          </cell>
          <cell r="E32">
            <v>50.083333333333336</v>
          </cell>
          <cell r="F32">
            <v>68</v>
          </cell>
          <cell r="G32">
            <v>28</v>
          </cell>
          <cell r="H32">
            <v>23.400000000000002</v>
          </cell>
          <cell r="I32" t="str">
            <v>L</v>
          </cell>
          <cell r="J32">
            <v>41.4</v>
          </cell>
          <cell r="K32">
            <v>0</v>
          </cell>
        </row>
        <row r="33">
          <cell r="B33">
            <v>24.891666666666666</v>
          </cell>
          <cell r="C33">
            <v>32.299999999999997</v>
          </cell>
          <cell r="D33">
            <v>18.5</v>
          </cell>
          <cell r="E33">
            <v>47.458333333333336</v>
          </cell>
          <cell r="F33">
            <v>67</v>
          </cell>
          <cell r="G33">
            <v>25</v>
          </cell>
          <cell r="H33">
            <v>20.88</v>
          </cell>
          <cell r="I33" t="str">
            <v>L</v>
          </cell>
          <cell r="J33">
            <v>34.92</v>
          </cell>
          <cell r="K33">
            <v>0</v>
          </cell>
        </row>
        <row r="34">
          <cell r="B34">
            <v>24.645833333333329</v>
          </cell>
          <cell r="C34">
            <v>32.200000000000003</v>
          </cell>
          <cell r="D34">
            <v>19.3</v>
          </cell>
          <cell r="E34">
            <v>49.333333333333336</v>
          </cell>
          <cell r="F34">
            <v>65</v>
          </cell>
          <cell r="G34">
            <v>29</v>
          </cell>
          <cell r="H34">
            <v>19.079999999999998</v>
          </cell>
          <cell r="I34" t="str">
            <v>L</v>
          </cell>
          <cell r="J34">
            <v>31.680000000000003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25.637500000000003</v>
          </cell>
          <cell r="C5">
            <v>33.5</v>
          </cell>
          <cell r="D5">
            <v>19.8</v>
          </cell>
          <cell r="E5">
            <v>54.791666666666664</v>
          </cell>
          <cell r="F5">
            <v>74</v>
          </cell>
          <cell r="G5">
            <v>28</v>
          </cell>
          <cell r="H5">
            <v>14.76</v>
          </cell>
          <cell r="I5" t="str">
            <v>NO</v>
          </cell>
          <cell r="J5">
            <v>35.28</v>
          </cell>
          <cell r="K5">
            <v>0</v>
          </cell>
        </row>
        <row r="6">
          <cell r="B6">
            <v>25.037499999999998</v>
          </cell>
          <cell r="C6">
            <v>33</v>
          </cell>
          <cell r="D6">
            <v>19.7</v>
          </cell>
          <cell r="E6">
            <v>62.833333333333336</v>
          </cell>
          <cell r="F6">
            <v>90</v>
          </cell>
          <cell r="G6">
            <v>36</v>
          </cell>
          <cell r="H6">
            <v>9</v>
          </cell>
          <cell r="I6" t="str">
            <v>SO</v>
          </cell>
          <cell r="J6">
            <v>20.16</v>
          </cell>
          <cell r="K6">
            <v>0</v>
          </cell>
        </row>
        <row r="7">
          <cell r="B7">
            <v>21.270833333333332</v>
          </cell>
          <cell r="C7">
            <v>25.3</v>
          </cell>
          <cell r="D7">
            <v>17.899999999999999</v>
          </cell>
          <cell r="E7">
            <v>79.708333333333329</v>
          </cell>
          <cell r="F7">
            <v>96</v>
          </cell>
          <cell r="G7">
            <v>60</v>
          </cell>
          <cell r="H7">
            <v>13.32</v>
          </cell>
          <cell r="I7" t="str">
            <v>S</v>
          </cell>
          <cell r="J7">
            <v>42.12</v>
          </cell>
          <cell r="K7">
            <v>28.4</v>
          </cell>
        </row>
        <row r="8">
          <cell r="B8">
            <v>20.312500000000004</v>
          </cell>
          <cell r="C8">
            <v>26.7</v>
          </cell>
          <cell r="D8">
            <v>17.399999999999999</v>
          </cell>
          <cell r="E8">
            <v>74.833333333333329</v>
          </cell>
          <cell r="F8">
            <v>94</v>
          </cell>
          <cell r="G8">
            <v>41</v>
          </cell>
          <cell r="H8">
            <v>7.2</v>
          </cell>
          <cell r="I8" t="str">
            <v>SE</v>
          </cell>
          <cell r="J8">
            <v>21.240000000000002</v>
          </cell>
          <cell r="K8">
            <v>0</v>
          </cell>
        </row>
        <row r="9">
          <cell r="B9">
            <v>18.250000000000004</v>
          </cell>
          <cell r="C9">
            <v>24.9</v>
          </cell>
          <cell r="D9">
            <v>12.1</v>
          </cell>
          <cell r="E9">
            <v>62.25</v>
          </cell>
          <cell r="F9">
            <v>90</v>
          </cell>
          <cell r="G9">
            <v>34</v>
          </cell>
          <cell r="H9">
            <v>10.44</v>
          </cell>
          <cell r="I9" t="str">
            <v>SE</v>
          </cell>
          <cell r="J9">
            <v>34.56</v>
          </cell>
          <cell r="K9">
            <v>0</v>
          </cell>
        </row>
        <row r="10">
          <cell r="B10">
            <v>17.962499999999999</v>
          </cell>
          <cell r="C10">
            <v>27.3</v>
          </cell>
          <cell r="D10">
            <v>11.6</v>
          </cell>
          <cell r="E10">
            <v>65.875</v>
          </cell>
          <cell r="F10">
            <v>94</v>
          </cell>
          <cell r="G10">
            <v>29</v>
          </cell>
          <cell r="H10">
            <v>8.2799999999999994</v>
          </cell>
          <cell r="I10" t="str">
            <v>S</v>
          </cell>
          <cell r="J10">
            <v>21.240000000000002</v>
          </cell>
          <cell r="K10">
            <v>0</v>
          </cell>
        </row>
        <row r="11">
          <cell r="B11">
            <v>19.804166666666664</v>
          </cell>
          <cell r="C11">
            <v>29.1</v>
          </cell>
          <cell r="D11">
            <v>12.7</v>
          </cell>
          <cell r="E11">
            <v>66.958333333333329</v>
          </cell>
          <cell r="F11">
            <v>88</v>
          </cell>
          <cell r="G11">
            <v>34</v>
          </cell>
          <cell r="H11">
            <v>9.7200000000000006</v>
          </cell>
          <cell r="I11" t="str">
            <v>NE</v>
          </cell>
          <cell r="J11">
            <v>22.32</v>
          </cell>
          <cell r="K11">
            <v>0</v>
          </cell>
        </row>
        <row r="12">
          <cell r="B12">
            <v>21.729166666666661</v>
          </cell>
          <cell r="C12">
            <v>30.3</v>
          </cell>
          <cell r="D12">
            <v>16</v>
          </cell>
          <cell r="E12">
            <v>61.916666666666664</v>
          </cell>
          <cell r="F12">
            <v>86</v>
          </cell>
          <cell r="G12">
            <v>26</v>
          </cell>
          <cell r="H12">
            <v>6.84</v>
          </cell>
          <cell r="I12" t="str">
            <v>NE</v>
          </cell>
          <cell r="J12">
            <v>16.920000000000002</v>
          </cell>
          <cell r="K12">
            <v>0</v>
          </cell>
        </row>
        <row r="13">
          <cell r="B13">
            <v>20.512499999999999</v>
          </cell>
          <cell r="C13">
            <v>29.4</v>
          </cell>
          <cell r="D13">
            <v>13.9</v>
          </cell>
          <cell r="E13">
            <v>59.25</v>
          </cell>
          <cell r="F13">
            <v>81</v>
          </cell>
          <cell r="G13">
            <v>31</v>
          </cell>
          <cell r="H13">
            <v>6.84</v>
          </cell>
          <cell r="I13" t="str">
            <v>S</v>
          </cell>
          <cell r="J13">
            <v>25.56</v>
          </cell>
          <cell r="K13">
            <v>0</v>
          </cell>
        </row>
        <row r="14">
          <cell r="B14">
            <v>21.333333333333332</v>
          </cell>
          <cell r="C14">
            <v>29.9</v>
          </cell>
          <cell r="D14">
            <v>15.3</v>
          </cell>
          <cell r="E14">
            <v>58.75</v>
          </cell>
          <cell r="F14">
            <v>78</v>
          </cell>
          <cell r="G14">
            <v>38</v>
          </cell>
          <cell r="H14">
            <v>11.16</v>
          </cell>
          <cell r="I14" t="str">
            <v>L</v>
          </cell>
          <cell r="J14">
            <v>31.680000000000003</v>
          </cell>
          <cell r="K14">
            <v>0</v>
          </cell>
        </row>
        <row r="15">
          <cell r="B15">
            <v>23.120833333333334</v>
          </cell>
          <cell r="C15">
            <v>31.4</v>
          </cell>
          <cell r="D15">
            <v>16.5</v>
          </cell>
          <cell r="E15">
            <v>60.541666666666664</v>
          </cell>
          <cell r="F15">
            <v>83</v>
          </cell>
          <cell r="G15">
            <v>37</v>
          </cell>
          <cell r="H15">
            <v>9.7200000000000006</v>
          </cell>
          <cell r="I15" t="str">
            <v>NE</v>
          </cell>
          <cell r="J15">
            <v>20.88</v>
          </cell>
          <cell r="K15">
            <v>0</v>
          </cell>
        </row>
        <row r="16">
          <cell r="B16">
            <v>23.308333333333334</v>
          </cell>
          <cell r="C16">
            <v>31.1</v>
          </cell>
          <cell r="D16">
            <v>17</v>
          </cell>
          <cell r="E16">
            <v>58.791666666666664</v>
          </cell>
          <cell r="F16">
            <v>83</v>
          </cell>
          <cell r="G16">
            <v>27</v>
          </cell>
          <cell r="H16">
            <v>12.6</v>
          </cell>
          <cell r="I16" t="str">
            <v>NE</v>
          </cell>
          <cell r="J16">
            <v>27.720000000000002</v>
          </cell>
          <cell r="K16">
            <v>0</v>
          </cell>
        </row>
        <row r="17">
          <cell r="B17">
            <v>23.254166666666666</v>
          </cell>
          <cell r="C17">
            <v>31.8</v>
          </cell>
          <cell r="D17">
            <v>16.7</v>
          </cell>
          <cell r="E17">
            <v>61.791666666666664</v>
          </cell>
          <cell r="F17">
            <v>85</v>
          </cell>
          <cell r="G17">
            <v>36</v>
          </cell>
          <cell r="H17">
            <v>12.24</v>
          </cell>
          <cell r="I17" t="str">
            <v>NE</v>
          </cell>
          <cell r="J17">
            <v>32.04</v>
          </cell>
          <cell r="K17">
            <v>0</v>
          </cell>
        </row>
        <row r="18">
          <cell r="B18">
            <v>23.841666666666672</v>
          </cell>
          <cell r="C18">
            <v>31.6</v>
          </cell>
          <cell r="D18">
            <v>17.899999999999999</v>
          </cell>
          <cell r="E18">
            <v>60.958333333333336</v>
          </cell>
          <cell r="F18">
            <v>85</v>
          </cell>
          <cell r="G18">
            <v>27</v>
          </cell>
          <cell r="H18">
            <v>11.879999999999999</v>
          </cell>
          <cell r="I18" t="str">
            <v>NE</v>
          </cell>
          <cell r="J18">
            <v>25.92</v>
          </cell>
          <cell r="K18">
            <v>0</v>
          </cell>
        </row>
        <row r="19">
          <cell r="B19">
            <v>24.633333333333336</v>
          </cell>
          <cell r="C19">
            <v>32</v>
          </cell>
          <cell r="D19">
            <v>20.100000000000001</v>
          </cell>
          <cell r="E19">
            <v>51.708333333333336</v>
          </cell>
          <cell r="F19">
            <v>69</v>
          </cell>
          <cell r="G19">
            <v>30</v>
          </cell>
          <cell r="H19">
            <v>12.6</v>
          </cell>
          <cell r="I19" t="str">
            <v>NE</v>
          </cell>
          <cell r="J19">
            <v>28.44</v>
          </cell>
          <cell r="K19">
            <v>0</v>
          </cell>
        </row>
        <row r="20">
          <cell r="B20">
            <v>23.379166666666666</v>
          </cell>
          <cell r="C20">
            <v>31.9</v>
          </cell>
          <cell r="D20">
            <v>16.7</v>
          </cell>
          <cell r="E20">
            <v>55.625</v>
          </cell>
          <cell r="F20">
            <v>79</v>
          </cell>
          <cell r="G20">
            <v>27</v>
          </cell>
          <cell r="H20">
            <v>9.7200000000000006</v>
          </cell>
          <cell r="I20" t="str">
            <v>NE</v>
          </cell>
          <cell r="J20">
            <v>26.28</v>
          </cell>
          <cell r="K20">
            <v>0</v>
          </cell>
        </row>
        <row r="21">
          <cell r="B21">
            <v>22.395833333333339</v>
          </cell>
          <cell r="C21">
            <v>31.8</v>
          </cell>
          <cell r="D21">
            <v>15.7</v>
          </cell>
          <cell r="E21">
            <v>56.875</v>
          </cell>
          <cell r="F21">
            <v>80</v>
          </cell>
          <cell r="G21">
            <v>27</v>
          </cell>
          <cell r="H21">
            <v>9</v>
          </cell>
          <cell r="I21" t="str">
            <v>NO</v>
          </cell>
          <cell r="J21">
            <v>21.96</v>
          </cell>
          <cell r="K21">
            <v>0</v>
          </cell>
        </row>
        <row r="22">
          <cell r="B22">
            <v>22.425000000000001</v>
          </cell>
          <cell r="C22">
            <v>31.3</v>
          </cell>
          <cell r="D22">
            <v>15.5</v>
          </cell>
          <cell r="E22">
            <v>58.291666666666664</v>
          </cell>
          <cell r="F22">
            <v>87</v>
          </cell>
          <cell r="G22">
            <v>28</v>
          </cell>
          <cell r="H22">
            <v>9</v>
          </cell>
          <cell r="I22" t="str">
            <v>NE</v>
          </cell>
          <cell r="J22">
            <v>23.400000000000002</v>
          </cell>
          <cell r="K22">
            <v>0</v>
          </cell>
        </row>
        <row r="23">
          <cell r="B23">
            <v>22.758333333333336</v>
          </cell>
          <cell r="C23">
            <v>32</v>
          </cell>
          <cell r="D23">
            <v>15.5</v>
          </cell>
          <cell r="E23">
            <v>57.333333333333336</v>
          </cell>
          <cell r="F23">
            <v>84</v>
          </cell>
          <cell r="G23">
            <v>30</v>
          </cell>
          <cell r="H23">
            <v>7.2</v>
          </cell>
          <cell r="I23" t="str">
            <v>N</v>
          </cell>
          <cell r="J23">
            <v>17.28</v>
          </cell>
          <cell r="K23">
            <v>0</v>
          </cell>
        </row>
        <row r="24">
          <cell r="B24">
            <v>23.149999999999995</v>
          </cell>
          <cell r="C24">
            <v>32.299999999999997</v>
          </cell>
          <cell r="D24">
            <v>16.5</v>
          </cell>
          <cell r="E24">
            <v>57.583333333333336</v>
          </cell>
          <cell r="F24">
            <v>83</v>
          </cell>
          <cell r="G24">
            <v>31</v>
          </cell>
          <cell r="H24">
            <v>7.2</v>
          </cell>
          <cell r="I24" t="str">
            <v>SO</v>
          </cell>
          <cell r="J24">
            <v>17.28</v>
          </cell>
          <cell r="K24">
            <v>0</v>
          </cell>
        </row>
        <row r="25">
          <cell r="B25">
            <v>22.895833333333332</v>
          </cell>
          <cell r="C25">
            <v>31.6</v>
          </cell>
          <cell r="D25">
            <v>16.399999999999999</v>
          </cell>
          <cell r="E25">
            <v>58.125</v>
          </cell>
          <cell r="F25">
            <v>82</v>
          </cell>
          <cell r="G25">
            <v>25</v>
          </cell>
          <cell r="H25">
            <v>11.16</v>
          </cell>
          <cell r="I25" t="str">
            <v>SO</v>
          </cell>
          <cell r="J25">
            <v>32.4</v>
          </cell>
          <cell r="K25">
            <v>0</v>
          </cell>
        </row>
        <row r="26">
          <cell r="B26">
            <v>22.375</v>
          </cell>
          <cell r="C26">
            <v>30.4</v>
          </cell>
          <cell r="D26">
            <v>16.399999999999999</v>
          </cell>
          <cell r="E26">
            <v>54.791666666666664</v>
          </cell>
          <cell r="F26">
            <v>82</v>
          </cell>
          <cell r="G26">
            <v>28</v>
          </cell>
          <cell r="H26">
            <v>11.520000000000001</v>
          </cell>
          <cell r="I26" t="str">
            <v>L</v>
          </cell>
          <cell r="J26">
            <v>25.56</v>
          </cell>
          <cell r="K26">
            <v>0</v>
          </cell>
        </row>
        <row r="27">
          <cell r="B27">
            <v>21.470833333333331</v>
          </cell>
          <cell r="C27">
            <v>30.3</v>
          </cell>
          <cell r="D27">
            <v>14.7</v>
          </cell>
          <cell r="E27">
            <v>57.958333333333336</v>
          </cell>
          <cell r="F27">
            <v>85</v>
          </cell>
          <cell r="G27">
            <v>28</v>
          </cell>
          <cell r="H27">
            <v>11.879999999999999</v>
          </cell>
          <cell r="I27" t="str">
            <v>NE</v>
          </cell>
          <cell r="J27">
            <v>23.759999999999998</v>
          </cell>
          <cell r="K27">
            <v>0</v>
          </cell>
        </row>
        <row r="28">
          <cell r="B28">
            <v>22.037500000000005</v>
          </cell>
          <cell r="C28">
            <v>31.1</v>
          </cell>
          <cell r="D28">
            <v>15.1</v>
          </cell>
          <cell r="E28">
            <v>59.583333333333336</v>
          </cell>
          <cell r="F28">
            <v>88</v>
          </cell>
          <cell r="G28">
            <v>27</v>
          </cell>
          <cell r="H28">
            <v>9.3600000000000012</v>
          </cell>
          <cell r="I28" t="str">
            <v>N</v>
          </cell>
          <cell r="J28">
            <v>24.48</v>
          </cell>
          <cell r="K28">
            <v>0</v>
          </cell>
        </row>
        <row r="29">
          <cell r="B29">
            <v>23.520833333333332</v>
          </cell>
          <cell r="C29">
            <v>32.4</v>
          </cell>
          <cell r="D29">
            <v>16.100000000000001</v>
          </cell>
          <cell r="E29">
            <v>52.208333333333336</v>
          </cell>
          <cell r="F29">
            <v>77</v>
          </cell>
          <cell r="G29">
            <v>23</v>
          </cell>
          <cell r="H29">
            <v>23.400000000000002</v>
          </cell>
          <cell r="I29" t="str">
            <v>N</v>
          </cell>
          <cell r="J29">
            <v>48.6</v>
          </cell>
          <cell r="K29">
            <v>0</v>
          </cell>
        </row>
        <row r="30">
          <cell r="B30">
            <v>22.629166666666663</v>
          </cell>
          <cell r="C30">
            <v>29.9</v>
          </cell>
          <cell r="D30">
            <v>17.899999999999999</v>
          </cell>
          <cell r="E30">
            <v>53.583333333333336</v>
          </cell>
          <cell r="F30">
            <v>77</v>
          </cell>
          <cell r="G30">
            <v>31</v>
          </cell>
          <cell r="H30">
            <v>15.840000000000002</v>
          </cell>
          <cell r="I30" t="str">
            <v>NO</v>
          </cell>
          <cell r="J30">
            <v>35.28</v>
          </cell>
          <cell r="K30">
            <v>0</v>
          </cell>
        </row>
        <row r="31">
          <cell r="B31">
            <v>20.837500000000002</v>
          </cell>
          <cell r="C31">
            <v>26.3</v>
          </cell>
          <cell r="D31">
            <v>18.3</v>
          </cell>
          <cell r="E31">
            <v>78.5</v>
          </cell>
          <cell r="F31">
            <v>92</v>
          </cell>
          <cell r="G31">
            <v>58</v>
          </cell>
          <cell r="H31">
            <v>8.64</v>
          </cell>
          <cell r="I31" t="str">
            <v>NE</v>
          </cell>
          <cell r="J31">
            <v>22.68</v>
          </cell>
          <cell r="K31">
            <v>2.6000000000000005</v>
          </cell>
        </row>
        <row r="32">
          <cell r="B32">
            <v>23.308333333333334</v>
          </cell>
          <cell r="C32">
            <v>32.6</v>
          </cell>
          <cell r="D32">
            <v>16.899999999999999</v>
          </cell>
          <cell r="E32">
            <v>66.333333333333329</v>
          </cell>
          <cell r="F32">
            <v>94</v>
          </cell>
          <cell r="G32">
            <v>29</v>
          </cell>
          <cell r="H32">
            <v>10.8</v>
          </cell>
          <cell r="I32" t="str">
            <v>NE</v>
          </cell>
          <cell r="J32">
            <v>26.28</v>
          </cell>
          <cell r="K32">
            <v>0</v>
          </cell>
        </row>
        <row r="33">
          <cell r="B33">
            <v>24</v>
          </cell>
          <cell r="C33">
            <v>32.799999999999997</v>
          </cell>
          <cell r="D33">
            <v>17.2</v>
          </cell>
          <cell r="E33">
            <v>59.75</v>
          </cell>
          <cell r="F33">
            <v>88</v>
          </cell>
          <cell r="G33">
            <v>29</v>
          </cell>
          <cell r="H33">
            <v>11.16</v>
          </cell>
          <cell r="I33" t="str">
            <v>N</v>
          </cell>
          <cell r="J33">
            <v>23.759999999999998</v>
          </cell>
          <cell r="K33">
            <v>0</v>
          </cell>
        </row>
        <row r="34">
          <cell r="B34">
            <v>24.025000000000002</v>
          </cell>
          <cell r="C34">
            <v>33.1</v>
          </cell>
          <cell r="D34">
            <v>17.5</v>
          </cell>
          <cell r="E34">
            <v>60.666666666666664</v>
          </cell>
          <cell r="F34">
            <v>88</v>
          </cell>
          <cell r="G34">
            <v>26</v>
          </cell>
          <cell r="H34">
            <v>10.44</v>
          </cell>
          <cell r="I34" t="str">
            <v>N</v>
          </cell>
          <cell r="J34">
            <v>24.48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25.254166666666674</v>
          </cell>
          <cell r="C5">
            <v>31.3</v>
          </cell>
          <cell r="D5">
            <v>20.7</v>
          </cell>
          <cell r="E5">
            <v>63.875</v>
          </cell>
          <cell r="F5">
            <v>88</v>
          </cell>
          <cell r="G5">
            <v>37</v>
          </cell>
          <cell r="H5">
            <v>10.44</v>
          </cell>
          <cell r="I5" t="str">
            <v>NO</v>
          </cell>
          <cell r="J5">
            <v>22.32</v>
          </cell>
          <cell r="K5">
            <v>0</v>
          </cell>
        </row>
        <row r="6">
          <cell r="B6">
            <v>23.641666666666666</v>
          </cell>
          <cell r="C6">
            <v>30.1</v>
          </cell>
          <cell r="D6">
            <v>20.399999999999999</v>
          </cell>
          <cell r="E6">
            <v>75.2</v>
          </cell>
          <cell r="F6">
            <v>100</v>
          </cell>
          <cell r="G6">
            <v>50</v>
          </cell>
          <cell r="H6">
            <v>13.32</v>
          </cell>
          <cell r="I6" t="str">
            <v>SO</v>
          </cell>
          <cell r="J6">
            <v>22.32</v>
          </cell>
          <cell r="K6">
            <v>0</v>
          </cell>
        </row>
        <row r="7">
          <cell r="B7">
            <v>20.437500000000004</v>
          </cell>
          <cell r="C7">
            <v>25.4</v>
          </cell>
          <cell r="D7">
            <v>17.899999999999999</v>
          </cell>
          <cell r="E7">
            <v>79.769230769230774</v>
          </cell>
          <cell r="F7">
            <v>100</v>
          </cell>
          <cell r="G7">
            <v>55</v>
          </cell>
          <cell r="H7">
            <v>22.32</v>
          </cell>
          <cell r="I7" t="str">
            <v>SO</v>
          </cell>
          <cell r="J7">
            <v>43.56</v>
          </cell>
          <cell r="K7">
            <v>5.6000000000000005</v>
          </cell>
        </row>
        <row r="8">
          <cell r="B8">
            <v>19.404166666666665</v>
          </cell>
          <cell r="C8">
            <v>25.4</v>
          </cell>
          <cell r="D8">
            <v>16.2</v>
          </cell>
          <cell r="E8">
            <v>71.84615384615384</v>
          </cell>
          <cell r="F8">
            <v>100</v>
          </cell>
          <cell r="G8">
            <v>46</v>
          </cell>
          <cell r="H8">
            <v>16.2</v>
          </cell>
          <cell r="I8" t="str">
            <v>SO</v>
          </cell>
          <cell r="J8">
            <v>30.6</v>
          </cell>
          <cell r="K8">
            <v>0</v>
          </cell>
        </row>
        <row r="9">
          <cell r="B9">
            <v>17.741666666666664</v>
          </cell>
          <cell r="C9">
            <v>23.3</v>
          </cell>
          <cell r="D9">
            <v>12.4</v>
          </cell>
          <cell r="E9">
            <v>64.833333333333329</v>
          </cell>
          <cell r="F9">
            <v>100</v>
          </cell>
          <cell r="G9">
            <v>37</v>
          </cell>
          <cell r="H9">
            <v>28.08</v>
          </cell>
          <cell r="I9" t="str">
            <v>L</v>
          </cell>
          <cell r="J9">
            <v>46.800000000000004</v>
          </cell>
          <cell r="K9">
            <v>0</v>
          </cell>
        </row>
        <row r="10">
          <cell r="B10">
            <v>18.545833333333331</v>
          </cell>
          <cell r="C10">
            <v>26</v>
          </cell>
          <cell r="D10">
            <v>13.7</v>
          </cell>
          <cell r="E10">
            <v>69.565217391304344</v>
          </cell>
          <cell r="F10">
            <v>100</v>
          </cell>
          <cell r="G10">
            <v>38</v>
          </cell>
          <cell r="H10">
            <v>21.6</v>
          </cell>
          <cell r="I10" t="str">
            <v>L</v>
          </cell>
          <cell r="J10">
            <v>33.119999999999997</v>
          </cell>
          <cell r="K10">
            <v>0</v>
          </cell>
        </row>
        <row r="11">
          <cell r="B11">
            <v>20.770833333333332</v>
          </cell>
          <cell r="C11">
            <v>29.5</v>
          </cell>
          <cell r="D11">
            <v>15.1</v>
          </cell>
          <cell r="E11">
            <v>64.708333333333329</v>
          </cell>
          <cell r="F11">
            <v>99</v>
          </cell>
          <cell r="G11">
            <v>31</v>
          </cell>
          <cell r="H11">
            <v>15.48</v>
          </cell>
          <cell r="I11" t="str">
            <v>L</v>
          </cell>
          <cell r="J11">
            <v>27.36</v>
          </cell>
          <cell r="K11">
            <v>0</v>
          </cell>
        </row>
        <row r="12">
          <cell r="B12">
            <v>22.170833333333334</v>
          </cell>
          <cell r="C12">
            <v>28.3</v>
          </cell>
          <cell r="D12">
            <v>17.8</v>
          </cell>
          <cell r="E12">
            <v>58.916666666666664</v>
          </cell>
          <cell r="F12">
            <v>88</v>
          </cell>
          <cell r="G12">
            <v>29</v>
          </cell>
          <cell r="H12">
            <v>14.76</v>
          </cell>
          <cell r="I12" t="str">
            <v>L</v>
          </cell>
          <cell r="J12">
            <v>26.64</v>
          </cell>
          <cell r="K12">
            <v>0</v>
          </cell>
        </row>
        <row r="13">
          <cell r="B13">
            <v>20.691666666666666</v>
          </cell>
          <cell r="C13">
            <v>26.8</v>
          </cell>
          <cell r="D13">
            <v>15.4</v>
          </cell>
          <cell r="E13">
            <v>59.791666666666664</v>
          </cell>
          <cell r="F13">
            <v>85</v>
          </cell>
          <cell r="G13">
            <v>36</v>
          </cell>
          <cell r="H13">
            <v>20.16</v>
          </cell>
          <cell r="I13" t="str">
            <v>SE</v>
          </cell>
          <cell r="J13">
            <v>30.6</v>
          </cell>
          <cell r="K13">
            <v>0</v>
          </cell>
        </row>
        <row r="14">
          <cell r="B14">
            <v>20.287499999999998</v>
          </cell>
          <cell r="C14">
            <v>27.9</v>
          </cell>
          <cell r="D14">
            <v>14.7</v>
          </cell>
          <cell r="E14">
            <v>63.5</v>
          </cell>
          <cell r="F14">
            <v>82</v>
          </cell>
          <cell r="G14">
            <v>42</v>
          </cell>
          <cell r="H14">
            <v>21.240000000000002</v>
          </cell>
          <cell r="I14" t="str">
            <v>L</v>
          </cell>
          <cell r="J14">
            <v>33.840000000000003</v>
          </cell>
          <cell r="K14">
            <v>0</v>
          </cell>
        </row>
        <row r="15">
          <cell r="B15">
            <v>22.845833333333331</v>
          </cell>
          <cell r="C15">
            <v>30.6</v>
          </cell>
          <cell r="D15">
            <v>17.7</v>
          </cell>
          <cell r="E15">
            <v>60.916666666666664</v>
          </cell>
          <cell r="F15">
            <v>80</v>
          </cell>
          <cell r="G15">
            <v>38</v>
          </cell>
          <cell r="H15">
            <v>20.16</v>
          </cell>
          <cell r="I15" t="str">
            <v>L</v>
          </cell>
          <cell r="J15">
            <v>29.16</v>
          </cell>
          <cell r="K15">
            <v>0</v>
          </cell>
        </row>
        <row r="16">
          <cell r="B16">
            <v>23.658333333333331</v>
          </cell>
          <cell r="C16">
            <v>30.7</v>
          </cell>
          <cell r="D16">
            <v>18.5</v>
          </cell>
          <cell r="E16">
            <v>60</v>
          </cell>
          <cell r="F16">
            <v>92</v>
          </cell>
          <cell r="G16">
            <v>34</v>
          </cell>
          <cell r="H16">
            <v>16.920000000000002</v>
          </cell>
          <cell r="I16" t="str">
            <v>L</v>
          </cell>
          <cell r="J16">
            <v>28.8</v>
          </cell>
          <cell r="K16">
            <v>0</v>
          </cell>
        </row>
        <row r="17">
          <cell r="B17">
            <v>23.808333333333326</v>
          </cell>
          <cell r="C17">
            <v>31.5</v>
          </cell>
          <cell r="D17">
            <v>19</v>
          </cell>
          <cell r="E17">
            <v>57.791666666666664</v>
          </cell>
          <cell r="F17">
            <v>76</v>
          </cell>
          <cell r="G17">
            <v>32</v>
          </cell>
          <cell r="H17">
            <v>16.559999999999999</v>
          </cell>
          <cell r="I17" t="str">
            <v>L</v>
          </cell>
          <cell r="J17">
            <v>28.8</v>
          </cell>
          <cell r="K17">
            <v>0</v>
          </cell>
        </row>
        <row r="18">
          <cell r="B18">
            <v>24.770833333333339</v>
          </cell>
          <cell r="C18">
            <v>31.6</v>
          </cell>
          <cell r="D18">
            <v>20.100000000000001</v>
          </cell>
          <cell r="E18">
            <v>56.291666666666664</v>
          </cell>
          <cell r="F18">
            <v>82</v>
          </cell>
          <cell r="G18">
            <v>25</v>
          </cell>
          <cell r="H18">
            <v>18.36</v>
          </cell>
          <cell r="I18" t="str">
            <v>L</v>
          </cell>
          <cell r="J18">
            <v>28.44</v>
          </cell>
          <cell r="K18">
            <v>0</v>
          </cell>
        </row>
        <row r="19">
          <cell r="B19">
            <v>24.700000000000003</v>
          </cell>
          <cell r="C19">
            <v>31.4</v>
          </cell>
          <cell r="D19">
            <v>19.3</v>
          </cell>
          <cell r="E19">
            <v>53.5</v>
          </cell>
          <cell r="F19">
            <v>84</v>
          </cell>
          <cell r="G19">
            <v>30</v>
          </cell>
          <cell r="H19">
            <v>19.8</v>
          </cell>
          <cell r="I19" t="str">
            <v>L</v>
          </cell>
          <cell r="J19">
            <v>34.200000000000003</v>
          </cell>
          <cell r="K19">
            <v>0</v>
          </cell>
        </row>
        <row r="20">
          <cell r="B20">
            <v>23.954166666666669</v>
          </cell>
          <cell r="C20">
            <v>30.9</v>
          </cell>
          <cell r="D20">
            <v>18.399999999999999</v>
          </cell>
          <cell r="E20">
            <v>55.958333333333336</v>
          </cell>
          <cell r="F20">
            <v>82</v>
          </cell>
          <cell r="G20">
            <v>29</v>
          </cell>
          <cell r="H20">
            <v>16.2</v>
          </cell>
          <cell r="I20" t="str">
            <v>L</v>
          </cell>
          <cell r="J20">
            <v>28.44</v>
          </cell>
          <cell r="K20">
            <v>0</v>
          </cell>
        </row>
        <row r="21">
          <cell r="B21">
            <v>23.454166666666669</v>
          </cell>
          <cell r="C21">
            <v>30.2</v>
          </cell>
          <cell r="D21">
            <v>17.7</v>
          </cell>
          <cell r="E21">
            <v>54.291666666666664</v>
          </cell>
          <cell r="F21">
            <v>80</v>
          </cell>
          <cell r="G21">
            <v>27</v>
          </cell>
          <cell r="H21">
            <v>18</v>
          </cell>
          <cell r="I21" t="str">
            <v>SE</v>
          </cell>
          <cell r="J21">
            <v>29.16</v>
          </cell>
          <cell r="K21">
            <v>0</v>
          </cell>
        </row>
        <row r="22">
          <cell r="B22">
            <v>22.475000000000005</v>
          </cell>
          <cell r="C22">
            <v>30.2</v>
          </cell>
          <cell r="D22">
            <v>17.100000000000001</v>
          </cell>
          <cell r="E22">
            <v>58.958333333333336</v>
          </cell>
          <cell r="F22">
            <v>83</v>
          </cell>
          <cell r="G22">
            <v>30</v>
          </cell>
          <cell r="H22">
            <v>12.6</v>
          </cell>
          <cell r="I22" t="str">
            <v>L</v>
          </cell>
          <cell r="J22">
            <v>27.720000000000002</v>
          </cell>
          <cell r="K22">
            <v>0</v>
          </cell>
        </row>
        <row r="23">
          <cell r="B23">
            <v>23.154166666666665</v>
          </cell>
          <cell r="C23">
            <v>30.9</v>
          </cell>
          <cell r="D23">
            <v>15.2</v>
          </cell>
          <cell r="E23">
            <v>59.083333333333336</v>
          </cell>
          <cell r="F23">
            <v>100</v>
          </cell>
          <cell r="G23">
            <v>28</v>
          </cell>
          <cell r="H23">
            <v>13.32</v>
          </cell>
          <cell r="I23" t="str">
            <v>L</v>
          </cell>
          <cell r="J23">
            <v>28.8</v>
          </cell>
          <cell r="K23">
            <v>0</v>
          </cell>
        </row>
        <row r="24">
          <cell r="B24">
            <v>23.729166666666668</v>
          </cell>
          <cell r="C24">
            <v>30</v>
          </cell>
          <cell r="D24">
            <v>17</v>
          </cell>
          <cell r="E24">
            <v>53.416666666666664</v>
          </cell>
          <cell r="F24">
            <v>82</v>
          </cell>
          <cell r="G24">
            <v>31</v>
          </cell>
          <cell r="H24">
            <v>12.96</v>
          </cell>
          <cell r="I24" t="str">
            <v>SE</v>
          </cell>
          <cell r="J24">
            <v>20.88</v>
          </cell>
          <cell r="K24">
            <v>0</v>
          </cell>
        </row>
        <row r="25">
          <cell r="B25">
            <v>22.845833333333331</v>
          </cell>
          <cell r="C25">
            <v>29.1</v>
          </cell>
          <cell r="D25">
            <v>17.899999999999999</v>
          </cell>
          <cell r="E25">
            <v>62.208333333333336</v>
          </cell>
          <cell r="F25">
            <v>88</v>
          </cell>
          <cell r="G25">
            <v>36</v>
          </cell>
          <cell r="H25">
            <v>20.52</v>
          </cell>
          <cell r="I25" t="str">
            <v>SE</v>
          </cell>
          <cell r="J25">
            <v>33.480000000000004</v>
          </cell>
          <cell r="K25">
            <v>0</v>
          </cell>
        </row>
        <row r="26">
          <cell r="B26">
            <v>22.183333333333334</v>
          </cell>
          <cell r="C26">
            <v>29.6</v>
          </cell>
          <cell r="D26">
            <v>16.899999999999999</v>
          </cell>
          <cell r="E26">
            <v>60.708333333333336</v>
          </cell>
          <cell r="F26">
            <v>86</v>
          </cell>
          <cell r="G26">
            <v>31</v>
          </cell>
          <cell r="H26">
            <v>18.720000000000002</v>
          </cell>
          <cell r="I26" t="str">
            <v>L</v>
          </cell>
          <cell r="J26">
            <v>30.96</v>
          </cell>
          <cell r="K26">
            <v>0</v>
          </cell>
        </row>
        <row r="27">
          <cell r="B27">
            <v>22.470833333333335</v>
          </cell>
          <cell r="C27">
            <v>30.1</v>
          </cell>
          <cell r="D27">
            <v>17.399999999999999</v>
          </cell>
          <cell r="E27">
            <v>59.708333333333336</v>
          </cell>
          <cell r="F27">
            <v>99</v>
          </cell>
          <cell r="G27">
            <v>27</v>
          </cell>
          <cell r="H27">
            <v>15.48</v>
          </cell>
          <cell r="I27" t="str">
            <v>SE</v>
          </cell>
          <cell r="J27">
            <v>26.28</v>
          </cell>
          <cell r="K27">
            <v>0</v>
          </cell>
        </row>
        <row r="28">
          <cell r="B28">
            <v>22.899999999999995</v>
          </cell>
          <cell r="C28">
            <v>30.6</v>
          </cell>
          <cell r="D28">
            <v>16.399999999999999</v>
          </cell>
          <cell r="E28">
            <v>52.083333333333336</v>
          </cell>
          <cell r="F28">
            <v>86</v>
          </cell>
          <cell r="G28">
            <v>27</v>
          </cell>
          <cell r="H28">
            <v>15.48</v>
          </cell>
          <cell r="I28" t="str">
            <v>NE</v>
          </cell>
          <cell r="J28">
            <v>37.440000000000005</v>
          </cell>
          <cell r="K28">
            <v>0</v>
          </cell>
        </row>
        <row r="29">
          <cell r="B29">
            <v>23.954166666666666</v>
          </cell>
          <cell r="C29">
            <v>32.1</v>
          </cell>
          <cell r="D29">
            <v>17.600000000000001</v>
          </cell>
          <cell r="E29">
            <v>44.458333333333336</v>
          </cell>
          <cell r="F29">
            <v>65</v>
          </cell>
          <cell r="G29">
            <v>23</v>
          </cell>
          <cell r="H29">
            <v>26.28</v>
          </cell>
          <cell r="I29" t="str">
            <v>N</v>
          </cell>
          <cell r="J29">
            <v>54.36</v>
          </cell>
          <cell r="K29">
            <v>0</v>
          </cell>
        </row>
        <row r="30">
          <cell r="B30">
            <v>20.499999999999996</v>
          </cell>
          <cell r="C30">
            <v>24.1</v>
          </cell>
          <cell r="D30">
            <v>18.3</v>
          </cell>
          <cell r="E30">
            <v>64</v>
          </cell>
          <cell r="F30">
            <v>100</v>
          </cell>
          <cell r="G30">
            <v>40</v>
          </cell>
          <cell r="H30">
            <v>17.28</v>
          </cell>
          <cell r="I30" t="str">
            <v>N</v>
          </cell>
          <cell r="J30">
            <v>30.6</v>
          </cell>
          <cell r="K30">
            <v>2</v>
          </cell>
        </row>
        <row r="31">
          <cell r="B31">
            <v>19.083333333333336</v>
          </cell>
          <cell r="C31">
            <v>21.6</v>
          </cell>
          <cell r="D31">
            <v>16.8</v>
          </cell>
          <cell r="E31">
            <v>99.25</v>
          </cell>
          <cell r="F31">
            <v>100</v>
          </cell>
          <cell r="G31">
            <v>93</v>
          </cell>
          <cell r="H31">
            <v>17.64</v>
          </cell>
          <cell r="I31" t="str">
            <v>L</v>
          </cell>
          <cell r="J31">
            <v>27</v>
          </cell>
          <cell r="K31">
            <v>12.399999999999999</v>
          </cell>
        </row>
        <row r="32">
          <cell r="B32">
            <v>23.333333333333332</v>
          </cell>
          <cell r="C32">
            <v>32.200000000000003</v>
          </cell>
          <cell r="D32">
            <v>18.399999999999999</v>
          </cell>
          <cell r="E32">
            <v>69.599999999999994</v>
          </cell>
          <cell r="F32">
            <v>100</v>
          </cell>
          <cell r="G32">
            <v>32</v>
          </cell>
          <cell r="H32">
            <v>18</v>
          </cell>
          <cell r="I32" t="str">
            <v>L</v>
          </cell>
          <cell r="J32">
            <v>32.4</v>
          </cell>
          <cell r="K32">
            <v>0</v>
          </cell>
        </row>
        <row r="33">
          <cell r="B33">
            <v>24.895833333333329</v>
          </cell>
          <cell r="C33">
            <v>31.8</v>
          </cell>
          <cell r="D33">
            <v>19.600000000000001</v>
          </cell>
          <cell r="E33">
            <v>52.25</v>
          </cell>
          <cell r="F33">
            <v>71</v>
          </cell>
          <cell r="G33">
            <v>30</v>
          </cell>
          <cell r="H33">
            <v>14.4</v>
          </cell>
          <cell r="I33" t="str">
            <v>NE</v>
          </cell>
          <cell r="J33">
            <v>30.240000000000002</v>
          </cell>
          <cell r="K33">
            <v>0</v>
          </cell>
        </row>
        <row r="34">
          <cell r="B34">
            <v>25.020833333333339</v>
          </cell>
          <cell r="C34">
            <v>32.299999999999997</v>
          </cell>
          <cell r="D34">
            <v>18.600000000000001</v>
          </cell>
          <cell r="E34">
            <v>48.833333333333336</v>
          </cell>
          <cell r="F34">
            <v>68</v>
          </cell>
          <cell r="G34">
            <v>30</v>
          </cell>
          <cell r="H34">
            <v>15.120000000000001</v>
          </cell>
          <cell r="I34" t="str">
            <v>NE</v>
          </cell>
          <cell r="J34">
            <v>28.8</v>
          </cell>
          <cell r="K34">
            <v>0</v>
          </cell>
        </row>
        <row r="35">
          <cell r="I35" t="str">
            <v>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19.241666666666667</v>
          </cell>
          <cell r="C5">
            <v>21.3</v>
          </cell>
          <cell r="D5">
            <v>17.8</v>
          </cell>
          <cell r="E5">
            <v>99</v>
          </cell>
          <cell r="F5">
            <v>100</v>
          </cell>
          <cell r="G5">
            <v>92</v>
          </cell>
          <cell r="H5">
            <v>13.32</v>
          </cell>
          <cell r="I5" t="str">
            <v>SO</v>
          </cell>
          <cell r="J5">
            <v>28.8</v>
          </cell>
          <cell r="K5">
            <v>3.4</v>
          </cell>
        </row>
        <row r="6">
          <cell r="B6">
            <v>17.404166666666665</v>
          </cell>
          <cell r="C6">
            <v>18.8</v>
          </cell>
          <cell r="D6">
            <v>16.899999999999999</v>
          </cell>
          <cell r="E6" t="str">
            <v>*</v>
          </cell>
          <cell r="F6" t="str">
            <v>*</v>
          </cell>
          <cell r="G6" t="str">
            <v>*</v>
          </cell>
          <cell r="H6">
            <v>12.24</v>
          </cell>
          <cell r="I6" t="str">
            <v>SO</v>
          </cell>
          <cell r="J6">
            <v>22.32</v>
          </cell>
          <cell r="K6">
            <v>27.199999999999996</v>
          </cell>
        </row>
        <row r="7">
          <cell r="B7">
            <v>16.912499999999998</v>
          </cell>
          <cell r="C7">
            <v>17.7</v>
          </cell>
          <cell r="D7">
            <v>14.8</v>
          </cell>
          <cell r="E7">
            <v>94.375</v>
          </cell>
          <cell r="F7">
            <v>100</v>
          </cell>
          <cell r="G7">
            <v>90</v>
          </cell>
          <cell r="H7">
            <v>11.879999999999999</v>
          </cell>
          <cell r="I7" t="str">
            <v>SO</v>
          </cell>
          <cell r="J7">
            <v>21.96</v>
          </cell>
          <cell r="K7">
            <v>0.4</v>
          </cell>
        </row>
        <row r="8">
          <cell r="B8">
            <v>14.525</v>
          </cell>
          <cell r="C8">
            <v>24.1</v>
          </cell>
          <cell r="D8">
            <v>8.3000000000000007</v>
          </cell>
          <cell r="E8">
            <v>67.833333333333329</v>
          </cell>
          <cell r="F8">
            <v>100</v>
          </cell>
          <cell r="G8">
            <v>55</v>
          </cell>
          <cell r="H8">
            <v>8.64</v>
          </cell>
          <cell r="I8" t="str">
            <v>NE</v>
          </cell>
          <cell r="J8">
            <v>16.920000000000002</v>
          </cell>
          <cell r="K8">
            <v>0.4</v>
          </cell>
        </row>
        <row r="9">
          <cell r="B9">
            <v>16.895833333333332</v>
          </cell>
          <cell r="C9">
            <v>25</v>
          </cell>
          <cell r="D9">
            <v>10.9</v>
          </cell>
          <cell r="E9">
            <v>61.636363636363633</v>
          </cell>
          <cell r="F9">
            <v>93</v>
          </cell>
          <cell r="G9">
            <v>42</v>
          </cell>
          <cell r="H9">
            <v>16.559999999999999</v>
          </cell>
          <cell r="I9" t="str">
            <v>NE</v>
          </cell>
          <cell r="J9">
            <v>37.440000000000005</v>
          </cell>
          <cell r="K9">
            <v>0.2</v>
          </cell>
        </row>
        <row r="10">
          <cell r="B10">
            <v>17.741666666666671</v>
          </cell>
          <cell r="C10">
            <v>27</v>
          </cell>
          <cell r="D10">
            <v>9.9</v>
          </cell>
          <cell r="E10">
            <v>67.590909090909093</v>
          </cell>
          <cell r="F10">
            <v>100</v>
          </cell>
          <cell r="G10">
            <v>35</v>
          </cell>
          <cell r="H10">
            <v>12.24</v>
          </cell>
          <cell r="I10" t="str">
            <v>NE</v>
          </cell>
          <cell r="J10">
            <v>27.36</v>
          </cell>
          <cell r="K10">
            <v>0</v>
          </cell>
        </row>
        <row r="11">
          <cell r="B11">
            <v>20.179166666666664</v>
          </cell>
          <cell r="C11">
            <v>30.5</v>
          </cell>
          <cell r="D11">
            <v>12.5</v>
          </cell>
          <cell r="E11">
            <v>66.666666666666671</v>
          </cell>
          <cell r="F11">
            <v>91</v>
          </cell>
          <cell r="G11">
            <v>31</v>
          </cell>
          <cell r="H11">
            <v>9.3600000000000012</v>
          </cell>
          <cell r="I11" t="str">
            <v>NE</v>
          </cell>
          <cell r="J11">
            <v>19.079999999999998</v>
          </cell>
          <cell r="K11">
            <v>0</v>
          </cell>
        </row>
        <row r="12">
          <cell r="B12">
            <v>21.362500000000001</v>
          </cell>
          <cell r="C12">
            <v>29.6</v>
          </cell>
          <cell r="D12">
            <v>15.6</v>
          </cell>
          <cell r="E12">
            <v>75.7</v>
          </cell>
          <cell r="F12">
            <v>99</v>
          </cell>
          <cell r="G12">
            <v>49</v>
          </cell>
          <cell r="H12">
            <v>9.3600000000000012</v>
          </cell>
          <cell r="I12" t="str">
            <v>NE</v>
          </cell>
          <cell r="J12">
            <v>18.720000000000002</v>
          </cell>
          <cell r="K12">
            <v>0</v>
          </cell>
        </row>
        <row r="13">
          <cell r="B13">
            <v>22.841666666666665</v>
          </cell>
          <cell r="C13">
            <v>30.3</v>
          </cell>
          <cell r="D13">
            <v>18.399999999999999</v>
          </cell>
          <cell r="E13">
            <v>58.166666666666664</v>
          </cell>
          <cell r="F13">
            <v>100</v>
          </cell>
          <cell r="G13">
            <v>33</v>
          </cell>
          <cell r="H13">
            <v>12.96</v>
          </cell>
          <cell r="I13" t="str">
            <v>NE</v>
          </cell>
          <cell r="J13">
            <v>27.720000000000002</v>
          </cell>
          <cell r="K13">
            <v>0</v>
          </cell>
        </row>
        <row r="14">
          <cell r="B14">
            <v>21.895833333333332</v>
          </cell>
          <cell r="C14">
            <v>29.4</v>
          </cell>
          <cell r="D14">
            <v>14.3</v>
          </cell>
          <cell r="E14">
            <v>63.541666666666664</v>
          </cell>
          <cell r="F14">
            <v>97</v>
          </cell>
          <cell r="G14">
            <v>37</v>
          </cell>
          <cell r="H14">
            <v>12.6</v>
          </cell>
          <cell r="I14" t="str">
            <v>NE</v>
          </cell>
          <cell r="J14">
            <v>24.840000000000003</v>
          </cell>
          <cell r="K14">
            <v>0</v>
          </cell>
        </row>
        <row r="15">
          <cell r="B15">
            <v>22.504166666666666</v>
          </cell>
          <cell r="C15">
            <v>30.7</v>
          </cell>
          <cell r="D15">
            <v>17.600000000000001</v>
          </cell>
          <cell r="E15">
            <v>71.333333333333329</v>
          </cell>
          <cell r="F15">
            <v>92</v>
          </cell>
          <cell r="G15">
            <v>44</v>
          </cell>
          <cell r="H15">
            <v>11.879999999999999</v>
          </cell>
          <cell r="I15" t="str">
            <v>NE</v>
          </cell>
          <cell r="J15">
            <v>29.16</v>
          </cell>
          <cell r="K15">
            <v>0</v>
          </cell>
        </row>
        <row r="16">
          <cell r="B16">
            <v>24.279166666666665</v>
          </cell>
          <cell r="C16">
            <v>31.4</v>
          </cell>
          <cell r="D16">
            <v>19.2</v>
          </cell>
          <cell r="E16">
            <v>69.625</v>
          </cell>
          <cell r="F16">
            <v>87</v>
          </cell>
          <cell r="G16">
            <v>44</v>
          </cell>
          <cell r="H16">
            <v>15.120000000000001</v>
          </cell>
          <cell r="I16" t="str">
            <v>NE</v>
          </cell>
          <cell r="J16">
            <v>38.159999999999997</v>
          </cell>
          <cell r="K16">
            <v>0</v>
          </cell>
        </row>
        <row r="17">
          <cell r="B17">
            <v>23.654166666666669</v>
          </cell>
          <cell r="C17">
            <v>31</v>
          </cell>
          <cell r="D17">
            <v>17</v>
          </cell>
          <cell r="E17">
            <v>67.916666666666671</v>
          </cell>
          <cell r="F17">
            <v>98</v>
          </cell>
          <cell r="G17">
            <v>37</v>
          </cell>
          <cell r="H17">
            <v>13.68</v>
          </cell>
          <cell r="I17" t="str">
            <v>NE</v>
          </cell>
          <cell r="J17">
            <v>37.080000000000005</v>
          </cell>
          <cell r="K17">
            <v>0</v>
          </cell>
        </row>
        <row r="18">
          <cell r="B18">
            <v>22.845833333333342</v>
          </cell>
          <cell r="C18">
            <v>30.9</v>
          </cell>
          <cell r="D18">
            <v>16.7</v>
          </cell>
          <cell r="E18">
            <v>68.375</v>
          </cell>
          <cell r="F18">
            <v>94</v>
          </cell>
          <cell r="G18">
            <v>37</v>
          </cell>
          <cell r="H18">
            <v>12.96</v>
          </cell>
          <cell r="I18" t="str">
            <v>NE</v>
          </cell>
          <cell r="J18">
            <v>26.28</v>
          </cell>
          <cell r="K18">
            <v>0</v>
          </cell>
        </row>
        <row r="19">
          <cell r="B19">
            <v>22.645833333333332</v>
          </cell>
          <cell r="C19">
            <v>31.4</v>
          </cell>
          <cell r="D19">
            <v>16.600000000000001</v>
          </cell>
          <cell r="E19">
            <v>63.3125</v>
          </cell>
          <cell r="F19">
            <v>100</v>
          </cell>
          <cell r="G19">
            <v>35</v>
          </cell>
          <cell r="H19">
            <v>10.8</v>
          </cell>
          <cell r="I19" t="str">
            <v>NE</v>
          </cell>
          <cell r="J19">
            <v>23.759999999999998</v>
          </cell>
          <cell r="K19">
            <v>0</v>
          </cell>
        </row>
        <row r="20">
          <cell r="B20">
            <v>22.8125</v>
          </cell>
          <cell r="C20">
            <v>32</v>
          </cell>
          <cell r="D20">
            <v>16.399999999999999</v>
          </cell>
          <cell r="E20">
            <v>71.875</v>
          </cell>
          <cell r="F20">
            <v>95</v>
          </cell>
          <cell r="G20">
            <v>35</v>
          </cell>
          <cell r="H20">
            <v>9</v>
          </cell>
          <cell r="I20" t="str">
            <v>NE</v>
          </cell>
          <cell r="J20">
            <v>23.400000000000002</v>
          </cell>
          <cell r="K20">
            <v>0</v>
          </cell>
        </row>
        <row r="21">
          <cell r="B21">
            <v>23.345833333333331</v>
          </cell>
          <cell r="C21">
            <v>30.8</v>
          </cell>
          <cell r="D21">
            <v>18.899999999999999</v>
          </cell>
          <cell r="E21">
            <v>66.13333333333334</v>
          </cell>
          <cell r="F21">
            <v>98</v>
          </cell>
          <cell r="G21">
            <v>35</v>
          </cell>
          <cell r="H21">
            <v>9.3600000000000012</v>
          </cell>
          <cell r="I21" t="str">
            <v>NE</v>
          </cell>
          <cell r="J21">
            <v>25.56</v>
          </cell>
          <cell r="K21">
            <v>0</v>
          </cell>
        </row>
        <row r="22">
          <cell r="B22">
            <v>21.424999999999997</v>
          </cell>
          <cell r="C22">
            <v>29.8</v>
          </cell>
          <cell r="D22">
            <v>14.8</v>
          </cell>
          <cell r="E22">
            <v>60.642857142857146</v>
          </cell>
          <cell r="F22">
            <v>94</v>
          </cell>
          <cell r="G22">
            <v>38</v>
          </cell>
          <cell r="H22">
            <v>11.520000000000001</v>
          </cell>
          <cell r="I22" t="str">
            <v>NE</v>
          </cell>
          <cell r="J22">
            <v>27.720000000000002</v>
          </cell>
          <cell r="K22">
            <v>0.2</v>
          </cell>
        </row>
        <row r="23">
          <cell r="B23">
            <v>20.404166666666665</v>
          </cell>
          <cell r="C23">
            <v>22.8</v>
          </cell>
          <cell r="D23">
            <v>18.8</v>
          </cell>
          <cell r="E23">
            <v>83.333333333333329</v>
          </cell>
          <cell r="F23">
            <v>99</v>
          </cell>
          <cell r="G23">
            <v>70</v>
          </cell>
          <cell r="H23">
            <v>10.08</v>
          </cell>
          <cell r="I23" t="str">
            <v>SO</v>
          </cell>
          <cell r="J23">
            <v>23.040000000000003</v>
          </cell>
          <cell r="K23">
            <v>0</v>
          </cell>
        </row>
        <row r="24">
          <cell r="B24">
            <v>20.708333333333332</v>
          </cell>
          <cell r="C24">
            <v>27.4</v>
          </cell>
          <cell r="D24">
            <v>17.899999999999999</v>
          </cell>
          <cell r="E24">
            <v>81.92307692307692</v>
          </cell>
          <cell r="F24">
            <v>100</v>
          </cell>
          <cell r="G24">
            <v>59</v>
          </cell>
          <cell r="H24">
            <v>7.5600000000000005</v>
          </cell>
          <cell r="I24" t="str">
            <v>SO</v>
          </cell>
          <cell r="J24">
            <v>14.04</v>
          </cell>
          <cell r="K24">
            <v>0</v>
          </cell>
        </row>
        <row r="25">
          <cell r="B25">
            <v>21.875</v>
          </cell>
          <cell r="C25">
            <v>31.2</v>
          </cell>
          <cell r="D25">
            <v>16.2</v>
          </cell>
          <cell r="E25">
            <v>52.2</v>
          </cell>
          <cell r="F25">
            <v>88</v>
          </cell>
          <cell r="G25">
            <v>29</v>
          </cell>
          <cell r="H25">
            <v>15.48</v>
          </cell>
          <cell r="I25" t="str">
            <v>NE</v>
          </cell>
          <cell r="J25">
            <v>31.319999999999997</v>
          </cell>
          <cell r="K25">
            <v>0.2</v>
          </cell>
        </row>
        <row r="26">
          <cell r="B26">
            <v>20.912499999999998</v>
          </cell>
          <cell r="C26">
            <v>31</v>
          </cell>
          <cell r="D26">
            <v>13.4</v>
          </cell>
          <cell r="E26">
            <v>67.849999999999994</v>
          </cell>
          <cell r="F26">
            <v>100</v>
          </cell>
          <cell r="G26">
            <v>31</v>
          </cell>
          <cell r="H26">
            <v>8.64</v>
          </cell>
          <cell r="I26" t="str">
            <v>NE</v>
          </cell>
          <cell r="J26">
            <v>20.88</v>
          </cell>
          <cell r="K26">
            <v>0</v>
          </cell>
        </row>
        <row r="27">
          <cell r="B27">
            <v>20.654166666666665</v>
          </cell>
          <cell r="C27">
            <v>30.1</v>
          </cell>
          <cell r="D27">
            <v>12.6</v>
          </cell>
          <cell r="E27">
            <v>64.2</v>
          </cell>
          <cell r="F27">
            <v>100</v>
          </cell>
          <cell r="G27">
            <v>31</v>
          </cell>
          <cell r="H27">
            <v>12.24</v>
          </cell>
          <cell r="I27" t="str">
            <v>NE</v>
          </cell>
          <cell r="J27">
            <v>31.680000000000003</v>
          </cell>
          <cell r="K27">
            <v>0</v>
          </cell>
        </row>
        <row r="28">
          <cell r="B28">
            <v>21.141666666666666</v>
          </cell>
          <cell r="C28">
            <v>29.9</v>
          </cell>
          <cell r="D28">
            <v>14.5</v>
          </cell>
          <cell r="E28">
            <v>63.75</v>
          </cell>
          <cell r="F28">
            <v>87</v>
          </cell>
          <cell r="G28">
            <v>33</v>
          </cell>
          <cell r="H28">
            <v>15.840000000000002</v>
          </cell>
          <cell r="I28" t="str">
            <v>NE</v>
          </cell>
          <cell r="J28">
            <v>36.36</v>
          </cell>
          <cell r="K28">
            <v>0</v>
          </cell>
        </row>
        <row r="29">
          <cell r="B29">
            <v>24.0625</v>
          </cell>
          <cell r="C29">
            <v>30.9</v>
          </cell>
          <cell r="D29">
            <v>18.8</v>
          </cell>
          <cell r="E29">
            <v>53.833333333333336</v>
          </cell>
          <cell r="F29">
            <v>70</v>
          </cell>
          <cell r="G29">
            <v>34</v>
          </cell>
          <cell r="H29">
            <v>20.88</v>
          </cell>
          <cell r="I29" t="str">
            <v>N</v>
          </cell>
          <cell r="J29">
            <v>40.680000000000007</v>
          </cell>
          <cell r="K29">
            <v>0</v>
          </cell>
        </row>
        <row r="30">
          <cell r="B30">
            <v>12.912500000000001</v>
          </cell>
          <cell r="C30">
            <v>25.9</v>
          </cell>
          <cell r="D30">
            <v>10.5</v>
          </cell>
          <cell r="E30">
            <v>88.470588235294116</v>
          </cell>
          <cell r="F30">
            <v>100</v>
          </cell>
          <cell r="G30">
            <v>48</v>
          </cell>
          <cell r="H30">
            <v>18.720000000000002</v>
          </cell>
          <cell r="I30" t="str">
            <v>SO</v>
          </cell>
          <cell r="J30">
            <v>51.480000000000004</v>
          </cell>
          <cell r="K30">
            <v>3.8000000000000007</v>
          </cell>
        </row>
        <row r="31">
          <cell r="B31">
            <v>17.400000000000002</v>
          </cell>
          <cell r="C31">
            <v>25</v>
          </cell>
          <cell r="D31">
            <v>12.1</v>
          </cell>
          <cell r="E31">
            <v>84.647058823529406</v>
          </cell>
          <cell r="F31">
            <v>100</v>
          </cell>
          <cell r="G31">
            <v>65</v>
          </cell>
          <cell r="H31">
            <v>12.24</v>
          </cell>
          <cell r="I31" t="str">
            <v>NE</v>
          </cell>
          <cell r="J31">
            <v>27</v>
          </cell>
          <cell r="K31">
            <v>3.6</v>
          </cell>
        </row>
        <row r="32">
          <cell r="B32">
            <v>24.662500000000005</v>
          </cell>
          <cell r="C32">
            <v>31.6</v>
          </cell>
          <cell r="D32">
            <v>19.899999999999999</v>
          </cell>
          <cell r="E32">
            <v>65.916666666666671</v>
          </cell>
          <cell r="F32">
            <v>87</v>
          </cell>
          <cell r="G32">
            <v>36</v>
          </cell>
          <cell r="H32">
            <v>19.8</v>
          </cell>
          <cell r="I32" t="str">
            <v>NE</v>
          </cell>
          <cell r="J32">
            <v>47.519999999999996</v>
          </cell>
          <cell r="K32">
            <v>0</v>
          </cell>
        </row>
        <row r="33">
          <cell r="B33">
            <v>25.3125</v>
          </cell>
          <cell r="C33">
            <v>32.200000000000003</v>
          </cell>
          <cell r="D33">
            <v>18.899999999999999</v>
          </cell>
          <cell r="E33">
            <v>58.625</v>
          </cell>
          <cell r="F33">
            <v>81</v>
          </cell>
          <cell r="G33">
            <v>37</v>
          </cell>
          <cell r="H33">
            <v>18</v>
          </cell>
          <cell r="I33" t="str">
            <v>N</v>
          </cell>
          <cell r="J33">
            <v>42.84</v>
          </cell>
          <cell r="K33">
            <v>0</v>
          </cell>
        </row>
        <row r="34">
          <cell r="B34">
            <v>24.695833333333329</v>
          </cell>
          <cell r="C34">
            <v>32.4</v>
          </cell>
          <cell r="D34">
            <v>18.899999999999999</v>
          </cell>
          <cell r="E34">
            <v>65.416666666666671</v>
          </cell>
          <cell r="F34">
            <v>87</v>
          </cell>
          <cell r="G34">
            <v>36</v>
          </cell>
          <cell r="H34">
            <v>14.76</v>
          </cell>
          <cell r="I34" t="str">
            <v>NE</v>
          </cell>
          <cell r="J34">
            <v>30.6</v>
          </cell>
          <cell r="K34">
            <v>0</v>
          </cell>
        </row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S69" sqref="S69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6" ht="20.100000000000001" customHeight="1" x14ac:dyDescent="0.2">
      <c r="A1" s="146" t="s">
        <v>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8"/>
    </row>
    <row r="2" spans="1:36" s="4" customFormat="1" ht="20.100000000000001" customHeight="1" x14ac:dyDescent="0.2">
      <c r="A2" s="149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5"/>
    </row>
    <row r="3" spans="1:36" s="5" customFormat="1" ht="20.100000000000001" customHeight="1" x14ac:dyDescent="0.2">
      <c r="A3" s="149"/>
      <c r="B3" s="142">
        <v>1</v>
      </c>
      <c r="C3" s="142">
        <f>SUM(B3+1)</f>
        <v>2</v>
      </c>
      <c r="D3" s="142">
        <f t="shared" ref="D3:AB3" si="0">SUM(C3+1)</f>
        <v>3</v>
      </c>
      <c r="E3" s="142">
        <f t="shared" si="0"/>
        <v>4</v>
      </c>
      <c r="F3" s="142">
        <f t="shared" si="0"/>
        <v>5</v>
      </c>
      <c r="G3" s="142">
        <v>6</v>
      </c>
      <c r="H3" s="142">
        <v>7</v>
      </c>
      <c r="I3" s="142">
        <f t="shared" si="0"/>
        <v>8</v>
      </c>
      <c r="J3" s="142">
        <f t="shared" si="0"/>
        <v>9</v>
      </c>
      <c r="K3" s="142">
        <f t="shared" si="0"/>
        <v>10</v>
      </c>
      <c r="L3" s="142">
        <f t="shared" si="0"/>
        <v>11</v>
      </c>
      <c r="M3" s="142">
        <f t="shared" si="0"/>
        <v>12</v>
      </c>
      <c r="N3" s="142">
        <f t="shared" si="0"/>
        <v>13</v>
      </c>
      <c r="O3" s="142">
        <f t="shared" si="0"/>
        <v>14</v>
      </c>
      <c r="P3" s="142">
        <f t="shared" si="0"/>
        <v>15</v>
      </c>
      <c r="Q3" s="142">
        <f t="shared" si="0"/>
        <v>16</v>
      </c>
      <c r="R3" s="142">
        <f t="shared" si="0"/>
        <v>17</v>
      </c>
      <c r="S3" s="142">
        <f t="shared" si="0"/>
        <v>18</v>
      </c>
      <c r="T3" s="142">
        <f t="shared" si="0"/>
        <v>19</v>
      </c>
      <c r="U3" s="142">
        <f t="shared" si="0"/>
        <v>20</v>
      </c>
      <c r="V3" s="142">
        <f t="shared" si="0"/>
        <v>21</v>
      </c>
      <c r="W3" s="142">
        <f t="shared" si="0"/>
        <v>22</v>
      </c>
      <c r="X3" s="142">
        <f t="shared" si="0"/>
        <v>23</v>
      </c>
      <c r="Y3" s="142">
        <f t="shared" si="0"/>
        <v>24</v>
      </c>
      <c r="Z3" s="142">
        <f t="shared" si="0"/>
        <v>25</v>
      </c>
      <c r="AA3" s="142">
        <f t="shared" si="0"/>
        <v>26</v>
      </c>
      <c r="AB3" s="142">
        <f t="shared" si="0"/>
        <v>27</v>
      </c>
      <c r="AC3" s="142">
        <f>SUM(AB3+1)</f>
        <v>28</v>
      </c>
      <c r="AD3" s="142">
        <f>SUM(AC3+1)</f>
        <v>29</v>
      </c>
      <c r="AE3" s="142">
        <v>30</v>
      </c>
      <c r="AF3" s="138" t="s">
        <v>36</v>
      </c>
    </row>
    <row r="4" spans="1:36" s="5" customFormat="1" x14ac:dyDescent="0.2">
      <c r="A4" s="149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39"/>
    </row>
    <row r="5" spans="1:36" s="5" customFormat="1" x14ac:dyDescent="0.2">
      <c r="A5" s="57" t="s">
        <v>40</v>
      </c>
      <c r="B5" s="125">
        <f>[1]Junho!$B$5</f>
        <v>24.616666666666664</v>
      </c>
      <c r="C5" s="125">
        <f>[1]Junho!$B$6</f>
        <v>23.504166666666666</v>
      </c>
      <c r="D5" s="125">
        <f>[1]Junho!$B$7</f>
        <v>22.016666666666666</v>
      </c>
      <c r="E5" s="125">
        <f>[1]Junho!$B$8</f>
        <v>19.483333333333334</v>
      </c>
      <c r="F5" s="125">
        <f>[1]Junho!$B$9</f>
        <v>17.195833333333333</v>
      </c>
      <c r="G5" s="125">
        <f>[1]Junho!$B$10</f>
        <v>16.400000000000002</v>
      </c>
      <c r="H5" s="125">
        <f>[1]Junho!$B$11</f>
        <v>18.31666666666667</v>
      </c>
      <c r="I5" s="125">
        <f>[1]Junho!$B$12</f>
        <v>21.241666666666667</v>
      </c>
      <c r="J5" s="125">
        <f>[1]Junho!$B$13</f>
        <v>19.208333333333336</v>
      </c>
      <c r="K5" s="125">
        <f>[1]Junho!$B$14</f>
        <v>19.983333333333338</v>
      </c>
      <c r="L5" s="125">
        <f>[1]Junho!$B$15</f>
        <v>22.620833333333341</v>
      </c>
      <c r="M5" s="125">
        <f>[1]Junho!$B$16</f>
        <v>22.387499999999999</v>
      </c>
      <c r="N5" s="125">
        <f>[1]Junho!$B$17</f>
        <v>22.337500000000002</v>
      </c>
      <c r="O5" s="125">
        <f>[1]Junho!$B$18</f>
        <v>23.495833333333337</v>
      </c>
      <c r="P5" s="125">
        <f>[1]Junho!$B$19</f>
        <v>23.11666666666666</v>
      </c>
      <c r="Q5" s="125">
        <f>[1]Junho!$B$20</f>
        <v>23.120833333333334</v>
      </c>
      <c r="R5" s="125">
        <f>[1]Junho!$B$21</f>
        <v>20.983333333333334</v>
      </c>
      <c r="S5" s="125">
        <f>[1]Junho!$B$22</f>
        <v>20.737499999999997</v>
      </c>
      <c r="T5" s="125">
        <f>[1]Junho!$B$23</f>
        <v>20.783333333333328</v>
      </c>
      <c r="U5" s="125">
        <f>[1]Junho!$B$24</f>
        <v>21.325000000000006</v>
      </c>
      <c r="V5" s="125">
        <f>[1]Junho!$B$25</f>
        <v>21.224999999999998</v>
      </c>
      <c r="W5" s="125">
        <f>[1]Junho!$B$26</f>
        <v>20.491666666666664</v>
      </c>
      <c r="X5" s="125">
        <f>[1]Junho!$B$27</f>
        <v>19.787499999999998</v>
      </c>
      <c r="Y5" s="125">
        <f>[1]Junho!$B$28</f>
        <v>19.724999999999998</v>
      </c>
      <c r="Z5" s="125">
        <f>[1]Junho!$B$29</f>
        <v>21.358333333333334</v>
      </c>
      <c r="AA5" s="125">
        <f>[1]Junho!$B$30</f>
        <v>19.212499999999995</v>
      </c>
      <c r="AB5" s="125">
        <f>[1]Junho!$B$31</f>
        <v>21.120833333333337</v>
      </c>
      <c r="AC5" s="125">
        <f>[1]Junho!$B$32</f>
        <v>23.3</v>
      </c>
      <c r="AD5" s="125">
        <f>[1]Junho!$B$33</f>
        <v>23.895833333333332</v>
      </c>
      <c r="AE5" s="125">
        <f>[1]Junho!$B$34</f>
        <v>23.045833333333334</v>
      </c>
      <c r="AF5" s="96">
        <f>AVERAGE(B5:AE5)</f>
        <v>21.201250000000002</v>
      </c>
    </row>
    <row r="6" spans="1:36" x14ac:dyDescent="0.2">
      <c r="A6" s="57" t="s">
        <v>0</v>
      </c>
      <c r="B6" s="11">
        <f>[2]Junho!$B$5</f>
        <v>20.391666666666669</v>
      </c>
      <c r="C6" s="11">
        <f>[2]Junho!$B$6</f>
        <v>17.937500000000004</v>
      </c>
      <c r="D6" s="11">
        <f>[2]Junho!$B$7</f>
        <v>16.562499999999996</v>
      </c>
      <c r="E6" s="11">
        <f>[2]Junho!$B$8</f>
        <v>15.200000000000001</v>
      </c>
      <c r="F6" s="11">
        <f>[2]Junho!$B$9</f>
        <v>15.154166666666669</v>
      </c>
      <c r="G6" s="11">
        <f>[2]Junho!$B$10</f>
        <v>14.433333333333335</v>
      </c>
      <c r="H6" s="11">
        <f>[2]Junho!$B$11</f>
        <v>16.600000000000001</v>
      </c>
      <c r="I6" s="11">
        <f>[2]Junho!$B$12</f>
        <v>18.779166666666669</v>
      </c>
      <c r="J6" s="11">
        <f>[2]Junho!$B$13</f>
        <v>20.604166666666664</v>
      </c>
      <c r="K6" s="11">
        <f>[2]Junho!$B$14</f>
        <v>17.420833333333338</v>
      </c>
      <c r="L6" s="11">
        <f>[2]Junho!$B$15</f>
        <v>19.262500000000003</v>
      </c>
      <c r="M6" s="11">
        <f>[2]Junho!$B$16</f>
        <v>21.008333333333336</v>
      </c>
      <c r="N6" s="11">
        <f>[2]Junho!$B$17</f>
        <v>20.429166666666667</v>
      </c>
      <c r="O6" s="11">
        <f>[2]Junho!$B$18</f>
        <v>19.662499999999998</v>
      </c>
      <c r="P6" s="11">
        <f>[2]Junho!$B$19</f>
        <v>20.683333333333334</v>
      </c>
      <c r="Q6" s="11">
        <f>[2]Junho!$B$20</f>
        <v>22.370833333333334</v>
      </c>
      <c r="R6" s="11">
        <f>[2]Junho!$B$21</f>
        <v>20.537499999999998</v>
      </c>
      <c r="S6" s="11">
        <f>[2]Junho!$B$22</f>
        <v>19.391666666666669</v>
      </c>
      <c r="T6" s="11">
        <f>[2]Junho!$B$23</f>
        <v>20.087500000000002</v>
      </c>
      <c r="U6" s="11">
        <f>[2]Junho!$B$24</f>
        <v>19.766666666666662</v>
      </c>
      <c r="V6" s="11">
        <f>[2]Junho!$B$25</f>
        <v>19.970833333333335</v>
      </c>
      <c r="W6" s="11">
        <f>[2]Junho!$B$26</f>
        <v>19.524999999999999</v>
      </c>
      <c r="X6" s="11">
        <f>[2]Junho!$B$27</f>
        <v>18.745833333333334</v>
      </c>
      <c r="Y6" s="11">
        <f>[2]Junho!$B$28</f>
        <v>18.375</v>
      </c>
      <c r="Z6" s="11">
        <f>[2]Junho!$B$29</f>
        <v>21.299999999999997</v>
      </c>
      <c r="AA6" s="11">
        <f>[2]Junho!$B$30</f>
        <v>13.304166666666667</v>
      </c>
      <c r="AB6" s="11">
        <f>[2]Junho!$B$31</f>
        <v>14.433333333333335</v>
      </c>
      <c r="AC6" s="11">
        <f>[2]Junho!$B$32</f>
        <v>22.104166666666671</v>
      </c>
      <c r="AD6" s="11">
        <f>[2]Junho!$B$33</f>
        <v>23.033333333333331</v>
      </c>
      <c r="AE6" s="11">
        <f>[2]Junho!$B$34</f>
        <v>22.329166666666666</v>
      </c>
      <c r="AF6" s="92">
        <f>AVERAGE(B6:AE6)</f>
        <v>18.980138888888884</v>
      </c>
    </row>
    <row r="7" spans="1:36" x14ac:dyDescent="0.2">
      <c r="A7" s="57" t="s">
        <v>104</v>
      </c>
      <c r="B7" s="11" t="str">
        <f>[3]Junho!$B$5</f>
        <v>*</v>
      </c>
      <c r="C7" s="11" t="str">
        <f>[3]Junho!$B$6</f>
        <v>*</v>
      </c>
      <c r="D7" s="11" t="str">
        <f>[3]Junho!$B$7</f>
        <v>*</v>
      </c>
      <c r="E7" s="11" t="str">
        <f>[3]Junho!$B$8</f>
        <v>*</v>
      </c>
      <c r="F7" s="11" t="str">
        <f>[3]Junho!$B$9</f>
        <v>*</v>
      </c>
      <c r="G7" s="11" t="str">
        <f>[3]Junho!$B$10</f>
        <v>*</v>
      </c>
      <c r="H7" s="11" t="str">
        <f>[3]Junho!$B$11</f>
        <v>*</v>
      </c>
      <c r="I7" s="11" t="str">
        <f>[3]Junho!$B$12</f>
        <v>*</v>
      </c>
      <c r="J7" s="11" t="str">
        <f>[3]Junho!$B$13</f>
        <v>*</v>
      </c>
      <c r="K7" s="11" t="str">
        <f>[3]Junho!$B$14</f>
        <v>*</v>
      </c>
      <c r="L7" s="11" t="str">
        <f>[3]Junho!$B$15</f>
        <v>*</v>
      </c>
      <c r="M7" s="11" t="str">
        <f>[3]Junho!$B$16</f>
        <v>*</v>
      </c>
      <c r="N7" s="11" t="str">
        <f>[3]Junho!$B$17</f>
        <v>*</v>
      </c>
      <c r="O7" s="11" t="str">
        <f>[3]Junho!$B$18</f>
        <v>*</v>
      </c>
      <c r="P7" s="11" t="str">
        <f>[3]Junho!$B$19</f>
        <v>*</v>
      </c>
      <c r="Q7" s="11" t="str">
        <f>[3]Junho!$B$20</f>
        <v>*</v>
      </c>
      <c r="R7" s="11" t="str">
        <f>[3]Junho!$B$21</f>
        <v>*</v>
      </c>
      <c r="S7" s="11" t="str">
        <f>[3]Junho!$B$22</f>
        <v>*</v>
      </c>
      <c r="T7" s="11" t="str">
        <f>[3]Junho!$B$23</f>
        <v>*</v>
      </c>
      <c r="U7" s="11" t="str">
        <f>[3]Junho!$B$24</f>
        <v>*</v>
      </c>
      <c r="V7" s="11" t="str">
        <f>[3]Junho!$B$25</f>
        <v>*</v>
      </c>
      <c r="W7" s="11" t="str">
        <f>[3]Junho!$B$26</f>
        <v>*</v>
      </c>
      <c r="X7" s="11" t="str">
        <f>[3]Junho!$B$27</f>
        <v>*</v>
      </c>
      <c r="Y7" s="11" t="str">
        <f>[3]Junho!$B$28</f>
        <v>*</v>
      </c>
      <c r="Z7" s="11" t="str">
        <f>[3]Junho!$B$29</f>
        <v>*</v>
      </c>
      <c r="AA7" s="11" t="str">
        <f>[3]Junho!$B$30</f>
        <v>*</v>
      </c>
      <c r="AB7" s="11" t="str">
        <f>[3]Junho!$B$31</f>
        <v>*</v>
      </c>
      <c r="AC7" s="11" t="str">
        <f>[3]Junho!$B$32</f>
        <v>*</v>
      </c>
      <c r="AD7" s="11" t="str">
        <f>[3]Junho!$B$33</f>
        <v>*</v>
      </c>
      <c r="AE7" s="11" t="str">
        <f>[3]Junho!$B$34</f>
        <v>*</v>
      </c>
      <c r="AF7" s="133" t="s">
        <v>226</v>
      </c>
    </row>
    <row r="8" spans="1:36" x14ac:dyDescent="0.2">
      <c r="A8" s="57" t="s">
        <v>1</v>
      </c>
      <c r="B8" s="11">
        <f>[4]Junho!$B$5</f>
        <v>26.299999999999997</v>
      </c>
      <c r="C8" s="11">
        <f>[4]Junho!$B$6</f>
        <v>21.94583333333334</v>
      </c>
      <c r="D8" s="11">
        <f>[4]Junho!$B$7</f>
        <v>20.933333333333334</v>
      </c>
      <c r="E8" s="11">
        <f>[4]Junho!$B$8</f>
        <v>19.149999999999999</v>
      </c>
      <c r="F8" s="11">
        <f>[4]Junho!$B$9</f>
        <v>19.19166666666667</v>
      </c>
      <c r="G8" s="11">
        <f>[4]Junho!$B$10</f>
        <v>20.925000000000001</v>
      </c>
      <c r="H8" s="11">
        <f>[4]Junho!$B$11</f>
        <v>22.145833333333332</v>
      </c>
      <c r="I8" s="11">
        <f>[4]Junho!$B$12</f>
        <v>22.775000000000002</v>
      </c>
      <c r="J8" s="11">
        <f>[4]Junho!$B$13</f>
        <v>24.166666666666671</v>
      </c>
      <c r="K8" s="11">
        <f>[4]Junho!$B$14</f>
        <v>23.641666666666666</v>
      </c>
      <c r="L8" s="11">
        <f>[4]Junho!$B$15</f>
        <v>23.916666666666668</v>
      </c>
      <c r="M8" s="11">
        <f>[4]Junho!$B$16</f>
        <v>25.416666666666668</v>
      </c>
      <c r="N8" s="11">
        <f>[4]Junho!$B$17</f>
        <v>24.904166666666669</v>
      </c>
      <c r="O8" s="11">
        <f>[4]Junho!$B$18</f>
        <v>23.849999999999998</v>
      </c>
      <c r="P8" s="11">
        <f>[4]Junho!$B$19</f>
        <v>22.022222222222226</v>
      </c>
      <c r="Q8" s="11" t="str">
        <f>[4]Junho!$B$20</f>
        <v>*</v>
      </c>
      <c r="R8" s="11" t="str">
        <f>[4]Junho!$B$21</f>
        <v>*</v>
      </c>
      <c r="S8" s="11" t="str">
        <f>[4]Junho!$B$22</f>
        <v>*</v>
      </c>
      <c r="T8" s="11" t="str">
        <f>[4]Junho!$B$23</f>
        <v>*</v>
      </c>
      <c r="U8" s="11" t="str">
        <f>[4]Junho!$B$24</f>
        <v>*</v>
      </c>
      <c r="V8" s="11" t="str">
        <f>[4]Junho!$B$25</f>
        <v>*</v>
      </c>
      <c r="W8" s="11" t="str">
        <f>[4]Junho!$B$26</f>
        <v>*</v>
      </c>
      <c r="X8" s="11">
        <f>[4]Junho!$B$27</f>
        <v>28.545454545454501</v>
      </c>
      <c r="Y8" s="11">
        <f>[4]Junho!$B$28</f>
        <v>21.933333333333334</v>
      </c>
      <c r="Z8" s="11">
        <f>[4]Junho!$B$29</f>
        <v>25.466666666666669</v>
      </c>
      <c r="AA8" s="11">
        <f>[4]Junho!$B$30</f>
        <v>17.945833333333333</v>
      </c>
      <c r="AB8" s="11">
        <f>[4]Junho!$B$31</f>
        <v>20.0625</v>
      </c>
      <c r="AC8" s="11">
        <f>[4]Junho!$B$32</f>
        <v>25.5625</v>
      </c>
      <c r="AD8" s="11">
        <f>[4]Junho!$B$33</f>
        <v>25.299999999999997</v>
      </c>
      <c r="AE8" s="11">
        <f>[4]Junho!$B$34</f>
        <v>24.516666666666662</v>
      </c>
      <c r="AF8" s="92">
        <f>AVERAGE(B8:AE8)</f>
        <v>23.070333772507688</v>
      </c>
    </row>
    <row r="9" spans="1:36" x14ac:dyDescent="0.2">
      <c r="A9" s="57" t="s">
        <v>167</v>
      </c>
      <c r="B9" s="11" t="str">
        <f>[5]Junho!$B$5</f>
        <v>*</v>
      </c>
      <c r="C9" s="11" t="str">
        <f>[5]Junho!$B$6</f>
        <v>*</v>
      </c>
      <c r="D9" s="11" t="str">
        <f>[5]Junho!$B$7</f>
        <v>*</v>
      </c>
      <c r="E9" s="11" t="str">
        <f>[5]Junho!$B$8</f>
        <v>*</v>
      </c>
      <c r="F9" s="11" t="str">
        <f>[5]Junho!$B$9</f>
        <v>*</v>
      </c>
      <c r="G9" s="11" t="str">
        <f>[5]Junho!$B$10</f>
        <v>*</v>
      </c>
      <c r="H9" s="11" t="str">
        <f>[5]Junho!$B$11</f>
        <v>*</v>
      </c>
      <c r="I9" s="11" t="str">
        <f>[5]Junho!$B$12</f>
        <v>*</v>
      </c>
      <c r="J9" s="11" t="str">
        <f>[5]Junho!$B$13</f>
        <v>*</v>
      </c>
      <c r="K9" s="11" t="str">
        <f>[5]Junho!$B$14</f>
        <v>*</v>
      </c>
      <c r="L9" s="11" t="str">
        <f>[5]Junho!$B$15</f>
        <v>*</v>
      </c>
      <c r="M9" s="11" t="str">
        <f>[5]Junho!$B$16</f>
        <v>*</v>
      </c>
      <c r="N9" s="11" t="str">
        <f>[5]Junho!$B$17</f>
        <v>*</v>
      </c>
      <c r="O9" s="11" t="str">
        <f>[5]Junho!$B$18</f>
        <v>*</v>
      </c>
      <c r="P9" s="11" t="str">
        <f>[5]Junho!$B$19</f>
        <v>*</v>
      </c>
      <c r="Q9" s="11" t="str">
        <f>[5]Junho!$B$20</f>
        <v>*</v>
      </c>
      <c r="R9" s="11" t="str">
        <f>[5]Junho!$B$21</f>
        <v>*</v>
      </c>
      <c r="S9" s="11" t="str">
        <f>[5]Junho!$B$22</f>
        <v>*</v>
      </c>
      <c r="T9" s="11" t="str">
        <f>[5]Junho!$B$23</f>
        <v>*</v>
      </c>
      <c r="U9" s="11" t="str">
        <f>[5]Junho!$B$24</f>
        <v>*</v>
      </c>
      <c r="V9" s="11" t="str">
        <f>[5]Junho!$B$25</f>
        <v>*</v>
      </c>
      <c r="W9" s="11" t="str">
        <f>[5]Junho!$B$26</f>
        <v>*</v>
      </c>
      <c r="X9" s="11" t="str">
        <f>[5]Junho!$B$27</f>
        <v>*</v>
      </c>
      <c r="Y9" s="11" t="str">
        <f>[5]Junho!$B$28</f>
        <v>*</v>
      </c>
      <c r="Z9" s="11" t="str">
        <f>[5]Junho!$B$29</f>
        <v>*</v>
      </c>
      <c r="AA9" s="11" t="str">
        <f>[5]Junho!$B$30</f>
        <v>*</v>
      </c>
      <c r="AB9" s="11" t="str">
        <f>[5]Junho!$B$31</f>
        <v>*</v>
      </c>
      <c r="AC9" s="11" t="str">
        <f>[5]Junho!$B$32</f>
        <v>*</v>
      </c>
      <c r="AD9" s="11" t="str">
        <f>[5]Junho!$B$33</f>
        <v>*</v>
      </c>
      <c r="AE9" s="11" t="str">
        <f>[5]Junho!$B$34</f>
        <v>*</v>
      </c>
      <c r="AF9" s="133" t="s">
        <v>226</v>
      </c>
    </row>
    <row r="10" spans="1:36" x14ac:dyDescent="0.2">
      <c r="A10" s="57" t="s">
        <v>111</v>
      </c>
      <c r="B10" s="11" t="str">
        <f>[6]Junho!$B$5</f>
        <v>*</v>
      </c>
      <c r="C10" s="11" t="str">
        <f>[6]Junho!$B$6</f>
        <v>*</v>
      </c>
      <c r="D10" s="11" t="str">
        <f>[6]Junho!$B$7</f>
        <v>*</v>
      </c>
      <c r="E10" s="11" t="str">
        <f>[6]Junho!$B$8</f>
        <v>*</v>
      </c>
      <c r="F10" s="11" t="str">
        <f>[6]Junho!$B$9</f>
        <v>*</v>
      </c>
      <c r="G10" s="11" t="str">
        <f>[6]Junho!$B$10</f>
        <v>*</v>
      </c>
      <c r="H10" s="11" t="str">
        <f>[6]Junho!$B$11</f>
        <v>*</v>
      </c>
      <c r="I10" s="11" t="str">
        <f>[6]Junho!$B$12</f>
        <v>*</v>
      </c>
      <c r="J10" s="11" t="str">
        <f>[6]Junho!$B$13</f>
        <v>*</v>
      </c>
      <c r="K10" s="11" t="str">
        <f>[6]Junho!$B$14</f>
        <v>*</v>
      </c>
      <c r="L10" s="11" t="str">
        <f>[6]Junho!$B$15</f>
        <v>*</v>
      </c>
      <c r="M10" s="11" t="str">
        <f>[6]Junho!$B$16</f>
        <v>*</v>
      </c>
      <c r="N10" s="11" t="str">
        <f>[6]Junho!$B$17</f>
        <v>*</v>
      </c>
      <c r="O10" s="11" t="str">
        <f>[6]Junho!$B$18</f>
        <v>*</v>
      </c>
      <c r="P10" s="11" t="str">
        <f>[6]Junho!$B$19</f>
        <v>*</v>
      </c>
      <c r="Q10" s="11" t="str">
        <f>[6]Junho!$B$20</f>
        <v>*</v>
      </c>
      <c r="R10" s="11" t="str">
        <f>[6]Junho!$B$21</f>
        <v>*</v>
      </c>
      <c r="S10" s="11" t="str">
        <f>[6]Junho!$B$22</f>
        <v>*</v>
      </c>
      <c r="T10" s="11" t="str">
        <f>[6]Junho!$B$23</f>
        <v>*</v>
      </c>
      <c r="U10" s="11" t="str">
        <f>[6]Junho!$B$24</f>
        <v>*</v>
      </c>
      <c r="V10" s="11" t="str">
        <f>[6]Junho!$B$25</f>
        <v>*</v>
      </c>
      <c r="W10" s="11" t="str">
        <f>[6]Junho!$B$26</f>
        <v>*</v>
      </c>
      <c r="X10" s="11" t="str">
        <f>[6]Junho!$B$27</f>
        <v>*</v>
      </c>
      <c r="Y10" s="11" t="str">
        <f>[6]Junho!$B$28</f>
        <v>*</v>
      </c>
      <c r="Z10" s="11" t="str">
        <f>[6]Junho!$B$29</f>
        <v>*</v>
      </c>
      <c r="AA10" s="11" t="str">
        <f>[6]Junho!$B$30</f>
        <v>*</v>
      </c>
      <c r="AB10" s="11" t="str">
        <f>[6]Junho!$B$31</f>
        <v>*</v>
      </c>
      <c r="AC10" s="11" t="str">
        <f>[6]Junho!$B$32</f>
        <v>*</v>
      </c>
      <c r="AD10" s="11" t="str">
        <f>[6]Junho!$B$33</f>
        <v>*</v>
      </c>
      <c r="AE10" s="11" t="str">
        <f>[6]Junho!$B$34</f>
        <v>*</v>
      </c>
      <c r="AF10" s="133" t="s">
        <v>226</v>
      </c>
    </row>
    <row r="11" spans="1:36" x14ac:dyDescent="0.2">
      <c r="A11" s="57" t="s">
        <v>64</v>
      </c>
      <c r="B11" s="11">
        <f>[7]Junho!$B$5</f>
        <v>25.254166666666674</v>
      </c>
      <c r="C11" s="11">
        <f>[7]Junho!$B$6</f>
        <v>23.641666666666666</v>
      </c>
      <c r="D11" s="11">
        <f>[7]Junho!$B$7</f>
        <v>20.437500000000004</v>
      </c>
      <c r="E11" s="11">
        <f>[7]Junho!$B$8</f>
        <v>19.404166666666665</v>
      </c>
      <c r="F11" s="11">
        <f>[7]Junho!$B$9</f>
        <v>17.741666666666664</v>
      </c>
      <c r="G11" s="11">
        <f>[7]Junho!$B$10</f>
        <v>18.545833333333331</v>
      </c>
      <c r="H11" s="11">
        <f>[7]Junho!$B$11</f>
        <v>20.770833333333332</v>
      </c>
      <c r="I11" s="11">
        <f>[7]Junho!$B$12</f>
        <v>22.170833333333334</v>
      </c>
      <c r="J11" s="11">
        <f>[7]Junho!$B$13</f>
        <v>20.691666666666666</v>
      </c>
      <c r="K11" s="11">
        <f>[7]Junho!$B$14</f>
        <v>20.287499999999998</v>
      </c>
      <c r="L11" s="11">
        <f>[7]Junho!$B$15</f>
        <v>22.845833333333331</v>
      </c>
      <c r="M11" s="11">
        <f>[7]Junho!$B$16</f>
        <v>23.658333333333331</v>
      </c>
      <c r="N11" s="11">
        <f>[7]Junho!$B$17</f>
        <v>23.808333333333326</v>
      </c>
      <c r="O11" s="11">
        <f>[7]Junho!$B$18</f>
        <v>24.770833333333339</v>
      </c>
      <c r="P11" s="11">
        <f>[7]Junho!$B$19</f>
        <v>24.700000000000003</v>
      </c>
      <c r="Q11" s="11">
        <f>[7]Junho!$B$20</f>
        <v>23.954166666666669</v>
      </c>
      <c r="R11" s="11">
        <f>[7]Junho!$B$21</f>
        <v>23.454166666666669</v>
      </c>
      <c r="S11" s="11">
        <f>[7]Junho!$B$22</f>
        <v>22.475000000000005</v>
      </c>
      <c r="T11" s="11">
        <f>[7]Junho!$B$23</f>
        <v>23.154166666666665</v>
      </c>
      <c r="U11" s="11">
        <f>[7]Junho!$B$24</f>
        <v>23.729166666666668</v>
      </c>
      <c r="V11" s="11">
        <f>[7]Junho!$B$25</f>
        <v>22.845833333333331</v>
      </c>
      <c r="W11" s="11">
        <f>[7]Junho!$B$26</f>
        <v>22.183333333333334</v>
      </c>
      <c r="X11" s="11">
        <f>[7]Junho!$B$27</f>
        <v>22.470833333333335</v>
      </c>
      <c r="Y11" s="11">
        <f>[7]Junho!$B$28</f>
        <v>22.899999999999995</v>
      </c>
      <c r="Z11" s="11">
        <f>[7]Junho!$B$29</f>
        <v>23.954166666666666</v>
      </c>
      <c r="AA11" s="11">
        <f>[7]Junho!$B$30</f>
        <v>20.499999999999996</v>
      </c>
      <c r="AB11" s="11">
        <f>[7]Junho!$B$31</f>
        <v>19.083333333333336</v>
      </c>
      <c r="AC11" s="11">
        <f>[7]Junho!$B$32</f>
        <v>23.333333333333332</v>
      </c>
      <c r="AD11" s="11">
        <f>[7]Junho!$B$33</f>
        <v>24.895833333333329</v>
      </c>
      <c r="AE11" s="11">
        <f>[7]Junho!$B$34</f>
        <v>25.020833333333339</v>
      </c>
      <c r="AF11" s="92">
        <f t="shared" ref="AF11:AF49" si="1">AVERAGE(B11:AE11)</f>
        <v>22.422777777777778</v>
      </c>
    </row>
    <row r="12" spans="1:36" x14ac:dyDescent="0.2">
      <c r="A12" s="57" t="s">
        <v>41</v>
      </c>
      <c r="B12" s="11">
        <f>[8]Junho!$B$5</f>
        <v>19.241666666666667</v>
      </c>
      <c r="C12" s="11">
        <f>[8]Junho!$B$6</f>
        <v>17.404166666666665</v>
      </c>
      <c r="D12" s="11">
        <f>[8]Junho!$B$7</f>
        <v>16.912499999999998</v>
      </c>
      <c r="E12" s="11">
        <f>[8]Junho!$B$8</f>
        <v>14.525</v>
      </c>
      <c r="F12" s="11">
        <f>[8]Junho!$B$9</f>
        <v>16.895833333333332</v>
      </c>
      <c r="G12" s="11">
        <f>[8]Junho!$B$10</f>
        <v>17.741666666666671</v>
      </c>
      <c r="H12" s="11">
        <f>[8]Junho!$B$11</f>
        <v>20.179166666666664</v>
      </c>
      <c r="I12" s="11">
        <f>[8]Junho!$B$12</f>
        <v>21.362500000000001</v>
      </c>
      <c r="J12" s="11">
        <f>[8]Junho!$B$13</f>
        <v>22.841666666666665</v>
      </c>
      <c r="K12" s="11">
        <f>[8]Junho!$B$14</f>
        <v>21.895833333333332</v>
      </c>
      <c r="L12" s="11">
        <f>[8]Junho!$B$15</f>
        <v>22.504166666666666</v>
      </c>
      <c r="M12" s="11">
        <f>[8]Junho!$B$16</f>
        <v>24.279166666666665</v>
      </c>
      <c r="N12" s="11">
        <f>[8]Junho!$B$17</f>
        <v>23.654166666666669</v>
      </c>
      <c r="O12" s="11">
        <f>[8]Junho!$B$18</f>
        <v>22.845833333333342</v>
      </c>
      <c r="P12" s="11">
        <f>[8]Junho!$B$19</f>
        <v>22.645833333333332</v>
      </c>
      <c r="Q12" s="11">
        <f>[8]Junho!$B$20</f>
        <v>22.8125</v>
      </c>
      <c r="R12" s="11">
        <f>[8]Junho!$B$21</f>
        <v>23.345833333333331</v>
      </c>
      <c r="S12" s="11">
        <f>[8]Junho!$B$22</f>
        <v>21.424999999999997</v>
      </c>
      <c r="T12" s="11">
        <f>[8]Junho!$B$23</f>
        <v>20.404166666666665</v>
      </c>
      <c r="U12" s="11">
        <f>[8]Junho!$B$24</f>
        <v>20.708333333333332</v>
      </c>
      <c r="V12" s="11">
        <f>[8]Junho!$B$25</f>
        <v>21.875</v>
      </c>
      <c r="W12" s="11">
        <f>[8]Junho!$B$26</f>
        <v>20.912499999999998</v>
      </c>
      <c r="X12" s="11">
        <f>[8]Junho!$B$27</f>
        <v>20.654166666666665</v>
      </c>
      <c r="Y12" s="11">
        <f>[8]Junho!$B$28</f>
        <v>21.141666666666666</v>
      </c>
      <c r="Z12" s="11">
        <f>[8]Junho!$B$29</f>
        <v>24.0625</v>
      </c>
      <c r="AA12" s="11">
        <f>[8]Junho!$B$30</f>
        <v>12.912500000000001</v>
      </c>
      <c r="AB12" s="11">
        <f>[8]Junho!$B$31</f>
        <v>17.400000000000002</v>
      </c>
      <c r="AC12" s="11">
        <f>[8]Junho!$B$32</f>
        <v>24.662500000000005</v>
      </c>
      <c r="AD12" s="11">
        <f>[8]Junho!$B$33</f>
        <v>25.3125</v>
      </c>
      <c r="AE12" s="11">
        <f>[8]Junho!$B$34</f>
        <v>24.695833333333329</v>
      </c>
      <c r="AF12" s="92">
        <f t="shared" si="1"/>
        <v>20.908472222222219</v>
      </c>
      <c r="AI12" t="s">
        <v>47</v>
      </c>
    </row>
    <row r="13" spans="1:36" x14ac:dyDescent="0.2">
      <c r="A13" s="57" t="s">
        <v>114</v>
      </c>
      <c r="B13" s="11" t="str">
        <f>[9]Junho!$B$5</f>
        <v>*</v>
      </c>
      <c r="C13" s="11" t="str">
        <f>[9]Junho!$B$6</f>
        <v>*</v>
      </c>
      <c r="D13" s="11" t="str">
        <f>[9]Junho!$B$7</f>
        <v>*</v>
      </c>
      <c r="E13" s="11" t="str">
        <f>[9]Junho!$B$8</f>
        <v>*</v>
      </c>
      <c r="F13" s="11" t="str">
        <f>[9]Junho!$B$9</f>
        <v>*</v>
      </c>
      <c r="G13" s="11" t="str">
        <f>[9]Junho!$B$10</f>
        <v>*</v>
      </c>
      <c r="H13" s="11" t="str">
        <f>[9]Junho!$B$11</f>
        <v>*</v>
      </c>
      <c r="I13" s="11" t="str">
        <f>[9]Junho!$B$12</f>
        <v>*</v>
      </c>
      <c r="J13" s="11" t="str">
        <f>[9]Junho!$B$13</f>
        <v>*</v>
      </c>
      <c r="K13" s="11" t="str">
        <f>[9]Junho!$B$14</f>
        <v>*</v>
      </c>
      <c r="L13" s="11" t="str">
        <f>[9]Junho!$B$15</f>
        <v>*</v>
      </c>
      <c r="M13" s="11" t="str">
        <f>[9]Junho!$B$16</f>
        <v>*</v>
      </c>
      <c r="N13" s="11" t="str">
        <f>[9]Junho!$B$17</f>
        <v>*</v>
      </c>
      <c r="O13" s="11" t="str">
        <f>[9]Junho!$B$18</f>
        <v>*</v>
      </c>
      <c r="P13" s="11" t="str">
        <f>[9]Junho!$B$19</f>
        <v>*</v>
      </c>
      <c r="Q13" s="11" t="str">
        <f>[9]Junho!$B$20</f>
        <v>*</v>
      </c>
      <c r="R13" s="11" t="str">
        <f>[9]Junho!$B$21</f>
        <v>*</v>
      </c>
      <c r="S13" s="11" t="str">
        <f>[9]Junho!$B$22</f>
        <v>*</v>
      </c>
      <c r="T13" s="11" t="str">
        <f>[9]Junho!$B$23</f>
        <v>*</v>
      </c>
      <c r="U13" s="11" t="str">
        <f>[9]Junho!$B$24</f>
        <v>*</v>
      </c>
      <c r="V13" s="11" t="str">
        <f>[9]Junho!$B$25</f>
        <v>*</v>
      </c>
      <c r="W13" s="11" t="str">
        <f>[9]Junho!$B$26</f>
        <v>*</v>
      </c>
      <c r="X13" s="11" t="str">
        <f>[9]Junho!$B$27</f>
        <v>*</v>
      </c>
      <c r="Y13" s="11" t="str">
        <f>[9]Junho!$B$28</f>
        <v>*</v>
      </c>
      <c r="Z13" s="11" t="str">
        <f>[9]Junho!$B$29</f>
        <v>*</v>
      </c>
      <c r="AA13" s="11" t="str">
        <f>[9]Junho!$B$30</f>
        <v>*</v>
      </c>
      <c r="AB13" s="11" t="str">
        <f>[9]Junho!$B$31</f>
        <v>*</v>
      </c>
      <c r="AC13" s="11" t="str">
        <f>[9]Junho!$B$32</f>
        <v>*</v>
      </c>
      <c r="AD13" s="11" t="str">
        <f>[9]Junho!$B$33</f>
        <v>*</v>
      </c>
      <c r="AE13" s="11" t="str">
        <f>[9]Junho!$B$34</f>
        <v>*</v>
      </c>
      <c r="AF13" s="133" t="s">
        <v>226</v>
      </c>
    </row>
    <row r="14" spans="1:36" x14ac:dyDescent="0.2">
      <c r="A14" s="57" t="s">
        <v>118</v>
      </c>
      <c r="B14" s="11">
        <f>[10]Junho!$B$5</f>
        <v>25.545833333333334</v>
      </c>
      <c r="C14" s="11">
        <f>[10]Junho!$B$6</f>
        <v>22.887499999999992</v>
      </c>
      <c r="D14" s="11">
        <f>[10]Junho!$B$7</f>
        <v>20.591666666666665</v>
      </c>
      <c r="E14" s="11">
        <f>[10]Junho!$B$8</f>
        <v>19.445833333333329</v>
      </c>
      <c r="F14" s="11">
        <f>[10]Junho!$B$9</f>
        <v>17.404166666666665</v>
      </c>
      <c r="G14" s="11">
        <f>[10]Junho!$B$10</f>
        <v>17.087500000000002</v>
      </c>
      <c r="H14" s="11">
        <f>[10]Junho!$B$11</f>
        <v>18.708333333333332</v>
      </c>
      <c r="I14" s="11">
        <f>[10]Junho!$B$12</f>
        <v>20.529166666666665</v>
      </c>
      <c r="J14" s="11">
        <f>[10]Junho!$B$13</f>
        <v>19.691666666666666</v>
      </c>
      <c r="K14" s="11">
        <f>[10]Junho!$B$14</f>
        <v>20.358333333333331</v>
      </c>
      <c r="L14" s="11">
        <f>[10]Junho!$B$15</f>
        <v>22.241666666666671</v>
      </c>
      <c r="M14" s="11">
        <f>[10]Junho!$B$16</f>
        <v>22.624999999999996</v>
      </c>
      <c r="N14" s="11">
        <f>[10]Junho!$B$17</f>
        <v>22.241666666666671</v>
      </c>
      <c r="O14" s="11">
        <f>[10]Junho!$B$18</f>
        <v>23.095833333333331</v>
      </c>
      <c r="P14" s="11">
        <f>[10]Junho!$B$19</f>
        <v>23.325000000000003</v>
      </c>
      <c r="Q14" s="11">
        <f>[10]Junho!$B$20</f>
        <v>22.816666666666674</v>
      </c>
      <c r="R14" s="11">
        <f>[10]Junho!$B$21</f>
        <v>21.662499999999998</v>
      </c>
      <c r="S14" s="11">
        <f>[10]Junho!$B$22</f>
        <v>21.262499999999999</v>
      </c>
      <c r="T14" s="11">
        <f>[10]Junho!$B$23</f>
        <v>21.304166666666667</v>
      </c>
      <c r="U14" s="11">
        <f>[10]Junho!$B$24</f>
        <v>22.016666666666666</v>
      </c>
      <c r="V14" s="11">
        <f>[10]Junho!$B$25</f>
        <v>22.266666666666666</v>
      </c>
      <c r="W14" s="11">
        <f>[10]Junho!$B$26</f>
        <v>21.441666666666666</v>
      </c>
      <c r="X14" s="11">
        <f>[10]Junho!$B$27</f>
        <v>21.041666666666661</v>
      </c>
      <c r="Y14" s="11">
        <f>[10]Junho!$B$28</f>
        <v>20.779166666666669</v>
      </c>
      <c r="Z14" s="11">
        <f>[10]Junho!$B$29</f>
        <v>22.695833333333329</v>
      </c>
      <c r="AA14" s="11">
        <f>[10]Junho!$B$30</f>
        <v>20.525000000000006</v>
      </c>
      <c r="AB14" s="11">
        <f>[10]Junho!$B$31</f>
        <v>19.345833333333331</v>
      </c>
      <c r="AC14" s="11">
        <f>[10]Junho!$B$32</f>
        <v>22.583333333333332</v>
      </c>
      <c r="AD14" s="11">
        <f>[10]Junho!$B$33</f>
        <v>23.795833333333334</v>
      </c>
      <c r="AE14" s="11">
        <f>[10]Junho!$B$34</f>
        <v>23.570833333333329</v>
      </c>
      <c r="AF14" s="133">
        <f t="shared" si="1"/>
        <v>21.42958333333333</v>
      </c>
    </row>
    <row r="15" spans="1:36" x14ac:dyDescent="0.2">
      <c r="A15" s="57" t="s">
        <v>121</v>
      </c>
      <c r="B15" s="11" t="str">
        <f>[11]Junho!$B$5</f>
        <v>*</v>
      </c>
      <c r="C15" s="11" t="str">
        <f>[11]Junho!$B$6</f>
        <v>*</v>
      </c>
      <c r="D15" s="11" t="str">
        <f>[11]Junho!$B$7</f>
        <v>*</v>
      </c>
      <c r="E15" s="11" t="str">
        <f>[11]Junho!$B$8</f>
        <v>*</v>
      </c>
      <c r="F15" s="11" t="str">
        <f>[11]Junho!$B$9</f>
        <v>*</v>
      </c>
      <c r="G15" s="11" t="str">
        <f>[11]Junho!$B$10</f>
        <v>*</v>
      </c>
      <c r="H15" s="11" t="str">
        <f>[11]Junho!$B$11</f>
        <v>*</v>
      </c>
      <c r="I15" s="11" t="str">
        <f>[11]Junho!$B$12</f>
        <v>*</v>
      </c>
      <c r="J15" s="11" t="str">
        <f>[11]Junho!$B$13</f>
        <v>*</v>
      </c>
      <c r="K15" s="11" t="str">
        <f>[11]Junho!$B$14</f>
        <v>*</v>
      </c>
      <c r="L15" s="11" t="str">
        <f>[11]Junho!$B$15</f>
        <v>*</v>
      </c>
      <c r="M15" s="11" t="str">
        <f>[11]Junho!$B$16</f>
        <v>*</v>
      </c>
      <c r="N15" s="11" t="str">
        <f>[11]Junho!$B$17</f>
        <v>*</v>
      </c>
      <c r="O15" s="11" t="str">
        <f>[11]Junho!$B$18</f>
        <v>*</v>
      </c>
      <c r="P15" s="11" t="str">
        <f>[11]Junho!$B$19</f>
        <v>*</v>
      </c>
      <c r="Q15" s="11" t="str">
        <f>[11]Junho!$B$20</f>
        <v>*</v>
      </c>
      <c r="R15" s="11" t="str">
        <f>[11]Junho!$B$21</f>
        <v>*</v>
      </c>
      <c r="S15" s="11" t="str">
        <f>[11]Junho!$B$22</f>
        <v>*</v>
      </c>
      <c r="T15" s="11" t="str">
        <f>[11]Junho!$B$23</f>
        <v>*</v>
      </c>
      <c r="U15" s="11" t="str">
        <f>[11]Junho!$B$24</f>
        <v>*</v>
      </c>
      <c r="V15" s="11" t="str">
        <f>[11]Junho!$B$25</f>
        <v>*</v>
      </c>
      <c r="W15" s="11" t="str">
        <f>[11]Junho!$B$26</f>
        <v>*</v>
      </c>
      <c r="X15" s="11" t="str">
        <f>[11]Junho!$B$27</f>
        <v>*</v>
      </c>
      <c r="Y15" s="11" t="str">
        <f>[11]Junho!$B$28</f>
        <v>*</v>
      </c>
      <c r="Z15" s="11" t="str">
        <f>[11]Junho!$B$29</f>
        <v>*</v>
      </c>
      <c r="AA15" s="11" t="str">
        <f>[11]Junho!$B$30</f>
        <v>*</v>
      </c>
      <c r="AB15" s="11" t="str">
        <f>[11]Junho!$B$31</f>
        <v>*</v>
      </c>
      <c r="AC15" s="11" t="str">
        <f>[11]Junho!$B$32</f>
        <v>*</v>
      </c>
      <c r="AD15" s="11" t="str">
        <f>[11]Junho!$B$33</f>
        <v>*</v>
      </c>
      <c r="AE15" s="11" t="str">
        <f>[11]Junho!$B$34</f>
        <v>*</v>
      </c>
      <c r="AF15" s="133" t="s">
        <v>226</v>
      </c>
      <c r="AJ15" t="s">
        <v>47</v>
      </c>
    </row>
    <row r="16" spans="1:36" x14ac:dyDescent="0.2">
      <c r="A16" s="57" t="s">
        <v>168</v>
      </c>
      <c r="B16" s="11" t="str">
        <f>[12]Junho!$B$5</f>
        <v>*</v>
      </c>
      <c r="C16" s="11" t="str">
        <f>[12]Junho!$B$6</f>
        <v>*</v>
      </c>
      <c r="D16" s="11" t="str">
        <f>[12]Junho!$B$7</f>
        <v>*</v>
      </c>
      <c r="E16" s="11" t="str">
        <f>[12]Junho!$B$8</f>
        <v>*</v>
      </c>
      <c r="F16" s="11" t="str">
        <f>[12]Junho!$B$9</f>
        <v>*</v>
      </c>
      <c r="G16" s="11" t="str">
        <f>[12]Junho!$B$10</f>
        <v>*</v>
      </c>
      <c r="H16" s="11" t="str">
        <f>[12]Junho!$B$11</f>
        <v>*</v>
      </c>
      <c r="I16" s="11" t="str">
        <f>[12]Junho!$B$12</f>
        <v>*</v>
      </c>
      <c r="J16" s="11" t="str">
        <f>[12]Junho!$B$13</f>
        <v>*</v>
      </c>
      <c r="K16" s="11" t="str">
        <f>[12]Junho!$B$14</f>
        <v>*</v>
      </c>
      <c r="L16" s="11" t="str">
        <f>[12]Junho!$B$15</f>
        <v>*</v>
      </c>
      <c r="M16" s="11" t="str">
        <f>[12]Junho!$B$16</f>
        <v>*</v>
      </c>
      <c r="N16" s="11" t="str">
        <f>[12]Junho!$B$17</f>
        <v>*</v>
      </c>
      <c r="O16" s="11" t="str">
        <f>[12]Junho!$B$18</f>
        <v>*</v>
      </c>
      <c r="P16" s="11" t="str">
        <f>[12]Junho!$B$19</f>
        <v>*</v>
      </c>
      <c r="Q16" s="11" t="str">
        <f>[12]Junho!$B$20</f>
        <v>*</v>
      </c>
      <c r="R16" s="11" t="str">
        <f>[12]Junho!$B$21</f>
        <v>*</v>
      </c>
      <c r="S16" s="11" t="str">
        <f>[12]Junho!$B$22</f>
        <v>*</v>
      </c>
      <c r="T16" s="11" t="str">
        <f>[12]Junho!$B$23</f>
        <v>*</v>
      </c>
      <c r="U16" s="11" t="str">
        <f>[12]Junho!$B$24</f>
        <v>*</v>
      </c>
      <c r="V16" s="11" t="str">
        <f>[12]Junho!$B$25</f>
        <v>*</v>
      </c>
      <c r="W16" s="11" t="str">
        <f>[12]Junho!$B$26</f>
        <v>*</v>
      </c>
      <c r="X16" s="11" t="str">
        <f>[12]Junho!$B$27</f>
        <v>*</v>
      </c>
      <c r="Y16" s="11" t="str">
        <f>[12]Junho!$B$28</f>
        <v>*</v>
      </c>
      <c r="Z16" s="11" t="str">
        <f>[12]Junho!$B$29</f>
        <v>*</v>
      </c>
      <c r="AA16" s="11" t="str">
        <f>[12]Junho!$B$30</f>
        <v>*</v>
      </c>
      <c r="AB16" s="11" t="str">
        <f>[12]Junho!$B$31</f>
        <v>*</v>
      </c>
      <c r="AC16" s="11" t="str">
        <f>[12]Junho!$B$32</f>
        <v>*</v>
      </c>
      <c r="AD16" s="11" t="str">
        <f>[12]Junho!$B$33</f>
        <v>*</v>
      </c>
      <c r="AE16" s="11" t="str">
        <f>[12]Junho!$B$34</f>
        <v>*</v>
      </c>
      <c r="AF16" s="133" t="s">
        <v>226</v>
      </c>
      <c r="AJ16" t="s">
        <v>47</v>
      </c>
    </row>
    <row r="17" spans="1:37" x14ac:dyDescent="0.2">
      <c r="A17" s="57" t="s">
        <v>2</v>
      </c>
      <c r="B17" s="11">
        <f>[13]Junho!$B$5</f>
        <v>24.525000000000002</v>
      </c>
      <c r="C17" s="11">
        <f>[13]Junho!$B$6</f>
        <v>22.824999999999999</v>
      </c>
      <c r="D17" s="11">
        <f>[13]Junho!$B$7</f>
        <v>19.733333333333334</v>
      </c>
      <c r="E17" s="11">
        <f>[13]Junho!$B$8</f>
        <v>18.650000000000002</v>
      </c>
      <c r="F17" s="11">
        <f>[13]Junho!$B$9</f>
        <v>18.704166666666669</v>
      </c>
      <c r="G17" s="11">
        <f>[13]Junho!$B$10</f>
        <v>19.716666666666665</v>
      </c>
      <c r="H17" s="11">
        <f>[13]Junho!$B$11</f>
        <v>22.858333333333334</v>
      </c>
      <c r="I17" s="11">
        <f>[13]Junho!$B$12</f>
        <v>23.933333333333334</v>
      </c>
      <c r="J17" s="11">
        <f>[13]Junho!$B$13</f>
        <v>23.149999999999995</v>
      </c>
      <c r="K17" s="11">
        <f>[13]Junho!$B$14</f>
        <v>21.791666666666668</v>
      </c>
      <c r="L17" s="11">
        <f>[13]Junho!$B$15</f>
        <v>22.770833333333332</v>
      </c>
      <c r="M17" s="11">
        <f>[13]Junho!$B$16</f>
        <v>24.804166666666674</v>
      </c>
      <c r="N17" s="11">
        <f>[13]Junho!$B$17</f>
        <v>24.762500000000003</v>
      </c>
      <c r="O17" s="11">
        <f>[13]Junho!$B$18</f>
        <v>23.829166666666666</v>
      </c>
      <c r="P17" s="11">
        <f>[13]Junho!$B$19</f>
        <v>24.912499999999998</v>
      </c>
      <c r="Q17" s="11">
        <f>[13]Junho!$B$20</f>
        <v>25.399999999999995</v>
      </c>
      <c r="R17" s="11">
        <f>[13]Junho!$B$21</f>
        <v>23.970833333333331</v>
      </c>
      <c r="S17" s="11">
        <f>[13]Junho!$B$22</f>
        <v>23.083333333333332</v>
      </c>
      <c r="T17" s="11">
        <f>[13]Junho!$B$23</f>
        <v>22.224999999999998</v>
      </c>
      <c r="U17" s="11">
        <f>[13]Junho!$B$24</f>
        <v>22.808333333333337</v>
      </c>
      <c r="V17" s="11">
        <f>[13]Junho!$B$25</f>
        <v>23.675000000000001</v>
      </c>
      <c r="W17" s="11">
        <f>[13]Junho!$B$26</f>
        <v>23.570833333333329</v>
      </c>
      <c r="X17" s="11">
        <f>[13]Junho!$B$27</f>
        <v>22.662499999999994</v>
      </c>
      <c r="Y17" s="11">
        <f>[13]Junho!$B$28</f>
        <v>22.229166666666671</v>
      </c>
      <c r="Z17" s="11">
        <f>[13]Junho!$B$29</f>
        <v>22.200000000000003</v>
      </c>
      <c r="AA17" s="11">
        <f>[13]Junho!$B$30</f>
        <v>18.712499999999999</v>
      </c>
      <c r="AB17" s="11">
        <f>[13]Junho!$B$31</f>
        <v>19.5625</v>
      </c>
      <c r="AC17" s="11">
        <f>[13]Junho!$B$32</f>
        <v>24.837500000000002</v>
      </c>
      <c r="AD17" s="11">
        <f>[13]Junho!$B$33</f>
        <v>24.229166666666668</v>
      </c>
      <c r="AE17" s="11">
        <f>[13]Junho!$B$34</f>
        <v>24.399999999999995</v>
      </c>
      <c r="AF17" s="92">
        <f t="shared" si="1"/>
        <v>22.684444444444441</v>
      </c>
      <c r="AH17" s="12" t="s">
        <v>47</v>
      </c>
    </row>
    <row r="18" spans="1:37" x14ac:dyDescent="0.2">
      <c r="A18" s="57" t="s">
        <v>3</v>
      </c>
      <c r="B18" s="11">
        <f>[14]Junho!$B$5</f>
        <v>23.633333333333336</v>
      </c>
      <c r="C18" s="11">
        <f>[14]Junho!$B$6</f>
        <v>22.691666666666666</v>
      </c>
      <c r="D18" s="11">
        <f>[14]Junho!$B$7</f>
        <v>21.270833333333332</v>
      </c>
      <c r="E18" s="11">
        <f>[14]Junho!$B$8</f>
        <v>19.745833333333334</v>
      </c>
      <c r="F18" s="11">
        <f>[14]Junho!$B$9</f>
        <v>17.624999999999996</v>
      </c>
      <c r="G18" s="11">
        <f>[14]Junho!$B$10</f>
        <v>17.183333333333334</v>
      </c>
      <c r="H18" s="11">
        <f>[14]Junho!$B$11</f>
        <v>19.091666666666665</v>
      </c>
      <c r="I18" s="11">
        <f>[14]Junho!$B$12</f>
        <v>20.441666666666666</v>
      </c>
      <c r="J18" s="11">
        <f>[14]Junho!$B$13</f>
        <v>18.579166666666669</v>
      </c>
      <c r="K18" s="11">
        <f>[14]Junho!$B$14</f>
        <v>20.441666666666666</v>
      </c>
      <c r="L18" s="11">
        <f>[14]Junho!$B$15</f>
        <v>22.429166666666664</v>
      </c>
      <c r="M18" s="11">
        <f>[14]Junho!$B$16</f>
        <v>21.779166666666669</v>
      </c>
      <c r="N18" s="11">
        <f>[14]Junho!$B$17</f>
        <v>21.891666666666666</v>
      </c>
      <c r="O18" s="11">
        <f>[14]Junho!$B$18</f>
        <v>22.941666666666663</v>
      </c>
      <c r="P18" s="11">
        <f>[14]Junho!$B$19</f>
        <v>22.574999999999999</v>
      </c>
      <c r="Q18" s="11">
        <f>[14]Junho!$B$20</f>
        <v>22.287499999999998</v>
      </c>
      <c r="R18" s="11">
        <f>[14]Junho!$B$21</f>
        <v>20.570833333333336</v>
      </c>
      <c r="S18" s="11">
        <f>[14]Junho!$B$22</f>
        <v>20.291666666666664</v>
      </c>
      <c r="T18" s="11">
        <f>[14]Junho!$B$23</f>
        <v>21.279166666666669</v>
      </c>
      <c r="U18" s="11">
        <f>[14]Junho!$B$24</f>
        <v>20.958333333333336</v>
      </c>
      <c r="V18" s="11">
        <f>[14]Junho!$B$25</f>
        <v>20.737500000000001</v>
      </c>
      <c r="W18" s="11">
        <f>[14]Junho!$B$26</f>
        <v>19.970833333333335</v>
      </c>
      <c r="X18" s="11">
        <f>[14]Junho!$B$27</f>
        <v>19.579166666666669</v>
      </c>
      <c r="Y18" s="11">
        <f>[14]Junho!$B$28</f>
        <v>20.066666666666666</v>
      </c>
      <c r="Z18" s="11">
        <f>[14]Junho!$B$29</f>
        <v>20.858333333333334</v>
      </c>
      <c r="AA18" s="11">
        <f>[14]Junho!$B$30</f>
        <v>20.983333333333338</v>
      </c>
      <c r="AB18" s="11">
        <f>[14]Junho!$B$31</f>
        <v>21.866666666666664</v>
      </c>
      <c r="AC18" s="11">
        <f>[14]Junho!$B$32</f>
        <v>23.129166666666663</v>
      </c>
      <c r="AD18" s="11">
        <f>[14]Junho!$B$33</f>
        <v>23.191666666666666</v>
      </c>
      <c r="AE18" s="11">
        <f>[14]Junho!$B$34</f>
        <v>22.316666666666663</v>
      </c>
      <c r="AF18" s="92">
        <f t="shared" si="1"/>
        <v>21.013611111111118</v>
      </c>
      <c r="AG18" s="12" t="s">
        <v>47</v>
      </c>
      <c r="AH18" s="12" t="s">
        <v>47</v>
      </c>
      <c r="AK18" t="s">
        <v>47</v>
      </c>
    </row>
    <row r="19" spans="1:37" x14ac:dyDescent="0.2">
      <c r="A19" s="57" t="s">
        <v>4</v>
      </c>
      <c r="B19" s="11">
        <f>[15]Junho!$B$5</f>
        <v>22.883333333333336</v>
      </c>
      <c r="C19" s="11">
        <f>[15]Junho!$B$6</f>
        <v>22.020833333333332</v>
      </c>
      <c r="D19" s="11">
        <f>[15]Junho!$B$7</f>
        <v>19.554166666666664</v>
      </c>
      <c r="E19" s="11">
        <f>[15]Junho!$B$8</f>
        <v>18.195833333333329</v>
      </c>
      <c r="F19" s="11">
        <f>[15]Junho!$B$9</f>
        <v>16.345833333333331</v>
      </c>
      <c r="G19" s="11">
        <f>[15]Junho!$B$10</f>
        <v>17.954166666666666</v>
      </c>
      <c r="H19" s="11">
        <f>[15]Junho!$B$11</f>
        <v>19.808333333333334</v>
      </c>
      <c r="I19" s="11">
        <f>[15]Junho!$B$12</f>
        <v>20.754166666666666</v>
      </c>
      <c r="J19" s="11">
        <f>[15]Junho!$B$13</f>
        <v>20.087500000000002</v>
      </c>
      <c r="K19" s="11">
        <f>[15]Junho!$B$14</f>
        <v>21.366666666666671</v>
      </c>
      <c r="L19" s="11">
        <f>[15]Junho!$B$15</f>
        <v>21.912499999999998</v>
      </c>
      <c r="M19" s="11">
        <f>[15]Junho!$B$16</f>
        <v>21.900000000000002</v>
      </c>
      <c r="N19" s="11">
        <f>[15]Junho!$B$17</f>
        <v>22.166666666666661</v>
      </c>
      <c r="O19" s="11">
        <f>[15]Junho!$B$18</f>
        <v>22.849999999999994</v>
      </c>
      <c r="P19" s="11">
        <f>[15]Junho!$B$19</f>
        <v>22.829166666666669</v>
      </c>
      <c r="Q19" s="11">
        <f>[15]Junho!$B$20</f>
        <v>22.062500000000004</v>
      </c>
      <c r="R19" s="11">
        <f>[15]Junho!$B$21</f>
        <v>21.383333333333336</v>
      </c>
      <c r="S19" s="11">
        <f>[15]Junho!$B$22</f>
        <v>20.262499999999999</v>
      </c>
      <c r="T19" s="11">
        <f>[15]Junho!$B$23</f>
        <v>20.970833333333335</v>
      </c>
      <c r="U19" s="11">
        <f>[15]Junho!$B$24</f>
        <v>20.824999999999999</v>
      </c>
      <c r="V19" s="11">
        <f>[15]Junho!$B$25</f>
        <v>21.695833333333336</v>
      </c>
      <c r="W19" s="11">
        <f>[15]Junho!$B$26</f>
        <v>21.083333333333336</v>
      </c>
      <c r="X19" s="11">
        <f>[15]Junho!$B$27</f>
        <v>20.291666666666668</v>
      </c>
      <c r="Y19" s="11">
        <f>[15]Junho!$B$28</f>
        <v>20.425000000000001</v>
      </c>
      <c r="Z19" s="11">
        <f>[15]Junho!$B$29</f>
        <v>20.900000000000002</v>
      </c>
      <c r="AA19" s="11">
        <f>[15]Junho!$B$30</f>
        <v>20.208333333333332</v>
      </c>
      <c r="AB19" s="11">
        <f>[15]Junho!$B$31</f>
        <v>20.804166666666664</v>
      </c>
      <c r="AC19" s="11">
        <f>[15]Junho!$B$32</f>
        <v>22.6875</v>
      </c>
      <c r="AD19" s="11">
        <f>[15]Junho!$B$33</f>
        <v>23.170833333333331</v>
      </c>
      <c r="AE19" s="11">
        <f>[15]Junho!$B$34</f>
        <v>22.716666666666669</v>
      </c>
      <c r="AF19" s="92">
        <f t="shared" si="1"/>
        <v>21.003888888888888</v>
      </c>
      <c r="AG19" t="s">
        <v>47</v>
      </c>
      <c r="AH19" s="12" t="s">
        <v>47</v>
      </c>
      <c r="AJ19" t="s">
        <v>47</v>
      </c>
    </row>
    <row r="20" spans="1:37" x14ac:dyDescent="0.2">
      <c r="A20" s="57" t="s">
        <v>5</v>
      </c>
      <c r="B20" s="11">
        <f>[16]Junho!$B$5</f>
        <v>25.5</v>
      </c>
      <c r="C20" s="11">
        <f>[16]Junho!$B$6</f>
        <v>20.129166666666666</v>
      </c>
      <c r="D20" s="11">
        <f>[16]Junho!$B$7</f>
        <v>18.920833333333334</v>
      </c>
      <c r="E20" s="11">
        <f>[16]Junho!$B$8</f>
        <v>20.570833333333333</v>
      </c>
      <c r="F20" s="11">
        <f>[16]Junho!$B$9</f>
        <v>21.904166666666669</v>
      </c>
      <c r="G20" s="11">
        <f>[16]Junho!$B$10</f>
        <v>22.787499999999998</v>
      </c>
      <c r="H20" s="11">
        <f>[16]Junho!$B$11</f>
        <v>25.24166666666666</v>
      </c>
      <c r="I20" s="11">
        <f>[16]Junho!$B$12</f>
        <v>24.441666666666666</v>
      </c>
      <c r="J20" s="11">
        <f>[16]Junho!$B$13</f>
        <v>22.945833333333336</v>
      </c>
      <c r="K20" s="11">
        <f>[16]Junho!$B$14</f>
        <v>24.929166666666671</v>
      </c>
      <c r="L20" s="11">
        <f>[16]Junho!$B$15</f>
        <v>26.983333333333334</v>
      </c>
      <c r="M20" s="11">
        <f>[16]Junho!$B$16</f>
        <v>27.354166666666661</v>
      </c>
      <c r="N20" s="11">
        <f>[16]Junho!$B$17</f>
        <v>27.037499999999994</v>
      </c>
      <c r="O20" s="11">
        <f>[16]Junho!$B$18</f>
        <v>26.679166666666671</v>
      </c>
      <c r="P20" s="11">
        <f>[16]Junho!$B$19</f>
        <v>27.299999999999997</v>
      </c>
      <c r="Q20" s="11">
        <f>[16]Junho!$B$20</f>
        <v>27.695833333333326</v>
      </c>
      <c r="R20" s="11">
        <f>[16]Junho!$B$21</f>
        <v>22.974999999999998</v>
      </c>
      <c r="S20" s="11">
        <f>[16]Junho!$B$22</f>
        <v>25.2</v>
      </c>
      <c r="T20" s="11">
        <f>[16]Junho!$B$23</f>
        <v>23.712499999999995</v>
      </c>
      <c r="U20" s="11">
        <f>[16]Junho!$B$24</f>
        <v>19.791666666666664</v>
      </c>
      <c r="V20" s="11">
        <f>[16]Junho!$B$25</f>
        <v>24.229166666666668</v>
      </c>
      <c r="W20" s="11">
        <f>[16]Junho!$B$26</f>
        <v>25.766666666666662</v>
      </c>
      <c r="X20" s="11">
        <f>[16]Junho!$B$27</f>
        <v>26.004166666666663</v>
      </c>
      <c r="Y20" s="11">
        <f>[16]Junho!$B$28</f>
        <v>25.412499999999998</v>
      </c>
      <c r="Z20" s="11">
        <f>[16]Junho!$B$29</f>
        <v>26.279166666666665</v>
      </c>
      <c r="AA20" s="11">
        <f>[16]Junho!$B$30</f>
        <v>14.983333333333333</v>
      </c>
      <c r="AB20" s="11">
        <f>[16]Junho!$B$31</f>
        <v>18.245833333333334</v>
      </c>
      <c r="AC20" s="11">
        <f>[16]Junho!$B$32</f>
        <v>26.054166666666674</v>
      </c>
      <c r="AD20" s="11">
        <f>[16]Junho!$B$33</f>
        <v>26.583333333333332</v>
      </c>
      <c r="AE20" s="11">
        <f>[16]Junho!$B$34</f>
        <v>26.875000000000011</v>
      </c>
      <c r="AF20" s="92">
        <f t="shared" si="1"/>
        <v>24.084444444444451</v>
      </c>
      <c r="AG20" s="12" t="s">
        <v>47</v>
      </c>
      <c r="AH20" s="12" t="s">
        <v>47</v>
      </c>
    </row>
    <row r="21" spans="1:37" x14ac:dyDescent="0.2">
      <c r="A21" s="57" t="s">
        <v>43</v>
      </c>
      <c r="B21" s="11">
        <f>[17]Junho!$B$5</f>
        <v>22.608333333333334</v>
      </c>
      <c r="C21" s="11">
        <f>[17]Junho!$B$6</f>
        <v>22.045833333333334</v>
      </c>
      <c r="D21" s="11">
        <f>[17]Junho!$B$7</f>
        <v>20.65</v>
      </c>
      <c r="E21" s="11">
        <f>[17]Junho!$B$8</f>
        <v>19.320833333333336</v>
      </c>
      <c r="F21" s="11">
        <f>[17]Junho!$B$9</f>
        <v>18.05</v>
      </c>
      <c r="G21" s="11">
        <f>[17]Junho!$B$10</f>
        <v>18.524999999999999</v>
      </c>
      <c r="H21" s="11">
        <f>[17]Junho!$B$11</f>
        <v>20.004166666666666</v>
      </c>
      <c r="I21" s="11">
        <f>[17]Junho!$B$12</f>
        <v>21.824999999999999</v>
      </c>
      <c r="J21" s="11">
        <f>[17]Junho!$B$13</f>
        <v>20.395833333333332</v>
      </c>
      <c r="K21" s="11">
        <f>[17]Junho!$B$14</f>
        <v>20.870833333333334</v>
      </c>
      <c r="L21" s="11">
        <f>[17]Junho!$B$15</f>
        <v>22.416666666666668</v>
      </c>
      <c r="M21" s="11">
        <f>[17]Junho!$B$16</f>
        <v>21.625</v>
      </c>
      <c r="N21" s="11">
        <f>[17]Junho!$B$17</f>
        <v>20.909090909090907</v>
      </c>
      <c r="O21" s="11">
        <f>[17]Junho!$B$18</f>
        <v>22.470833333333331</v>
      </c>
      <c r="P21" s="11">
        <f>[17]Junho!$B$19</f>
        <v>24.05</v>
      </c>
      <c r="Q21" s="11">
        <f>[17]Junho!$B$20</f>
        <v>22.295833333333334</v>
      </c>
      <c r="R21" s="11">
        <f>[17]Junho!$B$21</f>
        <v>21.049999999999997</v>
      </c>
      <c r="S21" s="11">
        <f>[17]Junho!$B$22</f>
        <v>20.083333333333336</v>
      </c>
      <c r="T21" s="11">
        <f>[17]Junho!$B$23</f>
        <v>20.733333333333331</v>
      </c>
      <c r="U21" s="11">
        <f>[17]Junho!$B$24</f>
        <v>20.787499999999998</v>
      </c>
      <c r="V21" s="11">
        <f>[17]Junho!$B$25</f>
        <v>21.554166666666674</v>
      </c>
      <c r="W21" s="11">
        <f>[17]Junho!$B$26</f>
        <v>20.925000000000001</v>
      </c>
      <c r="X21" s="11">
        <f>[17]Junho!$B$27</f>
        <v>20.220833333333335</v>
      </c>
      <c r="Y21" s="11">
        <f>[17]Junho!$B$28</f>
        <v>20.083333333333332</v>
      </c>
      <c r="Z21" s="11">
        <f>[17]Junho!$B$29</f>
        <v>20.900000000000002</v>
      </c>
      <c r="AA21" s="11">
        <f>[17]Junho!$B$30</f>
        <v>19.958333333333329</v>
      </c>
      <c r="AB21" s="11">
        <f>[17]Junho!$B$31</f>
        <v>21.291666666666668</v>
      </c>
      <c r="AC21" s="11">
        <f>[17]Junho!$B$32</f>
        <v>22.029166666666665</v>
      </c>
      <c r="AD21" s="11">
        <f>[17]Junho!$B$33</f>
        <v>22.204166666666666</v>
      </c>
      <c r="AE21" s="11">
        <f>[17]Junho!$B$34</f>
        <v>21.95</v>
      </c>
      <c r="AF21" s="92">
        <f t="shared" si="1"/>
        <v>21.061136363636368</v>
      </c>
      <c r="AH21" s="12" t="s">
        <v>47</v>
      </c>
      <c r="AI21" t="s">
        <v>47</v>
      </c>
      <c r="AJ21" t="s">
        <v>47</v>
      </c>
    </row>
    <row r="22" spans="1:37" x14ac:dyDescent="0.2">
      <c r="A22" s="57" t="s">
        <v>6</v>
      </c>
      <c r="B22" s="11">
        <f>[18]Junho!$B$5</f>
        <v>23.291666666666661</v>
      </c>
      <c r="C22" s="11">
        <f>[18]Junho!$B$6</f>
        <v>24.083333333333332</v>
      </c>
      <c r="D22" s="11">
        <f>[18]Junho!$B$7</f>
        <v>23.437500000000004</v>
      </c>
      <c r="E22" s="11">
        <f>[18]Junho!$B$8</f>
        <v>20.75833333333334</v>
      </c>
      <c r="F22" s="11">
        <f>[18]Junho!$B$9</f>
        <v>19.574999999999999</v>
      </c>
      <c r="G22" s="11">
        <f>[18]Junho!$B$10</f>
        <v>19.558333333333334</v>
      </c>
      <c r="H22" s="11">
        <f>[18]Junho!$B$11</f>
        <v>20.579166666666669</v>
      </c>
      <c r="I22" s="11">
        <f>[18]Junho!$B$12</f>
        <v>24.545833333333334</v>
      </c>
      <c r="J22" s="11">
        <f>[18]Junho!$B$13</f>
        <v>22.845833333333331</v>
      </c>
      <c r="K22" s="11">
        <f>[18]Junho!$B$14</f>
        <v>22.395833333333332</v>
      </c>
      <c r="L22" s="11">
        <f>[18]Junho!$B$15</f>
        <v>24.008333333333336</v>
      </c>
      <c r="M22" s="11">
        <f>[18]Junho!$B$16</f>
        <v>24.125000000000004</v>
      </c>
      <c r="N22" s="11">
        <f>[18]Junho!$B$17</f>
        <v>23.120833333333334</v>
      </c>
      <c r="O22" s="11">
        <f>[18]Junho!$B$18</f>
        <v>24.041666666666671</v>
      </c>
      <c r="P22" s="11">
        <f>[18]Junho!$B$19</f>
        <v>24.920833333333334</v>
      </c>
      <c r="Q22" s="11">
        <f>[18]Junho!$B$20</f>
        <v>24.220833333333331</v>
      </c>
      <c r="R22" s="11">
        <f>[18]Junho!$B$21</f>
        <v>23.987500000000008</v>
      </c>
      <c r="S22" s="11">
        <f>[18]Junho!$B$22</f>
        <v>21.937500000000004</v>
      </c>
      <c r="T22" s="11">
        <f>[18]Junho!$B$23</f>
        <v>21.737499999999997</v>
      </c>
      <c r="U22" s="11">
        <f>[18]Junho!$B$24</f>
        <v>23.599999999999998</v>
      </c>
      <c r="V22" s="11">
        <f>[18]Junho!$B$25</f>
        <v>23.262499999999992</v>
      </c>
      <c r="W22" s="11">
        <f>[18]Junho!$B$26</f>
        <v>22.116666666666664</v>
      </c>
      <c r="X22" s="11">
        <f>[18]Junho!$B$27</f>
        <v>21.841666666666669</v>
      </c>
      <c r="Y22" s="11">
        <f>[18]Junho!$B$28</f>
        <v>21.191666666666666</v>
      </c>
      <c r="Z22" s="11">
        <f>[18]Junho!$B$29</f>
        <v>21.758333333333336</v>
      </c>
      <c r="AA22" s="11">
        <f>[18]Junho!$B$30</f>
        <v>18.829166666666669</v>
      </c>
      <c r="AB22" s="11">
        <f>[18]Junho!$B$31</f>
        <v>22.574999999999999</v>
      </c>
      <c r="AC22" s="11">
        <f>[18]Junho!$B$32</f>
        <v>24.191666666666663</v>
      </c>
      <c r="AD22" s="11">
        <f>[18]Junho!$B$33</f>
        <v>23.995833333333334</v>
      </c>
      <c r="AE22" s="11">
        <f>[18]Junho!$B$34</f>
        <v>23.733333333333331</v>
      </c>
      <c r="AF22" s="92">
        <f t="shared" si="1"/>
        <v>22.675555555555558</v>
      </c>
      <c r="AG22" t="s">
        <v>47</v>
      </c>
      <c r="AJ22" t="s">
        <v>47</v>
      </c>
    </row>
    <row r="23" spans="1:37" x14ac:dyDescent="0.2">
      <c r="A23" s="57" t="s">
        <v>7</v>
      </c>
      <c r="B23" s="11">
        <f>[19]Junho!$B$5</f>
        <v>22.195833333333329</v>
      </c>
      <c r="C23" s="11">
        <f>[19]Junho!$B$6</f>
        <v>19.129166666666666</v>
      </c>
      <c r="D23" s="11">
        <f>[19]Junho!$B$7</f>
        <v>18.929411764705883</v>
      </c>
      <c r="E23" s="11">
        <f>[19]Junho!$B$8</f>
        <v>16.495833333333334</v>
      </c>
      <c r="F23" s="11">
        <f>[19]Junho!$B$9</f>
        <v>17.220833333333331</v>
      </c>
      <c r="G23" s="11">
        <f>[19]Junho!$B$10</f>
        <v>17.220833333333328</v>
      </c>
      <c r="H23" s="11">
        <f>[19]Junho!$B$11</f>
        <v>19.933333333333334</v>
      </c>
      <c r="I23" s="11">
        <f>[19]Junho!$B$12</f>
        <v>21.604166666666668</v>
      </c>
      <c r="J23" s="11">
        <f>[19]Junho!$B$13</f>
        <v>21.729166666666668</v>
      </c>
      <c r="K23" s="11">
        <f>[19]Junho!$B$14</f>
        <v>19.991666666666664</v>
      </c>
      <c r="L23" s="11">
        <f>[19]Junho!$B$15</f>
        <v>22.137500000000003</v>
      </c>
      <c r="M23" s="11">
        <f>[19]Junho!$B$16</f>
        <v>23.554166666666671</v>
      </c>
      <c r="N23" s="11">
        <f>[19]Junho!$B$17</f>
        <v>22.912499999999998</v>
      </c>
      <c r="O23" s="11">
        <f>[19]Junho!$B$18</f>
        <v>23.058333333333334</v>
      </c>
      <c r="P23" s="11">
        <f>[19]Junho!$B$19</f>
        <v>23.804166666666671</v>
      </c>
      <c r="Q23" s="11">
        <f>[19]Junho!$B$20</f>
        <v>24.529166666666665</v>
      </c>
      <c r="R23" s="11">
        <f>[19]Junho!$B$21</f>
        <v>23.254166666666663</v>
      </c>
      <c r="S23" s="11">
        <f>[19]Junho!$B$22</f>
        <v>22.304166666666664</v>
      </c>
      <c r="T23" s="11">
        <f>[19]Junho!$B$23</f>
        <v>22.512499999999999</v>
      </c>
      <c r="U23" s="11">
        <f>[19]Junho!$B$24</f>
        <v>21.037499999999998</v>
      </c>
      <c r="V23" s="11">
        <f>[19]Junho!$B$25</f>
        <v>23.137499999999999</v>
      </c>
      <c r="W23" s="11">
        <f>[19]Junho!$B$26</f>
        <v>22.345833333333335</v>
      </c>
      <c r="X23" s="11">
        <f>[19]Junho!$B$27</f>
        <v>21.854166666666668</v>
      </c>
      <c r="Y23" s="11">
        <f>[19]Junho!$B$28</f>
        <v>21.570833333333336</v>
      </c>
      <c r="Z23" s="11">
        <f>[19]Junho!$B$29</f>
        <v>20.912500000000005</v>
      </c>
      <c r="AA23" s="11">
        <f>[19]Junho!$B$30</f>
        <v>15.972727272727271</v>
      </c>
      <c r="AB23" s="11">
        <f>[19]Junho!$B$31</f>
        <v>18.881818181818179</v>
      </c>
      <c r="AC23" s="11">
        <f>[19]Junho!$B$32</f>
        <v>24.706666666666663</v>
      </c>
      <c r="AD23" s="11">
        <f>[19]Junho!$B$33</f>
        <v>24</v>
      </c>
      <c r="AE23" s="11">
        <f>[19]Junho!$B$34</f>
        <v>23.904166666666665</v>
      </c>
      <c r="AF23" s="92">
        <f t="shared" si="1"/>
        <v>21.361354129530604</v>
      </c>
      <c r="AH23" t="s">
        <v>47</v>
      </c>
      <c r="AJ23" t="s">
        <v>47</v>
      </c>
      <c r="AK23" t="s">
        <v>47</v>
      </c>
    </row>
    <row r="24" spans="1:37" x14ac:dyDescent="0.2">
      <c r="A24" s="57" t="s">
        <v>169</v>
      </c>
      <c r="B24" s="11" t="str">
        <f>[20]Junho!$B$5</f>
        <v>*</v>
      </c>
      <c r="C24" s="11" t="str">
        <f>[20]Junho!$B$6</f>
        <v>*</v>
      </c>
      <c r="D24" s="11" t="str">
        <f>[20]Junho!$B$7</f>
        <v>*</v>
      </c>
      <c r="E24" s="11" t="str">
        <f>[20]Junho!$B$8</f>
        <v>*</v>
      </c>
      <c r="F24" s="11" t="str">
        <f>[20]Junho!$B$9</f>
        <v>*</v>
      </c>
      <c r="G24" s="11" t="str">
        <f>[20]Junho!$B$10</f>
        <v>*</v>
      </c>
      <c r="H24" s="11" t="str">
        <f>[20]Junho!$B$11</f>
        <v>*</v>
      </c>
      <c r="I24" s="11" t="str">
        <f>[20]Junho!$B$12</f>
        <v>*</v>
      </c>
      <c r="J24" s="11" t="str">
        <f>[20]Junho!$B$13</f>
        <v>*</v>
      </c>
      <c r="K24" s="11" t="str">
        <f>[20]Junho!$B$14</f>
        <v>*</v>
      </c>
      <c r="L24" s="11" t="str">
        <f>[20]Junho!$B$15</f>
        <v>*</v>
      </c>
      <c r="M24" s="11" t="str">
        <f>[20]Junho!$B$16</f>
        <v>*</v>
      </c>
      <c r="N24" s="11" t="str">
        <f>[20]Junho!$B$17</f>
        <v>*</v>
      </c>
      <c r="O24" s="11" t="str">
        <f>[20]Junho!$B$18</f>
        <v>*</v>
      </c>
      <c r="P24" s="11" t="str">
        <f>[20]Junho!$B$19</f>
        <v>*</v>
      </c>
      <c r="Q24" s="11" t="str">
        <f>[20]Junho!$B$20</f>
        <v>*</v>
      </c>
      <c r="R24" s="11" t="str">
        <f>[20]Junho!$B$21</f>
        <v>*</v>
      </c>
      <c r="S24" s="11" t="str">
        <f>[20]Junho!$B$22</f>
        <v>*</v>
      </c>
      <c r="T24" s="11" t="str">
        <f>[20]Junho!$B$23</f>
        <v>*</v>
      </c>
      <c r="U24" s="11" t="str">
        <f>[20]Junho!$B$24</f>
        <v>*</v>
      </c>
      <c r="V24" s="11" t="str">
        <f>[20]Junho!$B$25</f>
        <v>*</v>
      </c>
      <c r="W24" s="11" t="str">
        <f>[20]Junho!$B$26</f>
        <v>*</v>
      </c>
      <c r="X24" s="11" t="str">
        <f>[20]Junho!$B$27</f>
        <v>*</v>
      </c>
      <c r="Y24" s="11" t="str">
        <f>[20]Junho!$B$28</f>
        <v>*</v>
      </c>
      <c r="Z24" s="11" t="str">
        <f>[20]Junho!$B$29</f>
        <v>*</v>
      </c>
      <c r="AA24" s="11" t="str">
        <f>[20]Junho!$B$30</f>
        <v>*</v>
      </c>
      <c r="AB24" s="11" t="str">
        <f>[20]Junho!$B$31</f>
        <v>*</v>
      </c>
      <c r="AC24" s="11" t="str">
        <f>[20]Junho!$B$32</f>
        <v>*</v>
      </c>
      <c r="AD24" s="11" t="str">
        <f>[20]Junho!$B$33</f>
        <v>*</v>
      </c>
      <c r="AE24" s="11" t="str">
        <f>[20]Junho!$B$34</f>
        <v>*</v>
      </c>
      <c r="AF24" s="133" t="s">
        <v>226</v>
      </c>
      <c r="AH24" s="12" t="s">
        <v>47</v>
      </c>
      <c r="AI24" t="s">
        <v>47</v>
      </c>
      <c r="AJ24" t="s">
        <v>47</v>
      </c>
    </row>
    <row r="25" spans="1:37" x14ac:dyDescent="0.2">
      <c r="A25" s="57" t="s">
        <v>170</v>
      </c>
      <c r="B25" s="11" t="str">
        <f>[21]Junho!$B$5</f>
        <v>*</v>
      </c>
      <c r="C25" s="11" t="str">
        <f>[21]Junho!$B$6</f>
        <v>*</v>
      </c>
      <c r="D25" s="11" t="str">
        <f>[21]Junho!$B$7</f>
        <v>*</v>
      </c>
      <c r="E25" s="11" t="str">
        <f>[21]Junho!$B$8</f>
        <v>*</v>
      </c>
      <c r="F25" s="11" t="str">
        <f>[21]Junho!$B$9</f>
        <v>*</v>
      </c>
      <c r="G25" s="11" t="str">
        <f>[21]Junho!$B$10</f>
        <v>*</v>
      </c>
      <c r="H25" s="11" t="str">
        <f>[21]Junho!$B$11</f>
        <v>*</v>
      </c>
      <c r="I25" s="11" t="str">
        <f>[21]Junho!$B$12</f>
        <v>*</v>
      </c>
      <c r="J25" s="11" t="str">
        <f>[21]Junho!$B$13</f>
        <v>*</v>
      </c>
      <c r="K25" s="11" t="str">
        <f>[21]Junho!$B$14</f>
        <v>*</v>
      </c>
      <c r="L25" s="11" t="str">
        <f>[21]Junho!$B$15</f>
        <v>*</v>
      </c>
      <c r="M25" s="11" t="str">
        <f>[21]Junho!$B$16</f>
        <v>*</v>
      </c>
      <c r="N25" s="11" t="str">
        <f>[21]Junho!$B$17</f>
        <v>*</v>
      </c>
      <c r="O25" s="11" t="str">
        <f>[21]Junho!$B$18</f>
        <v>*</v>
      </c>
      <c r="P25" s="11" t="str">
        <f>[21]Junho!$B$19</f>
        <v>*</v>
      </c>
      <c r="Q25" s="11" t="str">
        <f>[21]Junho!$B$20</f>
        <v>*</v>
      </c>
      <c r="R25" s="11" t="str">
        <f>[21]Junho!$B$21</f>
        <v>*</v>
      </c>
      <c r="S25" s="11" t="str">
        <f>[21]Junho!$B$22</f>
        <v>*</v>
      </c>
      <c r="T25" s="11" t="str">
        <f>[21]Junho!$B$23</f>
        <v>*</v>
      </c>
      <c r="U25" s="11" t="str">
        <f>[21]Junho!$B$24</f>
        <v>*</v>
      </c>
      <c r="V25" s="11" t="str">
        <f>[21]Junho!$B$25</f>
        <v>*</v>
      </c>
      <c r="W25" s="11" t="str">
        <f>[21]Junho!$B$26</f>
        <v>*</v>
      </c>
      <c r="X25" s="11" t="str">
        <f>[21]Junho!$B$27</f>
        <v>*</v>
      </c>
      <c r="Y25" s="11" t="str">
        <f>[21]Junho!$B$28</f>
        <v>*</v>
      </c>
      <c r="Z25" s="11" t="str">
        <f>[21]Junho!$B$29</f>
        <v>*</v>
      </c>
      <c r="AA25" s="11" t="str">
        <f>[21]Junho!$B$30</f>
        <v>*</v>
      </c>
      <c r="AB25" s="11" t="str">
        <f>[21]Junho!$B$31</f>
        <v>*</v>
      </c>
      <c r="AC25" s="11" t="str">
        <f>[21]Junho!$B$32</f>
        <v>*</v>
      </c>
      <c r="AD25" s="11" t="str">
        <f>[21]Junho!$B$33</f>
        <v>*</v>
      </c>
      <c r="AE25" s="11" t="str">
        <f>[21]Junho!$B$34</f>
        <v>*</v>
      </c>
      <c r="AF25" s="133" t="s">
        <v>226</v>
      </c>
      <c r="AG25" s="12" t="s">
        <v>47</v>
      </c>
      <c r="AH25" s="12" t="s">
        <v>47</v>
      </c>
      <c r="AI25" t="s">
        <v>47</v>
      </c>
    </row>
    <row r="26" spans="1:37" x14ac:dyDescent="0.2">
      <c r="A26" s="57" t="s">
        <v>171</v>
      </c>
      <c r="B26" s="11" t="str">
        <f>[22]Junho!$B$5</f>
        <v>*</v>
      </c>
      <c r="C26" s="11" t="str">
        <f>[22]Junho!$B$6</f>
        <v>*</v>
      </c>
      <c r="D26" s="11" t="str">
        <f>[22]Junho!$B$7</f>
        <v>*</v>
      </c>
      <c r="E26" s="11" t="str">
        <f>[22]Junho!$B$8</f>
        <v>*</v>
      </c>
      <c r="F26" s="11" t="str">
        <f>[22]Junho!$B$9</f>
        <v>*</v>
      </c>
      <c r="G26" s="11" t="str">
        <f>[22]Junho!$B$10</f>
        <v>*</v>
      </c>
      <c r="H26" s="11" t="str">
        <f>[22]Junho!$B$11</f>
        <v>*</v>
      </c>
      <c r="I26" s="11" t="str">
        <f>[22]Junho!$B$12</f>
        <v>*</v>
      </c>
      <c r="J26" s="11" t="str">
        <f>[22]Junho!$B$13</f>
        <v>*</v>
      </c>
      <c r="K26" s="11" t="str">
        <f>[22]Junho!$B$14</f>
        <v>*</v>
      </c>
      <c r="L26" s="11" t="str">
        <f>[22]Junho!$B$15</f>
        <v>*</v>
      </c>
      <c r="M26" s="11" t="str">
        <f>[22]Junho!$B$16</f>
        <v>*</v>
      </c>
      <c r="N26" s="11" t="str">
        <f>[22]Junho!$B$17</f>
        <v>*</v>
      </c>
      <c r="O26" s="11" t="str">
        <f>[22]Junho!$B$18</f>
        <v>*</v>
      </c>
      <c r="P26" s="11" t="str">
        <f>[22]Junho!$B$19</f>
        <v>*</v>
      </c>
      <c r="Q26" s="11" t="str">
        <f>[22]Junho!$B$20</f>
        <v>*</v>
      </c>
      <c r="R26" s="11" t="str">
        <f>[22]Junho!$B$21</f>
        <v>*</v>
      </c>
      <c r="S26" s="11" t="str">
        <f>[22]Junho!$B$22</f>
        <v>*</v>
      </c>
      <c r="T26" s="11" t="str">
        <f>[22]Junho!$B$23</f>
        <v>*</v>
      </c>
      <c r="U26" s="11" t="str">
        <f>[22]Junho!$B$24</f>
        <v>*</v>
      </c>
      <c r="V26" s="11" t="str">
        <f>[22]Junho!$B$25</f>
        <v>*</v>
      </c>
      <c r="W26" s="11" t="str">
        <f>[22]Junho!$B$26</f>
        <v>*</v>
      </c>
      <c r="X26" s="11" t="str">
        <f>[22]Junho!$B$27</f>
        <v>*</v>
      </c>
      <c r="Y26" s="11" t="str">
        <f>[22]Junho!$B$28</f>
        <v>*</v>
      </c>
      <c r="Z26" s="11" t="str">
        <f>[22]Junho!$B$29</f>
        <v>*</v>
      </c>
      <c r="AA26" s="11" t="str">
        <f>[22]Junho!$B$30</f>
        <v>*</v>
      </c>
      <c r="AB26" s="11" t="str">
        <f>[22]Junho!$B$31</f>
        <v>*</v>
      </c>
      <c r="AC26" s="11" t="str">
        <f>[22]Junho!$B$32</f>
        <v>*</v>
      </c>
      <c r="AD26" s="11" t="str">
        <f>[22]Junho!$B$33</f>
        <v>*</v>
      </c>
      <c r="AE26" s="11" t="str">
        <f>[22]Junho!$B$34</f>
        <v>*</v>
      </c>
      <c r="AF26" s="133" t="s">
        <v>226</v>
      </c>
      <c r="AH26" s="12" t="s">
        <v>47</v>
      </c>
      <c r="AI26" t="s">
        <v>47</v>
      </c>
      <c r="AJ26" t="s">
        <v>47</v>
      </c>
    </row>
    <row r="27" spans="1:37" x14ac:dyDescent="0.2">
      <c r="A27" s="57" t="s">
        <v>8</v>
      </c>
      <c r="B27" s="11">
        <f>[23]Junho!$B$5</f>
        <v>20.695833333333329</v>
      </c>
      <c r="C27" s="11">
        <f>[23]Junho!$B$6</f>
        <v>19.095833333333335</v>
      </c>
      <c r="D27" s="11">
        <f>[23]Junho!$B$7</f>
        <v>16.770833333333332</v>
      </c>
      <c r="E27" s="11">
        <f>[23]Junho!$B$8</f>
        <v>17.333333333333336</v>
      </c>
      <c r="F27" s="11">
        <f>[23]Junho!$B$9</f>
        <v>16.224999999999998</v>
      </c>
      <c r="G27" s="11">
        <f>[23]Junho!$B$10</f>
        <v>16.725000000000001</v>
      </c>
      <c r="H27" s="11">
        <f>[23]Junho!$B$11</f>
        <v>18.729166666666668</v>
      </c>
      <c r="I27" s="11">
        <f>[23]Junho!$B$12</f>
        <v>20.616666666666667</v>
      </c>
      <c r="J27" s="11">
        <f>[23]Junho!$B$13</f>
        <v>21.004166666666666</v>
      </c>
      <c r="K27" s="11">
        <f>[23]Junho!$B$14</f>
        <v>18.441666666666663</v>
      </c>
      <c r="L27" s="11">
        <f>[23]Junho!$B$15</f>
        <v>20.429166666666667</v>
      </c>
      <c r="M27" s="11">
        <f>[23]Junho!$B$16</f>
        <v>22.091666666666665</v>
      </c>
      <c r="N27" s="11">
        <f>[23]Junho!$B$17</f>
        <v>22.358333333333334</v>
      </c>
      <c r="O27" s="11">
        <f>[23]Junho!$B$18</f>
        <v>22.441666666666666</v>
      </c>
      <c r="P27" s="11">
        <f>[23]Junho!$B$19</f>
        <v>22.75</v>
      </c>
      <c r="Q27" s="11">
        <f>[23]Junho!$B$20</f>
        <v>22.724999999999998</v>
      </c>
      <c r="R27" s="11">
        <f>[23]Junho!$B$21</f>
        <v>22.608333333333334</v>
      </c>
      <c r="S27" s="11">
        <f>[23]Junho!$B$22</f>
        <v>21.016666666666666</v>
      </c>
      <c r="T27" s="11">
        <f>[23]Junho!$B$23</f>
        <v>21.679166666666664</v>
      </c>
      <c r="U27" s="11">
        <f>[23]Junho!$B$24</f>
        <v>20.566666666666666</v>
      </c>
      <c r="V27" s="11">
        <f>[23]Junho!$B$25</f>
        <v>21.341666666666669</v>
      </c>
      <c r="W27" s="11">
        <f>[23]Junho!$B$26</f>
        <v>21.066666666666666</v>
      </c>
      <c r="X27" s="11">
        <f>[23]Junho!$B$27</f>
        <v>21.0625</v>
      </c>
      <c r="Y27" s="11">
        <f>[23]Junho!$B$28</f>
        <v>20.987500000000001</v>
      </c>
      <c r="Z27" s="11">
        <f>[23]Junho!$B$29</f>
        <v>22.170833333333331</v>
      </c>
      <c r="AA27" s="11">
        <f>[23]Junho!$B$30</f>
        <v>14.466666666666669</v>
      </c>
      <c r="AB27" s="11">
        <f>[23]Junho!$B$31</f>
        <v>15.287500000000001</v>
      </c>
      <c r="AC27" s="11">
        <f>[23]Junho!$B$32</f>
        <v>21.904166666666665</v>
      </c>
      <c r="AD27" s="11">
        <f>[23]Junho!$B$33</f>
        <v>24.358333333333338</v>
      </c>
      <c r="AE27" s="11">
        <f>[23]Junho!$B$34</f>
        <v>23.970833333333331</v>
      </c>
      <c r="AF27" s="92">
        <f t="shared" si="1"/>
        <v>20.364027777777782</v>
      </c>
      <c r="AI27" t="s">
        <v>47</v>
      </c>
      <c r="AJ27" t="s">
        <v>47</v>
      </c>
    </row>
    <row r="28" spans="1:37" x14ac:dyDescent="0.2">
      <c r="A28" s="57" t="s">
        <v>9</v>
      </c>
      <c r="B28" s="11">
        <f>[24]Junho!$B$5</f>
        <v>24.150000000000006</v>
      </c>
      <c r="C28" s="11">
        <f>[24]Junho!$B$6</f>
        <v>20.970833333333335</v>
      </c>
      <c r="D28" s="11">
        <f>[24]Junho!$B$7</f>
        <v>17.887499999999999</v>
      </c>
      <c r="E28" s="11">
        <f>[24]Junho!$B$8</f>
        <v>18.387499999999999</v>
      </c>
      <c r="F28" s="11">
        <f>[24]Junho!$B$9</f>
        <v>17.5</v>
      </c>
      <c r="G28" s="11">
        <f>[24]Junho!$B$10</f>
        <v>18.020833333333336</v>
      </c>
      <c r="H28" s="11">
        <f>[24]Junho!$B$11</f>
        <v>20.483333333333334</v>
      </c>
      <c r="I28" s="11">
        <f>[24]Junho!$B$12</f>
        <v>22.233333333333334</v>
      </c>
      <c r="J28" s="11">
        <f>[24]Junho!$B$13</f>
        <v>21.837500000000006</v>
      </c>
      <c r="K28" s="11">
        <f>[24]Junho!$B$14</f>
        <v>20.358333333333331</v>
      </c>
      <c r="L28" s="11">
        <f>[24]Junho!$B$15</f>
        <v>22.9375</v>
      </c>
      <c r="M28" s="11">
        <f>[24]Junho!$B$16</f>
        <v>23.729166666666671</v>
      </c>
      <c r="N28" s="11">
        <f>[24]Junho!$B$17</f>
        <v>23.604166666666668</v>
      </c>
      <c r="O28" s="11">
        <f>[24]Junho!$B$18</f>
        <v>23.533333333333335</v>
      </c>
      <c r="P28" s="11">
        <f>[24]Junho!$B$19</f>
        <v>24.654166666666665</v>
      </c>
      <c r="Q28" s="11">
        <f>[24]Junho!$B$20</f>
        <v>24.362500000000001</v>
      </c>
      <c r="R28" s="11">
        <f>[24]Junho!$B$21</f>
        <v>23.850000000000005</v>
      </c>
      <c r="S28" s="11">
        <f>[24]Junho!$B$22</f>
        <v>22.366666666666664</v>
      </c>
      <c r="T28" s="11">
        <f>[24]Junho!$B$23</f>
        <v>23.320833333333329</v>
      </c>
      <c r="U28" s="11">
        <f>[24]Junho!$B$24</f>
        <v>23.291666666666668</v>
      </c>
      <c r="V28" s="11">
        <f>[24]Junho!$B$25</f>
        <v>23.150000000000006</v>
      </c>
      <c r="W28" s="11">
        <f>[24]Junho!$B$26</f>
        <v>22.195833333333326</v>
      </c>
      <c r="X28" s="11">
        <f>[24]Junho!$B$27</f>
        <v>22.495833333333337</v>
      </c>
      <c r="Y28" s="11">
        <f>[24]Junho!$B$28</f>
        <v>22.037500000000005</v>
      </c>
      <c r="Z28" s="11">
        <f>[24]Junho!$B$29</f>
        <v>22.558333333333334</v>
      </c>
      <c r="AA28" s="11">
        <f>[24]Junho!$B$30</f>
        <v>17.674999999999997</v>
      </c>
      <c r="AB28" s="11">
        <f>[24]Junho!$B$31</f>
        <v>16.408333333333331</v>
      </c>
      <c r="AC28" s="11">
        <f>[24]Junho!$B$32</f>
        <v>22.25</v>
      </c>
      <c r="AD28" s="11">
        <f>[24]Junho!$B$33</f>
        <v>24.591666666666665</v>
      </c>
      <c r="AE28" s="11">
        <f>[24]Junho!$B$34</f>
        <v>24.650000000000002</v>
      </c>
      <c r="AF28" s="92">
        <f t="shared" si="1"/>
        <v>21.849722222222223</v>
      </c>
      <c r="AG28" t="s">
        <v>47</v>
      </c>
      <c r="AI28" t="s">
        <v>47</v>
      </c>
      <c r="AJ28" t="s">
        <v>47</v>
      </c>
    </row>
    <row r="29" spans="1:37" x14ac:dyDescent="0.2">
      <c r="A29" s="57" t="s">
        <v>42</v>
      </c>
      <c r="B29" s="11">
        <f>[25]Junho!$B$5</f>
        <v>25.072727272727267</v>
      </c>
      <c r="C29" s="11">
        <f>[25]Junho!$B$6</f>
        <v>19.487500000000004</v>
      </c>
      <c r="D29" s="11">
        <f>[25]Junho!$B$7</f>
        <v>19.549999999999997</v>
      </c>
      <c r="E29" s="11">
        <f>[25]Junho!$B$8</f>
        <v>17.150000000000002</v>
      </c>
      <c r="F29" s="11">
        <f>[25]Junho!$B$9</f>
        <v>18.083333333333332</v>
      </c>
      <c r="G29" s="11">
        <f>[25]Junho!$B$10</f>
        <v>18.650000000000002</v>
      </c>
      <c r="H29" s="11">
        <f>[25]Junho!$B$11</f>
        <v>19.595833333333335</v>
      </c>
      <c r="I29" s="11">
        <f>[25]Junho!$B$12</f>
        <v>22.400000000000006</v>
      </c>
      <c r="J29" s="11">
        <f>[25]Junho!$B$13</f>
        <v>24.029166666666658</v>
      </c>
      <c r="K29" s="11">
        <f>[25]Junho!$B$14</f>
        <v>22.245833333333334</v>
      </c>
      <c r="L29" s="11">
        <f>[25]Junho!$B$15</f>
        <v>22.391666666666666</v>
      </c>
      <c r="M29" s="11">
        <f>[25]Junho!$B$16</f>
        <v>23.837499999999995</v>
      </c>
      <c r="N29" s="11">
        <f>[25]Junho!$B$17</f>
        <v>24.133333333333329</v>
      </c>
      <c r="O29" s="11">
        <f>[25]Junho!$B$18</f>
        <v>22.574999999999999</v>
      </c>
      <c r="P29" s="11">
        <f>[25]Junho!$B$19</f>
        <v>23.05</v>
      </c>
      <c r="Q29" s="11">
        <f>[25]Junho!$B$20</f>
        <v>23.462500000000002</v>
      </c>
      <c r="R29" s="11">
        <f>[25]Junho!$B$21</f>
        <v>23.5</v>
      </c>
      <c r="S29" s="11">
        <f>[25]Junho!$B$22</f>
        <v>21.637499999999999</v>
      </c>
      <c r="T29" s="11">
        <f>[25]Junho!$B$23</f>
        <v>20.462500000000002</v>
      </c>
      <c r="U29" s="11">
        <f>[25]Junho!$B$24</f>
        <v>22.420833333333334</v>
      </c>
      <c r="V29" s="11">
        <f>[25]Junho!$B$25</f>
        <v>22.995833333333337</v>
      </c>
      <c r="W29" s="11">
        <f>[25]Junho!$B$26</f>
        <v>22.883333333333336</v>
      </c>
      <c r="X29" s="11">
        <f>[25]Junho!$B$27</f>
        <v>21.137499999999999</v>
      </c>
      <c r="Y29" s="11">
        <f>[25]Junho!$B$28</f>
        <v>21.183333333333334</v>
      </c>
      <c r="Z29" s="11">
        <f>[25]Junho!$B$29</f>
        <v>24.433333333333326</v>
      </c>
      <c r="AA29" s="11">
        <f>[25]Junho!$B$30</f>
        <v>15.095833333333331</v>
      </c>
      <c r="AB29" s="11">
        <f>[25]Junho!$B$31</f>
        <v>18.025000000000002</v>
      </c>
      <c r="AC29" s="11">
        <f>[25]Junho!$B$32</f>
        <v>25.004166666666663</v>
      </c>
      <c r="AD29" s="11">
        <f>[25]Junho!$B$33</f>
        <v>25.55</v>
      </c>
      <c r="AE29" s="11">
        <f>[25]Junho!$B$34</f>
        <v>24.579166666666669</v>
      </c>
      <c r="AF29" s="92">
        <f t="shared" si="1"/>
        <v>21.820757575757572</v>
      </c>
      <c r="AH29" s="12" t="s">
        <v>47</v>
      </c>
    </row>
    <row r="30" spans="1:37" x14ac:dyDescent="0.2">
      <c r="A30" s="57" t="s">
        <v>10</v>
      </c>
      <c r="B30" s="11">
        <f>[26]Junho!$B$5</f>
        <v>21.929166666666664</v>
      </c>
      <c r="C30" s="11">
        <f>[26]Junho!$B$6</f>
        <v>18.637499999999999</v>
      </c>
      <c r="D30" s="11">
        <f>[26]Junho!$B$7</f>
        <v>17.254166666666666</v>
      </c>
      <c r="E30" s="11">
        <f>[26]Junho!$B$8</f>
        <v>18.108333333333331</v>
      </c>
      <c r="F30" s="11">
        <f>[26]Junho!$B$9</f>
        <v>17.220833333333331</v>
      </c>
      <c r="G30" s="11">
        <f>[26]Junho!$B$10</f>
        <v>17.354166666666668</v>
      </c>
      <c r="H30" s="11">
        <f>[26]Junho!$B$11</f>
        <v>19.600000000000001</v>
      </c>
      <c r="I30" s="11">
        <f>[26]Junho!$B$12</f>
        <v>21.225000000000001</v>
      </c>
      <c r="J30" s="11">
        <f>[26]Junho!$B$13</f>
        <v>21.733333333333338</v>
      </c>
      <c r="K30" s="11">
        <f>[26]Junho!$B$14</f>
        <v>19.466666666666669</v>
      </c>
      <c r="L30" s="11">
        <f>[26]Junho!$B$15</f>
        <v>21.783333333333331</v>
      </c>
      <c r="M30" s="11">
        <f>[26]Junho!$B$16</f>
        <v>23.491666666666671</v>
      </c>
      <c r="N30" s="11">
        <f>[26]Junho!$B$17</f>
        <v>23.474999999999998</v>
      </c>
      <c r="O30" s="11">
        <f>[26]Junho!$B$18</f>
        <v>23.19583333333334</v>
      </c>
      <c r="P30" s="11">
        <f>[26]Junho!$B$19</f>
        <v>24.083333333333329</v>
      </c>
      <c r="Q30" s="11">
        <f>[26]Junho!$B$20</f>
        <v>24.3</v>
      </c>
      <c r="R30" s="11">
        <f>[26]Junho!$B$21</f>
        <v>22.483333333333334</v>
      </c>
      <c r="S30" s="11">
        <f>[26]Junho!$B$22</f>
        <v>22.291666666666671</v>
      </c>
      <c r="T30" s="11">
        <f>[26]Junho!$B$23</f>
        <v>21.866666666666671</v>
      </c>
      <c r="U30" s="11">
        <f>[26]Junho!$B$24</f>
        <v>20.854166666666668</v>
      </c>
      <c r="V30" s="11">
        <f>[26]Junho!$B$25</f>
        <v>22.012500000000003</v>
      </c>
      <c r="W30" s="11">
        <f>[26]Junho!$B$26</f>
        <v>22</v>
      </c>
      <c r="X30" s="11">
        <f>[26]Junho!$B$27</f>
        <v>21.795833333333334</v>
      </c>
      <c r="Y30" s="11">
        <f>[26]Junho!$B$28</f>
        <v>21.254166666666666</v>
      </c>
      <c r="Z30" s="11">
        <f>[26]Junho!$B$29</f>
        <v>22.704166666666666</v>
      </c>
      <c r="AA30" s="11">
        <f>[26]Junho!$B$30</f>
        <v>15.208333333333334</v>
      </c>
      <c r="AB30" s="11">
        <f>[26]Junho!$B$31</f>
        <v>15.708333333333336</v>
      </c>
      <c r="AC30" s="11">
        <f>[26]Junho!$B$32</f>
        <v>22.841666666666665</v>
      </c>
      <c r="AD30" s="11">
        <f>[26]Junho!$B$33</f>
        <v>25.049999999999997</v>
      </c>
      <c r="AE30" s="11">
        <f>[26]Junho!$B$34</f>
        <v>24.537499999999998</v>
      </c>
      <c r="AF30" s="92">
        <f t="shared" si="1"/>
        <v>21.115555555555559</v>
      </c>
      <c r="AJ30" t="s">
        <v>47</v>
      </c>
      <c r="AK30" t="s">
        <v>47</v>
      </c>
    </row>
    <row r="31" spans="1:37" x14ac:dyDescent="0.2">
      <c r="A31" s="57" t="s">
        <v>172</v>
      </c>
      <c r="B31" s="11" t="str">
        <f>[27]Junho!$B$5</f>
        <v>*</v>
      </c>
      <c r="C31" s="11" t="str">
        <f>[27]Junho!$B$6</f>
        <v>*</v>
      </c>
      <c r="D31" s="11" t="str">
        <f>[27]Junho!$B$7</f>
        <v>*</v>
      </c>
      <c r="E31" s="11" t="str">
        <f>[27]Junho!$B$8</f>
        <v>*</v>
      </c>
      <c r="F31" s="11" t="str">
        <f>[27]Junho!$B$9</f>
        <v>*</v>
      </c>
      <c r="G31" s="11" t="str">
        <f>[27]Junho!$B$10</f>
        <v>*</v>
      </c>
      <c r="H31" s="11" t="str">
        <f>[27]Junho!$B$11</f>
        <v>*</v>
      </c>
      <c r="I31" s="11" t="str">
        <f>[27]Junho!$B$12</f>
        <v>*</v>
      </c>
      <c r="J31" s="11" t="str">
        <f>[27]Junho!$B$13</f>
        <v>*</v>
      </c>
      <c r="K31" s="11" t="str">
        <f>[27]Junho!$B$14</f>
        <v>*</v>
      </c>
      <c r="L31" s="11" t="str">
        <f>[27]Junho!$B$15</f>
        <v>*</v>
      </c>
      <c r="M31" s="11" t="str">
        <f>[27]Junho!$B$16</f>
        <v>*</v>
      </c>
      <c r="N31" s="11" t="str">
        <f>[27]Junho!$B$17</f>
        <v>*</v>
      </c>
      <c r="O31" s="11" t="str">
        <f>[27]Junho!$B$18</f>
        <v>*</v>
      </c>
      <c r="P31" s="11" t="str">
        <f>[27]Junho!$B$19</f>
        <v>*</v>
      </c>
      <c r="Q31" s="11" t="str">
        <f>[27]Junho!$B$20</f>
        <v>*</v>
      </c>
      <c r="R31" s="11" t="str">
        <f>[27]Junho!$B$21</f>
        <v>*</v>
      </c>
      <c r="S31" s="11" t="str">
        <f>[27]Junho!$B$22</f>
        <v>*</v>
      </c>
      <c r="T31" s="11" t="str">
        <f>[27]Junho!$B$23</f>
        <v>*</v>
      </c>
      <c r="U31" s="11" t="str">
        <f>[27]Junho!$B$24</f>
        <v>*</v>
      </c>
      <c r="V31" s="11" t="str">
        <f>[27]Junho!$B$25</f>
        <v>*</v>
      </c>
      <c r="W31" s="11" t="str">
        <f>[27]Junho!$B$26</f>
        <v>*</v>
      </c>
      <c r="X31" s="11" t="str">
        <f>[27]Junho!$B$27</f>
        <v>*</v>
      </c>
      <c r="Y31" s="11" t="str">
        <f>[27]Junho!$B$28</f>
        <v>*</v>
      </c>
      <c r="Z31" s="11" t="str">
        <f>[27]Junho!$B$29</f>
        <v>*</v>
      </c>
      <c r="AA31" s="11" t="str">
        <f>[27]Junho!$B$30</f>
        <v>*</v>
      </c>
      <c r="AB31" s="11" t="str">
        <f>[27]Junho!$B$31</f>
        <v>*</v>
      </c>
      <c r="AC31" s="11" t="str">
        <f>[27]Junho!$B$32</f>
        <v>*</v>
      </c>
      <c r="AD31" s="11" t="str">
        <f>[27]Junho!$B$33</f>
        <v>*</v>
      </c>
      <c r="AE31" s="11" t="str">
        <f>[27]Junho!$B$34</f>
        <v>*</v>
      </c>
      <c r="AF31" s="133" t="s">
        <v>226</v>
      </c>
      <c r="AG31" s="12" t="s">
        <v>47</v>
      </c>
    </row>
    <row r="32" spans="1:37" x14ac:dyDescent="0.2">
      <c r="A32" s="57" t="s">
        <v>11</v>
      </c>
      <c r="B32" s="11">
        <f>[28]Junho!$B$5</f>
        <v>23.637500000000003</v>
      </c>
      <c r="C32" s="11">
        <f>[28]Junho!$B$6</f>
        <v>20.770833333333332</v>
      </c>
      <c r="D32" s="11">
        <f>[28]Junho!$B$7</f>
        <v>20.116666666666664</v>
      </c>
      <c r="E32" s="11">
        <f>[28]Junho!$B$8</f>
        <v>17.033333333333331</v>
      </c>
      <c r="F32" s="11">
        <f>[28]Junho!$B$9</f>
        <v>16.787500000000001</v>
      </c>
      <c r="G32" s="11">
        <f>[28]Junho!$B$10</f>
        <v>14.833333333333334</v>
      </c>
      <c r="H32" s="11">
        <f>[28]Junho!$B$11</f>
        <v>16.875</v>
      </c>
      <c r="I32" s="11">
        <f>[28]Junho!$B$12</f>
        <v>19.245833333333334</v>
      </c>
      <c r="J32" s="11">
        <f>[28]Junho!$B$13</f>
        <v>21.420833333333331</v>
      </c>
      <c r="K32" s="11">
        <f>[28]Junho!$B$14</f>
        <v>18.19166666666667</v>
      </c>
      <c r="L32" s="11">
        <f>[28]Junho!$B$15</f>
        <v>19.562499999999996</v>
      </c>
      <c r="M32" s="11">
        <f>[28]Junho!$B$16</f>
        <v>21.716666666666669</v>
      </c>
      <c r="N32" s="11">
        <f>[28]Junho!$B$17</f>
        <v>21.212500000000006</v>
      </c>
      <c r="O32" s="11">
        <f>[28]Junho!$B$18</f>
        <v>20.741666666666664</v>
      </c>
      <c r="P32" s="11">
        <f>[28]Junho!$B$19</f>
        <v>21.829166666666666</v>
      </c>
      <c r="Q32" s="11">
        <f>[28]Junho!$B$20</f>
        <v>22.641666666666666</v>
      </c>
      <c r="R32" s="11">
        <f>[28]Junho!$B$21</f>
        <v>22.100000000000005</v>
      </c>
      <c r="S32" s="11">
        <f>[28]Junho!$B$22</f>
        <v>19.87083333333333</v>
      </c>
      <c r="T32" s="11">
        <f>[28]Junho!$B$23</f>
        <v>21.2</v>
      </c>
      <c r="U32" s="11">
        <f>[28]Junho!$B$24</f>
        <v>21.533333333333331</v>
      </c>
      <c r="V32" s="11">
        <f>[28]Junho!$B$25</f>
        <v>20.712500000000002</v>
      </c>
      <c r="W32" s="11">
        <f>[28]Junho!$B$26</f>
        <v>19.675000000000001</v>
      </c>
      <c r="X32" s="11">
        <f>[28]Junho!$B$27</f>
        <v>18.833333333333336</v>
      </c>
      <c r="Y32" s="11">
        <f>[28]Junho!$B$28</f>
        <v>19.054166666666664</v>
      </c>
      <c r="Z32" s="11">
        <f>[28]Junho!$B$29</f>
        <v>19.929166666666667</v>
      </c>
      <c r="AA32" s="11">
        <f>[28]Junho!$B$30</f>
        <v>16.770833333333339</v>
      </c>
      <c r="AB32" s="11">
        <f>[28]Junho!$B$31</f>
        <v>17.637500000000003</v>
      </c>
      <c r="AC32" s="11">
        <f>[28]Junho!$B$32</f>
        <v>21.766666666666666</v>
      </c>
      <c r="AD32" s="11">
        <f>[28]Junho!$B$33</f>
        <v>22.254166666666666</v>
      </c>
      <c r="AE32" s="11">
        <f>[28]Junho!$B$34</f>
        <v>22.483333333333334</v>
      </c>
      <c r="AF32" s="92">
        <f t="shared" si="1"/>
        <v>20.014583333333338</v>
      </c>
      <c r="AH32" s="12" t="s">
        <v>47</v>
      </c>
      <c r="AJ32" t="s">
        <v>47</v>
      </c>
      <c r="AK32" t="s">
        <v>47</v>
      </c>
    </row>
    <row r="33" spans="1:37" s="5" customFormat="1" x14ac:dyDescent="0.2">
      <c r="A33" s="57" t="s">
        <v>12</v>
      </c>
      <c r="B33" s="11">
        <f>[29]Junho!$B$5</f>
        <v>25.254166666666663</v>
      </c>
      <c r="C33" s="11">
        <f>[29]Junho!$B$6</f>
        <v>21.645833333333339</v>
      </c>
      <c r="D33" s="11">
        <f>[29]Junho!$B$7</f>
        <v>20.891666666666669</v>
      </c>
      <c r="E33" s="11">
        <f>[29]Junho!$B$8</f>
        <v>18.183333333333334</v>
      </c>
      <c r="F33" s="11">
        <f>[29]Junho!$B$9</f>
        <v>18.974999999999998</v>
      </c>
      <c r="G33" s="11">
        <f>[29]Junho!$B$10</f>
        <v>19.349999999999998</v>
      </c>
      <c r="H33" s="11">
        <f>[29]Junho!$B$11</f>
        <v>19.737500000000001</v>
      </c>
      <c r="I33" s="11">
        <f>[29]Junho!$B$12</f>
        <v>21.829166666666669</v>
      </c>
      <c r="J33" s="11">
        <f>[29]Junho!$B$13</f>
        <v>23.870833333333337</v>
      </c>
      <c r="K33" s="11">
        <f>[29]Junho!$B$14</f>
        <v>22.270833333333332</v>
      </c>
      <c r="L33" s="11">
        <f>[29]Junho!$B$15</f>
        <v>23.195833333333336</v>
      </c>
      <c r="M33" s="11">
        <f>[29]Junho!$B$16</f>
        <v>24.399999999999995</v>
      </c>
      <c r="N33" s="11">
        <f>[29]Junho!$B$17</f>
        <v>23.745833333333334</v>
      </c>
      <c r="O33" s="11">
        <f>[29]Junho!$B$18</f>
        <v>23.05</v>
      </c>
      <c r="P33" s="11">
        <f>[29]Junho!$B$19</f>
        <v>24.241666666666664</v>
      </c>
      <c r="Q33" s="11">
        <f>[29]Junho!$B$20</f>
        <v>23.862500000000001</v>
      </c>
      <c r="R33" s="11">
        <f>[29]Junho!$B$21</f>
        <v>23.945833333333336</v>
      </c>
      <c r="S33" s="11">
        <f>[29]Junho!$B$22</f>
        <v>22.129166666666666</v>
      </c>
      <c r="T33" s="11">
        <f>[29]Junho!$B$23</f>
        <v>21.612499999999997</v>
      </c>
      <c r="U33" s="11" t="str">
        <f>[29]Junho!$B$24</f>
        <v>*</v>
      </c>
      <c r="V33" s="11" t="str">
        <f>[29]Junho!$B$25</f>
        <v>*</v>
      </c>
      <c r="W33" s="11" t="str">
        <f>[29]Junho!$B$26</f>
        <v>*</v>
      </c>
      <c r="X33" s="11" t="str">
        <f>[29]Junho!$B$27</f>
        <v>*</v>
      </c>
      <c r="Y33" s="11" t="str">
        <f>[29]Junho!$B$28</f>
        <v>*</v>
      </c>
      <c r="Z33" s="11" t="str">
        <f>[29]Junho!$B$29</f>
        <v>*</v>
      </c>
      <c r="AA33" s="11" t="str">
        <f>[29]Junho!$B$30</f>
        <v>*</v>
      </c>
      <c r="AB33" s="11" t="str">
        <f>[29]Junho!$B$31</f>
        <v>*</v>
      </c>
      <c r="AC33" s="11" t="str">
        <f>[29]Junho!$B$32</f>
        <v>*</v>
      </c>
      <c r="AD33" s="11" t="str">
        <f>[29]Junho!$B$33</f>
        <v>*</v>
      </c>
      <c r="AE33" s="11" t="str">
        <f>[29]Junho!$B$34</f>
        <v>*</v>
      </c>
      <c r="AF33" s="92">
        <f t="shared" si="1"/>
        <v>22.220614035087721</v>
      </c>
      <c r="AI33" s="5" t="s">
        <v>47</v>
      </c>
      <c r="AJ33" s="5" t="s">
        <v>47</v>
      </c>
    </row>
    <row r="34" spans="1:37" x14ac:dyDescent="0.2">
      <c r="A34" s="57" t="s">
        <v>13</v>
      </c>
      <c r="B34" s="11">
        <f>[30]Junho!$B$5</f>
        <v>26.024999999999995</v>
      </c>
      <c r="C34" s="11">
        <f>[30]Junho!$B$6</f>
        <v>21.504166666666663</v>
      </c>
      <c r="D34" s="11">
        <f>[30]Junho!$B$7</f>
        <v>19.879166666666666</v>
      </c>
      <c r="E34" s="11">
        <f>[30]Junho!$B$8</f>
        <v>19.624999999999996</v>
      </c>
      <c r="F34" s="11">
        <f>[30]Junho!$B$9</f>
        <v>19.487499999999997</v>
      </c>
      <c r="G34" s="11">
        <f>[30]Junho!$B$10</f>
        <v>19.154166666666669</v>
      </c>
      <c r="H34" s="11">
        <f>[30]Junho!$B$11</f>
        <v>21.629166666666663</v>
      </c>
      <c r="I34" s="11">
        <f>[30]Junho!$B$12</f>
        <v>22.091666666666669</v>
      </c>
      <c r="J34" s="11">
        <f>[30]Junho!$B$13</f>
        <v>22.241666666666664</v>
      </c>
      <c r="K34" s="11">
        <f>[30]Junho!$B$14</f>
        <v>22.004166666666666</v>
      </c>
      <c r="L34" s="11">
        <f>[30]Junho!$B$15</f>
        <v>24.358333333333331</v>
      </c>
      <c r="M34" s="11">
        <f>[30]Junho!$B$16</f>
        <v>25.058333333333334</v>
      </c>
      <c r="N34" s="11">
        <f>[30]Junho!$B$17</f>
        <v>24.262500000000003</v>
      </c>
      <c r="O34" s="11">
        <f>[30]Junho!$B$18</f>
        <v>24.445833333333326</v>
      </c>
      <c r="P34" s="11">
        <f>[30]Junho!$B$19</f>
        <v>24.645833333333329</v>
      </c>
      <c r="Q34" s="11">
        <f>[30]Junho!$B$20</f>
        <v>23.849999999999998</v>
      </c>
      <c r="R34" s="11">
        <f>[30]Junho!$B$21</f>
        <v>22.724999999999998</v>
      </c>
      <c r="S34" s="11">
        <f>[30]Junho!$B$22</f>
        <v>23.170833333333338</v>
      </c>
      <c r="T34" s="11">
        <f>[30]Junho!$B$23</f>
        <v>22.333333333333332</v>
      </c>
      <c r="U34" s="11">
        <f>[30]Junho!$B$24</f>
        <v>21.1</v>
      </c>
      <c r="V34" s="11">
        <f>[30]Junho!$B$25</f>
        <v>22.845833333333331</v>
      </c>
      <c r="W34" s="11">
        <f>[30]Junho!$B$26</f>
        <v>22.895833333333332</v>
      </c>
      <c r="X34" s="11">
        <f>[30]Junho!$B$27</f>
        <v>21.862500000000008</v>
      </c>
      <c r="Y34" s="11">
        <f>[30]Junho!$B$28</f>
        <v>21.641666666666666</v>
      </c>
      <c r="Z34" s="11">
        <f>[30]Junho!$B$29</f>
        <v>25.108333333333338</v>
      </c>
      <c r="AA34" s="11">
        <f>[30]Junho!$B$30</f>
        <v>16.278260869565216</v>
      </c>
      <c r="AB34" s="11">
        <f>[30]Junho!$B$31</f>
        <v>22.584615384615386</v>
      </c>
      <c r="AC34" s="11">
        <f>[30]Junho!$B$32</f>
        <v>25.204166666666666</v>
      </c>
      <c r="AD34" s="11">
        <f>[30]Junho!$B$33</f>
        <v>24.208333333333339</v>
      </c>
      <c r="AE34" s="11">
        <f>[30]Junho!$B$34</f>
        <v>24.379166666666674</v>
      </c>
      <c r="AF34" s="92">
        <f t="shared" si="1"/>
        <v>22.553345875139357</v>
      </c>
      <c r="AI34" t="s">
        <v>47</v>
      </c>
      <c r="AK34" t="s">
        <v>47</v>
      </c>
    </row>
    <row r="35" spans="1:37" x14ac:dyDescent="0.2">
      <c r="A35" s="57" t="s">
        <v>173</v>
      </c>
      <c r="B35" s="11" t="str">
        <f>[31]Junho!$B$5</f>
        <v>*</v>
      </c>
      <c r="C35" s="11" t="str">
        <f>[31]Junho!$B$6</f>
        <v>*</v>
      </c>
      <c r="D35" s="11" t="str">
        <f>[31]Junho!$B$7</f>
        <v>*</v>
      </c>
      <c r="E35" s="11" t="str">
        <f>[31]Junho!$B$8</f>
        <v>*</v>
      </c>
      <c r="F35" s="11" t="str">
        <f>[31]Junho!$B$9</f>
        <v>*</v>
      </c>
      <c r="G35" s="11" t="str">
        <f>[31]Junho!$B$10</f>
        <v>*</v>
      </c>
      <c r="H35" s="11" t="str">
        <f>[31]Junho!$B$11</f>
        <v>*</v>
      </c>
      <c r="I35" s="11" t="str">
        <f>[31]Junho!$B$12</f>
        <v>*</v>
      </c>
      <c r="J35" s="11" t="str">
        <f>[31]Junho!$B$13</f>
        <v>*</v>
      </c>
      <c r="K35" s="11" t="str">
        <f>[31]Junho!$B$14</f>
        <v>*</v>
      </c>
      <c r="L35" s="11" t="str">
        <f>[31]Junho!$B$15</f>
        <v>*</v>
      </c>
      <c r="M35" s="11" t="str">
        <f>[31]Junho!$B$16</f>
        <v>*</v>
      </c>
      <c r="N35" s="11" t="str">
        <f>[31]Junho!$B$17</f>
        <v>*</v>
      </c>
      <c r="O35" s="11" t="str">
        <f>[31]Junho!$B$18</f>
        <v>*</v>
      </c>
      <c r="P35" s="11" t="str">
        <f>[31]Junho!$B$19</f>
        <v>*</v>
      </c>
      <c r="Q35" s="11" t="str">
        <f>[31]Junho!$B$20</f>
        <v>*</v>
      </c>
      <c r="R35" s="11" t="str">
        <f>[31]Junho!$B$21</f>
        <v>*</v>
      </c>
      <c r="S35" s="11" t="str">
        <f>[31]Junho!$B$22</f>
        <v>*</v>
      </c>
      <c r="T35" s="11" t="str">
        <f>[31]Junho!$B$23</f>
        <v>*</v>
      </c>
      <c r="U35" s="11" t="str">
        <f>[31]Junho!$B$24</f>
        <v>*</v>
      </c>
      <c r="V35" s="11" t="str">
        <f>[31]Junho!$B$25</f>
        <v>*</v>
      </c>
      <c r="W35" s="11" t="str">
        <f>[31]Junho!$B$26</f>
        <v>*</v>
      </c>
      <c r="X35" s="11" t="str">
        <f>[31]Junho!$B$27</f>
        <v>*</v>
      </c>
      <c r="Y35" s="11" t="str">
        <f>[31]Junho!$B$28</f>
        <v>*</v>
      </c>
      <c r="Z35" s="11" t="str">
        <f>[31]Junho!$B$29</f>
        <v>*</v>
      </c>
      <c r="AA35" s="11" t="str">
        <f>[31]Junho!$B$30</f>
        <v>*</v>
      </c>
      <c r="AB35" s="11" t="str">
        <f>[31]Junho!$B$31</f>
        <v>*</v>
      </c>
      <c r="AC35" s="11" t="str">
        <f>[31]Junho!$B$32</f>
        <v>*</v>
      </c>
      <c r="AD35" s="11" t="str">
        <f>[31]Junho!$B$33</f>
        <v>*</v>
      </c>
      <c r="AE35" s="11" t="str">
        <f>[31]Junho!$B$34</f>
        <v>*</v>
      </c>
      <c r="AF35" s="133" t="s">
        <v>226</v>
      </c>
      <c r="AJ35" t="s">
        <v>47</v>
      </c>
    </row>
    <row r="36" spans="1:37" x14ac:dyDescent="0.2">
      <c r="A36" s="57" t="s">
        <v>144</v>
      </c>
      <c r="B36" s="11" t="str">
        <f>[32]Junho!$B$5</f>
        <v>*</v>
      </c>
      <c r="C36" s="11" t="str">
        <f>[32]Junho!$B$6</f>
        <v>*</v>
      </c>
      <c r="D36" s="11" t="str">
        <f>[32]Junho!$B$7</f>
        <v>*</v>
      </c>
      <c r="E36" s="11" t="str">
        <f>[32]Junho!$B$8</f>
        <v>*</v>
      </c>
      <c r="F36" s="11" t="str">
        <f>[32]Junho!$B$9</f>
        <v>*</v>
      </c>
      <c r="G36" s="11" t="str">
        <f>[32]Junho!$B$10</f>
        <v>*</v>
      </c>
      <c r="H36" s="11" t="str">
        <f>[32]Junho!$B$11</f>
        <v>*</v>
      </c>
      <c r="I36" s="11" t="str">
        <f>[32]Junho!$B$12</f>
        <v>*</v>
      </c>
      <c r="J36" s="11" t="str">
        <f>[32]Junho!$B$13</f>
        <v>*</v>
      </c>
      <c r="K36" s="11" t="str">
        <f>[32]Junho!$B$14</f>
        <v>*</v>
      </c>
      <c r="L36" s="11" t="str">
        <f>[32]Junho!$B$15</f>
        <v>*</v>
      </c>
      <c r="M36" s="11" t="str">
        <f>[32]Junho!$B$16</f>
        <v>*</v>
      </c>
      <c r="N36" s="11" t="str">
        <f>[32]Junho!$B$17</f>
        <v>*</v>
      </c>
      <c r="O36" s="11" t="str">
        <f>[32]Junho!$B$18</f>
        <v>*</v>
      </c>
      <c r="P36" s="11" t="str">
        <f>[32]Junho!$B$19</f>
        <v>*</v>
      </c>
      <c r="Q36" s="11" t="str">
        <f>[32]Junho!$B$20</f>
        <v>*</v>
      </c>
      <c r="R36" s="11" t="str">
        <f>[32]Junho!$B$21</f>
        <v>*</v>
      </c>
      <c r="S36" s="11" t="str">
        <f>[32]Junho!$B$22</f>
        <v>*</v>
      </c>
      <c r="T36" s="11" t="str">
        <f>[32]Junho!$B$23</f>
        <v>*</v>
      </c>
      <c r="U36" s="11" t="str">
        <f>[32]Junho!$B$24</f>
        <v>*</v>
      </c>
      <c r="V36" s="11" t="str">
        <f>[32]Junho!$B$25</f>
        <v>*</v>
      </c>
      <c r="W36" s="11" t="str">
        <f>[32]Junho!$B$26</f>
        <v>*</v>
      </c>
      <c r="X36" s="11" t="str">
        <f>[32]Junho!$B$27</f>
        <v>*</v>
      </c>
      <c r="Y36" s="11" t="str">
        <f>[32]Junho!$B$28</f>
        <v>*</v>
      </c>
      <c r="Z36" s="11" t="str">
        <f>[32]Junho!$B$29</f>
        <v>*</v>
      </c>
      <c r="AA36" s="11" t="str">
        <f>[32]Junho!$B$30</f>
        <v>*</v>
      </c>
      <c r="AB36" s="11" t="str">
        <f>[32]Junho!$B$31</f>
        <v>*</v>
      </c>
      <c r="AC36" s="11" t="str">
        <f>[32]Junho!$B$32</f>
        <v>*</v>
      </c>
      <c r="AD36" s="11" t="str">
        <f>[32]Junho!$B$33</f>
        <v>*</v>
      </c>
      <c r="AE36" s="11" t="str">
        <f>[32]Junho!$B$34</f>
        <v>*</v>
      </c>
      <c r="AF36" s="133" t="s">
        <v>226</v>
      </c>
      <c r="AJ36" t="s">
        <v>47</v>
      </c>
    </row>
    <row r="37" spans="1:37" x14ac:dyDescent="0.2">
      <c r="A37" s="57" t="s">
        <v>14</v>
      </c>
      <c r="B37" s="11">
        <f>[33]Junho!$B$5</f>
        <v>24.86666666666666</v>
      </c>
      <c r="C37" s="11">
        <f>[33]Junho!$B$6</f>
        <v>24.350000000000005</v>
      </c>
      <c r="D37" s="11">
        <f>[33]Junho!$B$7</f>
        <v>21.212499999999999</v>
      </c>
      <c r="E37" s="11">
        <f>[33]Junho!$B$8</f>
        <v>20.324999999999999</v>
      </c>
      <c r="F37" s="11">
        <f>[33]Junho!$B$9</f>
        <v>18.245833333333334</v>
      </c>
      <c r="G37" s="11">
        <f>[33]Junho!$B$10</f>
        <v>17.887499999999999</v>
      </c>
      <c r="H37" s="11">
        <f>[33]Junho!$B$11</f>
        <v>19.870833333333334</v>
      </c>
      <c r="I37" s="11">
        <f>[33]Junho!$B$12</f>
        <v>21.320833333333336</v>
      </c>
      <c r="J37" s="11">
        <f>[33]Junho!$B$13</f>
        <v>19.895833333333332</v>
      </c>
      <c r="K37" s="11">
        <f>[33]Junho!$B$14</f>
        <v>20.904166666666665</v>
      </c>
      <c r="L37" s="11">
        <f>[33]Junho!$B$15</f>
        <v>23.366666666666664</v>
      </c>
      <c r="M37" s="11">
        <f>[33]Junho!$B$16</f>
        <v>22.375</v>
      </c>
      <c r="N37" s="11">
        <f>[33]Junho!$B$17</f>
        <v>22.912499999999994</v>
      </c>
      <c r="O37" s="11">
        <f>[33]Junho!$B$18</f>
        <v>24.020833333333339</v>
      </c>
      <c r="P37" s="11">
        <f>[33]Junho!$B$19</f>
        <v>23.704166666666666</v>
      </c>
      <c r="Q37" s="11">
        <f>[33]Junho!$B$20</f>
        <v>22.741666666666671</v>
      </c>
      <c r="R37" s="11">
        <f>[33]Junho!$B$21</f>
        <v>21.758333333333329</v>
      </c>
      <c r="S37" s="11">
        <f>[33]Junho!$B$22</f>
        <v>21.404166666666669</v>
      </c>
      <c r="T37" s="11">
        <f>[33]Junho!$B$23</f>
        <v>22.204166666666666</v>
      </c>
      <c r="U37" s="11">
        <f>[33]Junho!$B$24</f>
        <v>21.974999999999998</v>
      </c>
      <c r="V37" s="11">
        <f>[33]Junho!$B$25</f>
        <v>22.574999999999999</v>
      </c>
      <c r="W37" s="11">
        <f>[33]Junho!$B$26</f>
        <v>22.125000000000004</v>
      </c>
      <c r="X37" s="11">
        <f>[33]Junho!$B$27</f>
        <v>20.595833333333335</v>
      </c>
      <c r="Y37" s="11">
        <f>[33]Junho!$B$28</f>
        <v>21.212499999999999</v>
      </c>
      <c r="Z37" s="11">
        <f>[33]Junho!$B$29</f>
        <v>22.741666666666674</v>
      </c>
      <c r="AA37" s="11">
        <f>[33]Junho!$B$30</f>
        <v>23.175000000000001</v>
      </c>
      <c r="AB37" s="11">
        <f>[33]Junho!$B$31</f>
        <v>22.337500000000002</v>
      </c>
      <c r="AC37" s="11">
        <f>[33]Junho!$B$32</f>
        <v>23.966666666666665</v>
      </c>
      <c r="AD37" s="11">
        <f>[33]Junho!$B$33</f>
        <v>24.308333333333326</v>
      </c>
      <c r="AE37" s="11">
        <f>[33]Junho!$B$34</f>
        <v>24.120833333333334</v>
      </c>
      <c r="AF37" s="92">
        <f t="shared" si="1"/>
        <v>22.083333333333329</v>
      </c>
      <c r="AI37" t="s">
        <v>47</v>
      </c>
      <c r="AJ37" t="s">
        <v>47</v>
      </c>
    </row>
    <row r="38" spans="1:37" x14ac:dyDescent="0.2">
      <c r="A38" s="57" t="s">
        <v>174</v>
      </c>
      <c r="B38" s="11" t="str">
        <f>[34]Junho!$B$5</f>
        <v>*</v>
      </c>
      <c r="C38" s="11" t="str">
        <f>[34]Junho!$B$6</f>
        <v>*</v>
      </c>
      <c r="D38" s="11" t="str">
        <f>[34]Junho!$B$7</f>
        <v>*</v>
      </c>
      <c r="E38" s="11" t="str">
        <f>[34]Junho!$B$8</f>
        <v>*</v>
      </c>
      <c r="F38" s="11" t="str">
        <f>[34]Junho!$B$9</f>
        <v>*</v>
      </c>
      <c r="G38" s="11" t="str">
        <f>[34]Junho!$B$10</f>
        <v>*</v>
      </c>
      <c r="H38" s="11" t="str">
        <f>[34]Junho!$B$11</f>
        <v>*</v>
      </c>
      <c r="I38" s="11" t="str">
        <f>[34]Junho!$B$12</f>
        <v>*</v>
      </c>
      <c r="J38" s="11" t="str">
        <f>[34]Junho!$B$13</f>
        <v>*</v>
      </c>
      <c r="K38" s="11" t="str">
        <f>[34]Junho!$B$14</f>
        <v>*</v>
      </c>
      <c r="L38" s="11" t="str">
        <f>[34]Junho!$B$15</f>
        <v>*</v>
      </c>
      <c r="M38" s="11" t="str">
        <f>[34]Junho!$B$16</f>
        <v>*</v>
      </c>
      <c r="N38" s="11" t="str">
        <f>[34]Junho!$B$17</f>
        <v>*</v>
      </c>
      <c r="O38" s="11" t="str">
        <f>[34]Junho!$B$18</f>
        <v>*</v>
      </c>
      <c r="P38" s="11" t="str">
        <f>[34]Junho!$B$19</f>
        <v>*</v>
      </c>
      <c r="Q38" s="11" t="str">
        <f>[34]Junho!$B$20</f>
        <v>*</v>
      </c>
      <c r="R38" s="11" t="str">
        <f>[34]Junho!$B$21</f>
        <v>*</v>
      </c>
      <c r="S38" s="11" t="str">
        <f>[34]Junho!$B$22</f>
        <v>*</v>
      </c>
      <c r="T38" s="11" t="str">
        <f>[34]Junho!$B$23</f>
        <v>*</v>
      </c>
      <c r="U38" s="11" t="str">
        <f>[34]Junho!$B$24</f>
        <v>*</v>
      </c>
      <c r="V38" s="11" t="str">
        <f>[34]Junho!$B$25</f>
        <v>*</v>
      </c>
      <c r="W38" s="11" t="str">
        <f>[34]Junho!$B$26</f>
        <v>*</v>
      </c>
      <c r="X38" s="11" t="str">
        <f>[34]Junho!$B$27</f>
        <v>*</v>
      </c>
      <c r="Y38" s="11" t="str">
        <f>[34]Junho!$B$28</f>
        <v>*</v>
      </c>
      <c r="Z38" s="11" t="str">
        <f>[34]Junho!$B$29</f>
        <v>*</v>
      </c>
      <c r="AA38" s="11" t="str">
        <f>[34]Junho!$B$30</f>
        <v>*</v>
      </c>
      <c r="AB38" s="11" t="str">
        <f>[34]Junho!$B$31</f>
        <v>*</v>
      </c>
      <c r="AC38" s="11" t="str">
        <f>[34]Junho!$B$32</f>
        <v>*</v>
      </c>
      <c r="AD38" s="11" t="str">
        <f>[34]Junho!$B$33</f>
        <v>*</v>
      </c>
      <c r="AE38" s="11" t="str">
        <f>[34]Junho!$B$34</f>
        <v>*</v>
      </c>
      <c r="AF38" s="133" t="s">
        <v>226</v>
      </c>
      <c r="AH38" s="126" t="s">
        <v>47</v>
      </c>
      <c r="AI38" s="126" t="s">
        <v>47</v>
      </c>
    </row>
    <row r="39" spans="1:37" x14ac:dyDescent="0.2">
      <c r="A39" s="57" t="s">
        <v>15</v>
      </c>
      <c r="B39" s="11">
        <f>[35]Junho!$B$5</f>
        <v>19.037500000000001</v>
      </c>
      <c r="C39" s="11">
        <f>[35]Junho!$B$6</f>
        <v>16.012499999999999</v>
      </c>
      <c r="D39" s="11">
        <f>[35]Junho!$B$7</f>
        <v>15.08333333333333</v>
      </c>
      <c r="E39" s="11">
        <f>[35]Junho!$B$8</f>
        <v>14.091666666666667</v>
      </c>
      <c r="F39" s="11">
        <f>[35]Junho!$B$9</f>
        <v>15.062499999999998</v>
      </c>
      <c r="G39" s="11">
        <f>[35]Junho!$B$10</f>
        <v>14.920833333333329</v>
      </c>
      <c r="H39" s="11">
        <f>[35]Junho!$B$11</f>
        <v>17.795833333333334</v>
      </c>
      <c r="I39" s="11">
        <f>[35]Junho!$B$12</f>
        <v>19.0625</v>
      </c>
      <c r="J39" s="11">
        <f>[35]Junho!$B$13</f>
        <v>20.491666666666664</v>
      </c>
      <c r="K39" s="11">
        <f>[35]Junho!$B$14</f>
        <v>17.279166666666665</v>
      </c>
      <c r="L39" s="11">
        <f>[35]Junho!$B$15</f>
        <v>19.416666666666668</v>
      </c>
      <c r="M39" s="11">
        <f>[35]Junho!$B$16</f>
        <v>21.404166666666669</v>
      </c>
      <c r="N39" s="11">
        <f>[35]Junho!$B$17</f>
        <v>20.750000000000004</v>
      </c>
      <c r="O39" s="11">
        <f>[35]Junho!$B$18</f>
        <v>21.341666666666669</v>
      </c>
      <c r="P39" s="11">
        <f>[35]Junho!$B$19</f>
        <v>21.245833333333334</v>
      </c>
      <c r="Q39" s="11">
        <f>[35]Junho!$B$20</f>
        <v>21.912500000000005</v>
      </c>
      <c r="R39" s="11">
        <f>[35]Junho!$B$21</f>
        <v>21.141666666666669</v>
      </c>
      <c r="S39" s="11">
        <f>[35]Junho!$B$22</f>
        <v>20.5625</v>
      </c>
      <c r="T39" s="11">
        <f>[35]Junho!$B$23</f>
        <v>21.583333333333332</v>
      </c>
      <c r="U39" s="11">
        <f>[35]Junho!$B$24</f>
        <v>19.791666666666668</v>
      </c>
      <c r="V39" s="11">
        <f>[35]Junho!$B$25</f>
        <v>20.579166666666666</v>
      </c>
      <c r="W39" s="11">
        <f>[35]Junho!$B$26</f>
        <v>19.566666666666666</v>
      </c>
      <c r="X39" s="11">
        <f>[35]Junho!$B$27</f>
        <v>19.529166666666669</v>
      </c>
      <c r="Y39" s="11">
        <f>[35]Junho!$B$28</f>
        <v>20.883333333333329</v>
      </c>
      <c r="Z39" s="11">
        <f>[35]Junho!$B$29</f>
        <v>21.862500000000001</v>
      </c>
      <c r="AA39" s="11">
        <f>[35]Junho!$B$30</f>
        <v>12.133333333333331</v>
      </c>
      <c r="AB39" s="11">
        <f>[35]Junho!$B$31</f>
        <v>14.112499999999999</v>
      </c>
      <c r="AC39" s="11">
        <f>[35]Junho!$B$32</f>
        <v>21.212500000000002</v>
      </c>
      <c r="AD39" s="11">
        <f>[35]Junho!$B$33</f>
        <v>23.408333333333331</v>
      </c>
      <c r="AE39" s="11">
        <f>[35]Junho!$B$34</f>
        <v>24.204166666666666</v>
      </c>
      <c r="AF39" s="92">
        <f t="shared" si="1"/>
        <v>19.182638888888889</v>
      </c>
      <c r="AG39" s="12" t="s">
        <v>47</v>
      </c>
      <c r="AH39" s="12" t="s">
        <v>47</v>
      </c>
      <c r="AI39" t="s">
        <v>47</v>
      </c>
      <c r="AJ39" t="s">
        <v>47</v>
      </c>
    </row>
    <row r="40" spans="1:37" x14ac:dyDescent="0.2">
      <c r="A40" s="57" t="s">
        <v>16</v>
      </c>
      <c r="B40" s="11">
        <f>[36]Junho!$B$5</f>
        <v>18.537500000000001</v>
      </c>
      <c r="C40" s="11">
        <f>[36]Junho!$B$6</f>
        <v>17.229166666666668</v>
      </c>
      <c r="D40" s="11">
        <f>[36]Junho!$B$7</f>
        <v>17.841666666666665</v>
      </c>
      <c r="E40" s="11">
        <f>[36]Junho!$B$8</f>
        <v>16.329166666666662</v>
      </c>
      <c r="F40" s="11">
        <f>[36]Junho!$B$9</f>
        <v>18.691666666666666</v>
      </c>
      <c r="G40" s="11">
        <f>[36]Junho!$B$10</f>
        <v>19.187499999999996</v>
      </c>
      <c r="H40" s="11">
        <f>[36]Junho!$B$11</f>
        <v>23.104166666666668</v>
      </c>
      <c r="I40" s="11">
        <f>[36]Junho!$B$12</f>
        <v>20.783333333333335</v>
      </c>
      <c r="J40" s="11">
        <f>[36]Junho!$B$13</f>
        <v>21.045833333333331</v>
      </c>
      <c r="K40" s="11">
        <f>[36]Junho!$B$14</f>
        <v>22.641666666666669</v>
      </c>
      <c r="L40" s="11">
        <f>[36]Junho!$B$15</f>
        <v>25.433333333333326</v>
      </c>
      <c r="M40" s="11">
        <f>[36]Junho!$B$16</f>
        <v>26.266666666666662</v>
      </c>
      <c r="N40" s="11">
        <f>[36]Junho!$B$17</f>
        <v>25.812500000000004</v>
      </c>
      <c r="O40" s="11">
        <f>[36]Junho!$B$18</f>
        <v>24.675000000000001</v>
      </c>
      <c r="P40" s="11">
        <f>[36]Junho!$B$19</f>
        <v>25.729166666666661</v>
      </c>
      <c r="Q40" s="11">
        <f>[36]Junho!$B$20</f>
        <v>24.212499999999995</v>
      </c>
      <c r="R40" s="11">
        <f>[36]Junho!$B$21</f>
        <v>19.004166666666666</v>
      </c>
      <c r="S40" s="11">
        <f>[36]Junho!$B$22</f>
        <v>21.879166666666666</v>
      </c>
      <c r="T40" s="11">
        <f>[36]Junho!$B$23</f>
        <v>20.104166666666671</v>
      </c>
      <c r="U40" s="11">
        <f>[36]Junho!$B$24</f>
        <v>18.683333333333334</v>
      </c>
      <c r="V40" s="11">
        <f>[36]Junho!$B$25</f>
        <v>22.220833333333331</v>
      </c>
      <c r="W40" s="11">
        <f>[36]Junho!$B$26</f>
        <v>22.445833333333329</v>
      </c>
      <c r="X40" s="11">
        <f>[36]Junho!$B$27</f>
        <v>23.499999999999996</v>
      </c>
      <c r="Y40" s="11">
        <f>[36]Junho!$B$28</f>
        <v>24.308333333333334</v>
      </c>
      <c r="Z40" s="11">
        <f>[36]Junho!$B$29</f>
        <v>25.379166666666659</v>
      </c>
      <c r="AA40" s="11">
        <f>[36]Junho!$B$30</f>
        <v>12.799999999999997</v>
      </c>
      <c r="AB40" s="11">
        <f>[36]Junho!$B$31</f>
        <v>17.737500000000001</v>
      </c>
      <c r="AC40" s="11">
        <f>[36]Junho!$B$32</f>
        <v>25.795833333333324</v>
      </c>
      <c r="AD40" s="11">
        <f>[36]Junho!$B$33</f>
        <v>27.400000000000002</v>
      </c>
      <c r="AE40" s="11">
        <f>[36]Junho!$B$34</f>
        <v>26.616666666666671</v>
      </c>
      <c r="AF40" s="92">
        <f t="shared" si="1"/>
        <v>21.846527777777773</v>
      </c>
      <c r="AH40" s="12" t="s">
        <v>47</v>
      </c>
      <c r="AJ40" t="s">
        <v>47</v>
      </c>
    </row>
    <row r="41" spans="1:37" x14ac:dyDescent="0.2">
      <c r="A41" s="57" t="s">
        <v>175</v>
      </c>
      <c r="B41" s="11">
        <f>[37]Junho!$B$5</f>
        <v>27.753846153846155</v>
      </c>
      <c r="C41" s="11">
        <f>[37]Junho!$B$6</f>
        <v>25.061538461538461</v>
      </c>
      <c r="D41" s="11">
        <f>[37]Junho!$B$7</f>
        <v>21.328571428571426</v>
      </c>
      <c r="E41" s="11">
        <f>[37]Junho!$B$8</f>
        <v>20.435714285714287</v>
      </c>
      <c r="F41" s="11">
        <f>[37]Junho!$B$9</f>
        <v>19.657142857142855</v>
      </c>
      <c r="G41" s="11">
        <f>[37]Junho!$B$10</f>
        <v>21.092857142857145</v>
      </c>
      <c r="H41" s="11">
        <f>[37]Junho!$B$11</f>
        <v>25.123076923076919</v>
      </c>
      <c r="I41" s="11">
        <f>[37]Junho!$B$12</f>
        <v>25.950000000000003</v>
      </c>
      <c r="J41" s="11">
        <f>[37]Junho!$B$13</f>
        <v>23.800000000000004</v>
      </c>
      <c r="K41" s="11">
        <f>[37]Junho!$B$14</f>
        <v>24.541666666666668</v>
      </c>
      <c r="L41" s="11">
        <f>[37]Junho!$B$15</f>
        <v>26.099999999999998</v>
      </c>
      <c r="M41" s="11">
        <f>[37]Junho!$B$16</f>
        <v>26.830769230769231</v>
      </c>
      <c r="N41" s="11">
        <f>[37]Junho!$B$17</f>
        <v>27.424999999999997</v>
      </c>
      <c r="O41" s="11">
        <f>[37]Junho!$B$18</f>
        <v>27.541666666666668</v>
      </c>
      <c r="P41" s="11">
        <f>[37]Junho!$B$19</f>
        <v>27.275000000000002</v>
      </c>
      <c r="Q41" s="11">
        <f>[37]Junho!$B$20</f>
        <v>27.674999999999997</v>
      </c>
      <c r="R41" s="11">
        <f>[37]Junho!$B$21</f>
        <v>26.116666666666671</v>
      </c>
      <c r="S41" s="11">
        <f>[37]Junho!$B$22</f>
        <v>25.141666666666669</v>
      </c>
      <c r="T41" s="11">
        <f>[37]Junho!$B$23</f>
        <v>25.549999999999997</v>
      </c>
      <c r="U41" s="11">
        <f>[37]Junho!$B$24</f>
        <v>25.483333333333334</v>
      </c>
      <c r="V41" s="11">
        <f>[37]Junho!$B$25</f>
        <v>25.858333333333331</v>
      </c>
      <c r="W41" s="11">
        <f>[37]Junho!$B$26</f>
        <v>25.150000000000002</v>
      </c>
      <c r="X41" s="11">
        <f>[37]Junho!$B$27</f>
        <v>24.863636363636363</v>
      </c>
      <c r="Y41" s="11">
        <f>[37]Junho!$B$28</f>
        <v>24.025000000000002</v>
      </c>
      <c r="Z41" s="11">
        <f>[37]Junho!$B$29</f>
        <v>25.215384615384615</v>
      </c>
      <c r="AA41" s="11">
        <f>[37]Junho!$B$30</f>
        <v>19.609090909090913</v>
      </c>
      <c r="AB41" s="11">
        <f>[37]Junho!$B$31</f>
        <v>22.63636363636364</v>
      </c>
      <c r="AC41" s="11">
        <f>[37]Junho!$B$32</f>
        <v>26.5</v>
      </c>
      <c r="AD41" s="11">
        <f>[37]Junho!$B$33</f>
        <v>26.933333333333334</v>
      </c>
      <c r="AE41" s="11">
        <f>[37]Junho!$B$34</f>
        <v>26.724999999999998</v>
      </c>
      <c r="AF41" s="133">
        <f t="shared" si="1"/>
        <v>24.913321955821957</v>
      </c>
      <c r="AH41" s="12" t="s">
        <v>47</v>
      </c>
      <c r="AJ41" t="s">
        <v>47</v>
      </c>
    </row>
    <row r="42" spans="1:37" x14ac:dyDescent="0.2">
      <c r="A42" s="57" t="s">
        <v>17</v>
      </c>
      <c r="B42" s="11">
        <f>[38]Junho!$B$5</f>
        <v>23.916666666666668</v>
      </c>
      <c r="C42" s="11">
        <f>[38]Junho!$B$6</f>
        <v>21.0625</v>
      </c>
      <c r="D42" s="11">
        <f>[38]Junho!$B$7</f>
        <v>19.633333333333336</v>
      </c>
      <c r="E42" s="11">
        <f>[38]Junho!$B$8</f>
        <v>17.741666666666664</v>
      </c>
      <c r="F42" s="11">
        <f>[38]Junho!$B$9</f>
        <v>17.295833333333334</v>
      </c>
      <c r="G42" s="11">
        <f>[38]Junho!$B$10</f>
        <v>16.229166666666668</v>
      </c>
      <c r="H42" s="11">
        <f>[38]Junho!$B$11</f>
        <v>19.75</v>
      </c>
      <c r="I42" s="11">
        <f>[38]Junho!$B$12</f>
        <v>20.925000000000004</v>
      </c>
      <c r="J42" s="11">
        <f>[38]Junho!$B$13</f>
        <v>21.520833333333339</v>
      </c>
      <c r="K42" s="11">
        <f>[38]Junho!$B$14</f>
        <v>19.600000000000005</v>
      </c>
      <c r="L42" s="11">
        <f>[38]Junho!$B$15</f>
        <v>21.049999999999994</v>
      </c>
      <c r="M42" s="11">
        <f>[38]Junho!$B$16</f>
        <v>22.720833333333331</v>
      </c>
      <c r="N42" s="11">
        <f>[38]Junho!$B$17</f>
        <v>23.283333333333335</v>
      </c>
      <c r="O42" s="11">
        <f>[38]Junho!$B$18</f>
        <v>22.012499999999999</v>
      </c>
      <c r="P42" s="11">
        <f>[38]Junho!$B$19</f>
        <v>24.279166666666669</v>
      </c>
      <c r="Q42" s="11">
        <f>[38]Junho!$B$20</f>
        <v>24.783333333333331</v>
      </c>
      <c r="R42" s="11">
        <f>[38]Junho!$B$21</f>
        <v>22.183333333333337</v>
      </c>
      <c r="S42" s="11">
        <f>[38]Junho!$B$22</f>
        <v>21.979166666666661</v>
      </c>
      <c r="T42" s="11">
        <f>[38]Junho!$B$23</f>
        <v>21.24583333333333</v>
      </c>
      <c r="U42" s="11">
        <f>[38]Junho!$B$24</f>
        <v>21.033333333333335</v>
      </c>
      <c r="V42" s="11">
        <f>[38]Junho!$B$25</f>
        <v>20.745833333333334</v>
      </c>
      <c r="W42" s="11">
        <f>[38]Junho!$B$26</f>
        <v>21.754166666666663</v>
      </c>
      <c r="X42" s="11">
        <f>[38]Junho!$B$27</f>
        <v>21.058333333333334</v>
      </c>
      <c r="Y42" s="11">
        <f>[38]Junho!$B$28</f>
        <v>20.266666666666669</v>
      </c>
      <c r="Z42" s="11">
        <f>[38]Junho!$B$29</f>
        <v>21.929166666666664</v>
      </c>
      <c r="AA42" s="11">
        <f>[38]Junho!$B$30</f>
        <v>17.462500000000002</v>
      </c>
      <c r="AB42" s="11">
        <f>[38]Junho!$B$31</f>
        <v>17.866666666666664</v>
      </c>
      <c r="AC42" s="11">
        <f>[38]Junho!$B$32</f>
        <v>23.120833333333334</v>
      </c>
      <c r="AD42" s="11">
        <f>[38]Junho!$B$33</f>
        <v>23.966666666666665</v>
      </c>
      <c r="AE42" s="11">
        <f>[38]Junho!$B$34</f>
        <v>23.433333333333334</v>
      </c>
      <c r="AF42" s="92">
        <f t="shared" si="1"/>
        <v>21.12833333333333</v>
      </c>
      <c r="AH42" s="12" t="s">
        <v>47</v>
      </c>
      <c r="AJ42" t="s">
        <v>47</v>
      </c>
    </row>
    <row r="43" spans="1:37" x14ac:dyDescent="0.2">
      <c r="A43" s="57" t="s">
        <v>157</v>
      </c>
      <c r="B43" s="11">
        <f>[39]Junho!$B$5</f>
        <v>25.288888888888891</v>
      </c>
      <c r="C43" s="11">
        <f>[39]Junho!$B$6</f>
        <v>22.994444444444444</v>
      </c>
      <c r="D43" s="11">
        <f>[39]Junho!$B$7</f>
        <v>20.816666666666663</v>
      </c>
      <c r="E43" s="11">
        <f>[39]Junho!$B$8</f>
        <v>19.816666666666663</v>
      </c>
      <c r="F43" s="11">
        <f>[39]Junho!$B$9</f>
        <v>17.994444444444447</v>
      </c>
      <c r="G43" s="11">
        <f>[39]Junho!$B$10</f>
        <v>18.142105263157895</v>
      </c>
      <c r="H43" s="11">
        <f>[39]Junho!$B$11</f>
        <v>20.994444444444447</v>
      </c>
      <c r="I43" s="11">
        <f>[39]Junho!$B$12</f>
        <v>22.547058823529412</v>
      </c>
      <c r="J43" s="11">
        <f>[39]Junho!$B$13</f>
        <v>20.905882352941173</v>
      </c>
      <c r="K43" s="11">
        <f>[39]Junho!$B$14</f>
        <v>20.783333333333335</v>
      </c>
      <c r="L43" s="11">
        <f>[39]Junho!$B$15</f>
        <v>24.264705882352946</v>
      </c>
      <c r="M43" s="11">
        <f>[39]Junho!$B$16</f>
        <v>25.258823529411767</v>
      </c>
      <c r="N43" s="11">
        <f>[39]Junho!$B$17</f>
        <v>25.641176470588238</v>
      </c>
      <c r="O43" s="11">
        <f>[39]Junho!$B$18</f>
        <v>26.135294117647064</v>
      </c>
      <c r="P43" s="11">
        <f>[39]Junho!$B$19</f>
        <v>25.223529411764709</v>
      </c>
      <c r="Q43" s="11">
        <f>[39]Junho!$B$20</f>
        <v>24.888235294117646</v>
      </c>
      <c r="R43" s="11">
        <f>[39]Junho!$B$21</f>
        <v>23.141176470588242</v>
      </c>
      <c r="S43" s="11">
        <f>[39]Junho!$B$22</f>
        <v>23.458823529411767</v>
      </c>
      <c r="T43" s="11">
        <f>[39]Junho!$B$23</f>
        <v>23.787499999999998</v>
      </c>
      <c r="U43" s="11">
        <f>[39]Junho!$B$24</f>
        <v>23.599999999999998</v>
      </c>
      <c r="V43" s="11">
        <f>[39]Junho!$B$25</f>
        <v>23.274999999999999</v>
      </c>
      <c r="W43" s="11">
        <f>[39]Junho!$B$26</f>
        <v>22.556250000000002</v>
      </c>
      <c r="X43" s="11">
        <f>[39]Junho!$B$27</f>
        <v>22.675000000000001</v>
      </c>
      <c r="Y43" s="11">
        <f>[39]Junho!$B$28</f>
        <v>23.237500000000001</v>
      </c>
      <c r="Z43" s="11">
        <f>[39]Junho!$B$29</f>
        <v>25.212500000000002</v>
      </c>
      <c r="AA43" s="11">
        <f>[39]Junho!$B$30</f>
        <v>19.437499999999996</v>
      </c>
      <c r="AB43" s="11">
        <f>[39]Junho!$B$31</f>
        <v>20.433333333333337</v>
      </c>
      <c r="AC43" s="11">
        <f>[39]Junho!$B$32</f>
        <v>25.225000000000001</v>
      </c>
      <c r="AD43" s="11">
        <f>[39]Junho!$B$33</f>
        <v>26.8</v>
      </c>
      <c r="AE43" s="11">
        <f>[39]Junho!$B$34</f>
        <v>27.073333333333331</v>
      </c>
      <c r="AF43" s="133">
        <f t="shared" si="1"/>
        <v>23.053620556702207</v>
      </c>
      <c r="AH43" s="12" t="s">
        <v>47</v>
      </c>
      <c r="AI43" t="s">
        <v>47</v>
      </c>
    </row>
    <row r="44" spans="1:37" x14ac:dyDescent="0.2">
      <c r="A44" s="57" t="s">
        <v>18</v>
      </c>
      <c r="B44" s="11">
        <f>[40]Junho!$B$5</f>
        <v>22.079166666666669</v>
      </c>
      <c r="C44" s="11">
        <f>[40]Junho!$B$6</f>
        <v>21.879166666666666</v>
      </c>
      <c r="D44" s="11">
        <f>[40]Junho!$B$7</f>
        <v>20.712499999999999</v>
      </c>
      <c r="E44" s="11">
        <f>[40]Junho!$B$8</f>
        <v>17.812500000000004</v>
      </c>
      <c r="F44" s="11">
        <f>[40]Junho!$B$9</f>
        <v>17.208333333333332</v>
      </c>
      <c r="G44" s="11">
        <f>[40]Junho!$B$10</f>
        <v>18.016666666666669</v>
      </c>
      <c r="H44" s="11">
        <f>[40]Junho!$B$11</f>
        <v>21.112500000000004</v>
      </c>
      <c r="I44" s="11">
        <f>[40]Junho!$B$12</f>
        <v>22.337500000000002</v>
      </c>
      <c r="J44" s="11">
        <f>[40]Junho!$B$13</f>
        <v>21.225000000000001</v>
      </c>
      <c r="K44" s="11">
        <f>[40]Junho!$B$14</f>
        <v>20.779166666666669</v>
      </c>
      <c r="L44" s="11">
        <f>[40]Junho!$B$15</f>
        <v>21.912499999999998</v>
      </c>
      <c r="M44" s="11">
        <f>[40]Junho!$B$16</f>
        <v>22.86666666666666</v>
      </c>
      <c r="N44" s="11">
        <f>[40]Junho!$B$17</f>
        <v>22.224999999999998</v>
      </c>
      <c r="O44" s="11">
        <f>[40]Junho!$B$18</f>
        <v>22.545833333333334</v>
      </c>
      <c r="P44" s="11">
        <f>[40]Junho!$B$19</f>
        <v>23.612500000000001</v>
      </c>
      <c r="Q44" s="11">
        <f>[40]Junho!$B$20</f>
        <v>23.454166666666666</v>
      </c>
      <c r="R44" s="11">
        <f>[40]Junho!$B$21</f>
        <v>22.404166666666669</v>
      </c>
      <c r="S44" s="11">
        <f>[40]Junho!$B$22</f>
        <v>21.079166666666669</v>
      </c>
      <c r="T44" s="11">
        <f>[40]Junho!$B$23</f>
        <v>20.570833333333329</v>
      </c>
      <c r="U44" s="11">
        <f>[40]Junho!$B$24</f>
        <v>21.595833333333331</v>
      </c>
      <c r="V44" s="11">
        <f>[40]Junho!$B$25</f>
        <v>21.629166666666666</v>
      </c>
      <c r="W44" s="11">
        <f>[40]Junho!$B$26</f>
        <v>21.224999999999998</v>
      </c>
      <c r="X44" s="11">
        <f>[40]Junho!$B$27</f>
        <v>20.487500000000001</v>
      </c>
      <c r="Y44" s="11">
        <f>[40]Junho!$B$28</f>
        <v>20.154166666666669</v>
      </c>
      <c r="Z44" s="11">
        <f>[40]Junho!$B$29</f>
        <v>21.183333333333334</v>
      </c>
      <c r="AA44" s="11">
        <f>[40]Junho!$B$30</f>
        <v>18.729166666666668</v>
      </c>
      <c r="AB44" s="11">
        <f>[40]Junho!$B$31</f>
        <v>20.016666666666669</v>
      </c>
      <c r="AC44" s="11">
        <f>[40]Junho!$B$32</f>
        <v>23.025000000000002</v>
      </c>
      <c r="AD44" s="11">
        <f>[40]Junho!$B$33</f>
        <v>23.179166666666671</v>
      </c>
      <c r="AE44" s="11">
        <f>[40]Junho!$B$34</f>
        <v>22.783333333333331</v>
      </c>
      <c r="AF44" s="92">
        <f t="shared" si="1"/>
        <v>21.261388888888884</v>
      </c>
      <c r="AJ44" t="s">
        <v>47</v>
      </c>
    </row>
    <row r="45" spans="1:37" x14ac:dyDescent="0.2">
      <c r="A45" s="57" t="s">
        <v>162</v>
      </c>
      <c r="B45" s="11">
        <f>[41]Junho!$B$5</f>
        <v>24.679166666666674</v>
      </c>
      <c r="C45" s="11">
        <f>[41]Junho!$B$6</f>
        <v>23.724999999999998</v>
      </c>
      <c r="D45" s="11">
        <f>[41]Junho!$B$7</f>
        <v>20.770833333333332</v>
      </c>
      <c r="E45" s="11">
        <f>[41]Junho!$B$8</f>
        <v>19.804166666666667</v>
      </c>
      <c r="F45" s="11">
        <f>[41]Junho!$B$9</f>
        <v>18.5</v>
      </c>
      <c r="G45" s="11">
        <f>[41]Junho!$B$10</f>
        <v>18.579166666666666</v>
      </c>
      <c r="H45" s="11">
        <f>[41]Junho!$B$11</f>
        <v>20.695833333333333</v>
      </c>
      <c r="I45" s="11">
        <f>[41]Junho!$B$12</f>
        <v>21.341666666666669</v>
      </c>
      <c r="J45" s="11">
        <f>[41]Junho!$B$13</f>
        <v>20.016666666666669</v>
      </c>
      <c r="K45" s="11">
        <f>[41]Junho!$B$14</f>
        <v>22.075000000000006</v>
      </c>
      <c r="L45" s="11">
        <f>[41]Junho!$B$15</f>
        <v>23.512500000000003</v>
      </c>
      <c r="M45" s="11">
        <f>[41]Junho!$B$16</f>
        <v>23.237499999999997</v>
      </c>
      <c r="N45" s="11">
        <f>[41]Junho!$B$17</f>
        <v>22.95</v>
      </c>
      <c r="O45" s="11">
        <f>[41]Junho!$B$18</f>
        <v>23.491666666666664</v>
      </c>
      <c r="P45" s="11">
        <f>[41]Junho!$B$19</f>
        <v>24.266666666666662</v>
      </c>
      <c r="Q45" s="11">
        <f>[41]Junho!$B$20</f>
        <v>23.462500000000002</v>
      </c>
      <c r="R45" s="11">
        <f>[41]Junho!$B$21</f>
        <v>21.983333333333338</v>
      </c>
      <c r="S45" s="11">
        <f>[41]Junho!$B$22</f>
        <v>21.45</v>
      </c>
      <c r="T45" s="11">
        <f>[41]Junho!$B$23</f>
        <v>22.066666666666666</v>
      </c>
      <c r="U45" s="11">
        <f>[41]Junho!$B$24</f>
        <v>22.258333333333329</v>
      </c>
      <c r="V45" s="11">
        <f>[41]Junho!$B$25</f>
        <v>22.695833333333329</v>
      </c>
      <c r="W45" s="11">
        <f>[41]Junho!$B$26</f>
        <v>22.091666666666669</v>
      </c>
      <c r="X45" s="11">
        <f>[41]Junho!$B$27</f>
        <v>21.570833333333336</v>
      </c>
      <c r="Y45" s="11">
        <f>[41]Junho!$B$28</f>
        <v>21.870833333333334</v>
      </c>
      <c r="Z45" s="11">
        <f>[41]Junho!$B$29</f>
        <v>22.704166666666669</v>
      </c>
      <c r="AA45" s="11">
        <f>[41]Junho!$B$30</f>
        <v>22.354166666666668</v>
      </c>
      <c r="AB45" s="11">
        <f>[41]Junho!$B$31</f>
        <v>20.95</v>
      </c>
      <c r="AC45" s="11">
        <f>[41]Junho!$B$32</f>
        <v>23.841666666666665</v>
      </c>
      <c r="AD45" s="11">
        <f>[41]Junho!$B$33</f>
        <v>23.537499999999998</v>
      </c>
      <c r="AE45" s="11">
        <f>[41]Junho!$B$34</f>
        <v>23.691666666666663</v>
      </c>
      <c r="AF45" s="133">
        <f t="shared" si="1"/>
        <v>22.139166666666664</v>
      </c>
    </row>
    <row r="46" spans="1:37" x14ac:dyDescent="0.2">
      <c r="A46" s="57" t="s">
        <v>19</v>
      </c>
      <c r="B46" s="11">
        <f>[42]Junho!$B$5</f>
        <v>17.937499999999996</v>
      </c>
      <c r="C46" s="11">
        <f>[42]Junho!$B$6</f>
        <v>16.899999999999999</v>
      </c>
      <c r="D46" s="11">
        <f>[42]Junho!$B$7</f>
        <v>14.858333333333336</v>
      </c>
      <c r="E46" s="11">
        <f>[42]Junho!$B$8</f>
        <v>16.104166666666668</v>
      </c>
      <c r="F46" s="11">
        <f>[42]Junho!$B$9</f>
        <v>15.945833333333333</v>
      </c>
      <c r="G46" s="11">
        <f>[42]Junho!$B$10</f>
        <v>16.525000000000002</v>
      </c>
      <c r="H46" s="11">
        <f>[42]Junho!$B$11</f>
        <v>17.941666666666666</v>
      </c>
      <c r="I46" s="11">
        <f>[42]Junho!$B$12</f>
        <v>19.729166666666668</v>
      </c>
      <c r="J46" s="11">
        <f>[42]Junho!$B$13</f>
        <v>20.520833333333332</v>
      </c>
      <c r="K46" s="11">
        <f>[42]Junho!$B$14</f>
        <v>18.874999999999996</v>
      </c>
      <c r="L46" s="11">
        <f>[42]Junho!$B$15</f>
        <v>19.995833333333334</v>
      </c>
      <c r="M46" s="11">
        <f>[42]Junho!$B$16</f>
        <v>21.608333333333334</v>
      </c>
      <c r="N46" s="11">
        <f>[42]Junho!$B$17</f>
        <v>21.641666666666666</v>
      </c>
      <c r="O46" s="11">
        <f>[42]Junho!$B$18</f>
        <v>21.558333333333334</v>
      </c>
      <c r="P46" s="11">
        <f>[42]Junho!$B$19</f>
        <v>21.970833333333331</v>
      </c>
      <c r="Q46" s="11">
        <f>[42]Junho!$B$20</f>
        <v>23.224999999999998</v>
      </c>
      <c r="R46" s="11">
        <f>[42]Junho!$B$21</f>
        <v>22.3</v>
      </c>
      <c r="S46" s="11">
        <f>[42]Junho!$B$22</f>
        <v>20.604166666666668</v>
      </c>
      <c r="T46" s="11">
        <f>[42]Junho!$B$23</f>
        <v>20.212499999999999</v>
      </c>
      <c r="U46" s="11">
        <f>[42]Junho!$B$24</f>
        <v>18.945833333333329</v>
      </c>
      <c r="V46" s="11">
        <f>[42]Junho!$B$25</f>
        <v>21.495833333333334</v>
      </c>
      <c r="W46" s="11">
        <f>[42]Junho!$B$26</f>
        <v>20.875</v>
      </c>
      <c r="X46" s="11">
        <f>[42]Junho!$B$27</f>
        <v>19.925000000000004</v>
      </c>
      <c r="Y46" s="11">
        <f>[42]Junho!$B$28</f>
        <v>19.533333333333331</v>
      </c>
      <c r="Z46" s="11">
        <f>[42]Junho!$B$29</f>
        <v>21.083333333333332</v>
      </c>
      <c r="AA46" s="11">
        <f>[42]Junho!$B$30</f>
        <v>11.174999999999999</v>
      </c>
      <c r="AB46" s="11">
        <f>[42]Junho!$B$31</f>
        <v>13.65</v>
      </c>
      <c r="AC46" s="11">
        <f>[42]Junho!$B$32</f>
        <v>21.787499999999994</v>
      </c>
      <c r="AD46" s="11">
        <f>[42]Junho!$B$33</f>
        <v>23.737499999999997</v>
      </c>
      <c r="AE46" s="11">
        <f>[42]Junho!$B$34</f>
        <v>22.854166666666671</v>
      </c>
      <c r="AF46" s="92">
        <f t="shared" si="1"/>
        <v>19.45055555555555</v>
      </c>
      <c r="AG46" s="12" t="s">
        <v>47</v>
      </c>
      <c r="AH46" s="12" t="s">
        <v>47</v>
      </c>
      <c r="AJ46" t="s">
        <v>47</v>
      </c>
    </row>
    <row r="47" spans="1:37" x14ac:dyDescent="0.2">
      <c r="A47" s="57" t="s">
        <v>31</v>
      </c>
      <c r="B47" s="11">
        <f>[43]Junho!$B$5</f>
        <v>27.5625</v>
      </c>
      <c r="C47" s="11">
        <f>[43]Junho!$B$6</f>
        <v>22.008333333333326</v>
      </c>
      <c r="D47" s="11">
        <f>[43]Junho!$B$7</f>
        <v>19.804166666666664</v>
      </c>
      <c r="E47" s="11">
        <f>[43]Junho!$B$8</f>
        <v>17.520833333333332</v>
      </c>
      <c r="F47" s="11">
        <f>[43]Junho!$B$9</f>
        <v>16.654166666666669</v>
      </c>
      <c r="G47" s="11">
        <f>[43]Junho!$B$10</f>
        <v>17.658333333333328</v>
      </c>
      <c r="H47" s="11">
        <f>[43]Junho!$B$11</f>
        <v>22.041666666666668</v>
      </c>
      <c r="I47" s="11">
        <f>[43]Junho!$B$12</f>
        <v>23.454166666666666</v>
      </c>
      <c r="J47" s="11">
        <f>[43]Junho!$B$13</f>
        <v>22.537499999999998</v>
      </c>
      <c r="K47" s="11">
        <f>[43]Junho!$B$14</f>
        <v>20.237499999999997</v>
      </c>
      <c r="L47" s="11">
        <f>[43]Junho!$B$15</f>
        <v>22.274999999999995</v>
      </c>
      <c r="M47" s="11">
        <f>[43]Junho!$B$16</f>
        <v>24.383333333333336</v>
      </c>
      <c r="N47" s="11">
        <f>[43]Junho!$B$17</f>
        <v>24.791666666666668</v>
      </c>
      <c r="O47" s="11">
        <f>[43]Junho!$B$18</f>
        <v>24.229166666666668</v>
      </c>
      <c r="P47" s="11">
        <f>[43]Junho!$B$19</f>
        <v>24.929166666666664</v>
      </c>
      <c r="Q47" s="11">
        <f>[43]Junho!$B$20</f>
        <v>25.591666666666665</v>
      </c>
      <c r="R47" s="11">
        <f>[43]Junho!$B$21</f>
        <v>24.395833333333329</v>
      </c>
      <c r="S47" s="11">
        <f>[43]Junho!$B$22</f>
        <v>22.866666666666664</v>
      </c>
      <c r="T47" s="11">
        <f>[43]Junho!$B$23</f>
        <v>22.604166666666668</v>
      </c>
      <c r="U47" s="11">
        <f>[43]Junho!$B$24</f>
        <v>22.275000000000002</v>
      </c>
      <c r="V47" s="11">
        <f>[43]Junho!$B$25</f>
        <v>22.445833333333336</v>
      </c>
      <c r="W47" s="11">
        <f>[43]Junho!$B$26</f>
        <v>23.145833333333339</v>
      </c>
      <c r="X47" s="11">
        <f>[43]Junho!$B$27</f>
        <v>23.141666666666666</v>
      </c>
      <c r="Y47" s="11">
        <f>[43]Junho!$B$28</f>
        <v>22.029166666666665</v>
      </c>
      <c r="Z47" s="11">
        <f>[43]Junho!$B$29</f>
        <v>23.033333333333335</v>
      </c>
      <c r="AA47" s="11">
        <f>[43]Junho!$B$30</f>
        <v>17.624999999999996</v>
      </c>
      <c r="AB47" s="11">
        <f>[43]Junho!$B$31</f>
        <v>18.7</v>
      </c>
      <c r="AC47" s="11">
        <f>[43]Junho!$B$32</f>
        <v>24.662499999999998</v>
      </c>
      <c r="AD47" s="11">
        <f>[43]Junho!$B$33</f>
        <v>25.529166666666669</v>
      </c>
      <c r="AE47" s="11">
        <f>[43]Junho!$B$34</f>
        <v>24.262499999999999</v>
      </c>
      <c r="AF47" s="92">
        <f t="shared" si="1"/>
        <v>22.41319444444445</v>
      </c>
      <c r="AJ47" t="s">
        <v>47</v>
      </c>
    </row>
    <row r="48" spans="1:37" x14ac:dyDescent="0.2">
      <c r="A48" s="57" t="s">
        <v>44</v>
      </c>
      <c r="B48" s="11">
        <f>[44]Junho!$B$5</f>
        <v>23.600000000000005</v>
      </c>
      <c r="C48" s="11">
        <f>[44]Junho!$B$6</f>
        <v>23.983333333333331</v>
      </c>
      <c r="D48" s="11">
        <f>[44]Junho!$B$7</f>
        <v>19.604166666666668</v>
      </c>
      <c r="E48" s="11">
        <f>[44]Junho!$B$8</f>
        <v>19.954166666666669</v>
      </c>
      <c r="F48" s="11">
        <f>[44]Junho!$B$9</f>
        <v>19.849999999999998</v>
      </c>
      <c r="G48" s="11">
        <f>[44]Junho!$B$10</f>
        <v>21.395833333333332</v>
      </c>
      <c r="H48" s="11">
        <f>[44]Junho!$B$11</f>
        <v>22.929166666666664</v>
      </c>
      <c r="I48" s="11">
        <f>[44]Junho!$B$12</f>
        <v>24.600000000000005</v>
      </c>
      <c r="J48" s="11">
        <f>[44]Junho!$B$13</f>
        <v>21.761111111111113</v>
      </c>
      <c r="K48" s="11">
        <f>[44]Junho!$B$14</f>
        <v>23.004166666666666</v>
      </c>
      <c r="L48" s="11">
        <f>[44]Junho!$B$15</f>
        <v>24.795652173913041</v>
      </c>
      <c r="M48" s="11">
        <f>[44]Junho!$B$16</f>
        <v>24.999999999999996</v>
      </c>
      <c r="N48" s="11">
        <f>[44]Junho!$B$17</f>
        <v>23.908333333333335</v>
      </c>
      <c r="O48" s="11">
        <f>[44]Junho!$B$18</f>
        <v>24.866666666666674</v>
      </c>
      <c r="P48" s="11">
        <f>[44]Junho!$B$19</f>
        <v>25.375</v>
      </c>
      <c r="Q48" s="11">
        <f>[44]Junho!$B$20</f>
        <v>24.887499999999999</v>
      </c>
      <c r="R48" s="11">
        <f>[44]Junho!$B$21</f>
        <v>24.654166666666665</v>
      </c>
      <c r="S48" s="11">
        <f>[44]Junho!$B$22</f>
        <v>22.504166666666666</v>
      </c>
      <c r="T48" s="11">
        <f>[44]Junho!$B$23</f>
        <v>22.720833333333331</v>
      </c>
      <c r="U48" s="11">
        <f>[44]Junho!$B$24</f>
        <v>23.100000000000005</v>
      </c>
      <c r="V48" s="11">
        <f>[44]Junho!$B$25</f>
        <v>24.370833333333337</v>
      </c>
      <c r="W48" s="11">
        <f>[44]Junho!$B$26</f>
        <v>23.850000000000005</v>
      </c>
      <c r="X48" s="11">
        <f>[44]Junho!$B$27</f>
        <v>22.887499999999992</v>
      </c>
      <c r="Y48" s="11">
        <f>[44]Junho!$B$28</f>
        <v>22.416666666666668</v>
      </c>
      <c r="Z48" s="11">
        <f>[44]Junho!$B$29</f>
        <v>22.225000000000005</v>
      </c>
      <c r="AA48" s="11">
        <f>[44]Junho!$B$30</f>
        <v>19.112499999999997</v>
      </c>
      <c r="AB48" s="11">
        <f>[44]Junho!$B$31</f>
        <v>23.470833333333335</v>
      </c>
      <c r="AC48" s="11">
        <f>[44]Junho!$B$32</f>
        <v>24.758333333333336</v>
      </c>
      <c r="AD48" s="11">
        <f>[44]Junho!$B$33</f>
        <v>24.891666666666666</v>
      </c>
      <c r="AE48" s="11">
        <f>[44]Junho!$B$34</f>
        <v>24.645833333333329</v>
      </c>
      <c r="AF48" s="92">
        <f t="shared" si="1"/>
        <v>23.170780998389695</v>
      </c>
      <c r="AG48" s="12" t="s">
        <v>47</v>
      </c>
      <c r="AH48" s="12" t="s">
        <v>47</v>
      </c>
    </row>
    <row r="49" spans="1:38" x14ac:dyDescent="0.2">
      <c r="A49" s="57" t="s">
        <v>20</v>
      </c>
      <c r="B49" s="11">
        <f>[45]Junho!$B$5</f>
        <v>25.637500000000003</v>
      </c>
      <c r="C49" s="11">
        <f>[45]Junho!$B$6</f>
        <v>25.037499999999998</v>
      </c>
      <c r="D49" s="11">
        <f>[45]Junho!$B$7</f>
        <v>21.270833333333332</v>
      </c>
      <c r="E49" s="11">
        <f>[45]Junho!$B$8</f>
        <v>20.312500000000004</v>
      </c>
      <c r="F49" s="11">
        <f>[45]Junho!$B$9</f>
        <v>18.250000000000004</v>
      </c>
      <c r="G49" s="11">
        <f>[45]Junho!$B$10</f>
        <v>17.962499999999999</v>
      </c>
      <c r="H49" s="11">
        <f>[45]Junho!$B$11</f>
        <v>19.804166666666664</v>
      </c>
      <c r="I49" s="11">
        <f>[45]Junho!$B$12</f>
        <v>21.729166666666661</v>
      </c>
      <c r="J49" s="11">
        <f>[45]Junho!$B$13</f>
        <v>20.512499999999999</v>
      </c>
      <c r="K49" s="11">
        <f>[45]Junho!$B$14</f>
        <v>21.333333333333332</v>
      </c>
      <c r="L49" s="11">
        <f>[45]Junho!$B$15</f>
        <v>23.120833333333334</v>
      </c>
      <c r="M49" s="11">
        <f>[45]Junho!$B$16</f>
        <v>23.308333333333334</v>
      </c>
      <c r="N49" s="11">
        <f>[45]Junho!$B$17</f>
        <v>23.254166666666666</v>
      </c>
      <c r="O49" s="11">
        <f>[45]Junho!$B$18</f>
        <v>23.841666666666672</v>
      </c>
      <c r="P49" s="11">
        <f>[45]Junho!$B$19</f>
        <v>24.633333333333336</v>
      </c>
      <c r="Q49" s="11">
        <f>[45]Junho!$B$20</f>
        <v>23.379166666666666</v>
      </c>
      <c r="R49" s="11">
        <f>[45]Junho!$B$21</f>
        <v>22.395833333333339</v>
      </c>
      <c r="S49" s="11">
        <f>[45]Junho!$B$22</f>
        <v>22.425000000000001</v>
      </c>
      <c r="T49" s="11">
        <f>[45]Junho!$B$23</f>
        <v>22.758333333333336</v>
      </c>
      <c r="U49" s="11">
        <f>[45]Junho!$B$24</f>
        <v>23.149999999999995</v>
      </c>
      <c r="V49" s="11">
        <f>[45]Junho!$B$25</f>
        <v>22.895833333333332</v>
      </c>
      <c r="W49" s="11">
        <f>[45]Junho!$B$26</f>
        <v>22.375</v>
      </c>
      <c r="X49" s="11">
        <f>[45]Junho!$B$27</f>
        <v>21.470833333333331</v>
      </c>
      <c r="Y49" s="11">
        <f>[45]Junho!$B$28</f>
        <v>22.037500000000005</v>
      </c>
      <c r="Z49" s="11">
        <f>[45]Junho!$B$29</f>
        <v>23.520833333333332</v>
      </c>
      <c r="AA49" s="11">
        <f>[45]Junho!$B$30</f>
        <v>22.629166666666663</v>
      </c>
      <c r="AB49" s="11">
        <f>[45]Junho!$B$31</f>
        <v>20.837500000000002</v>
      </c>
      <c r="AC49" s="11">
        <f>[45]Junho!$B$32</f>
        <v>23.308333333333334</v>
      </c>
      <c r="AD49" s="11">
        <f>[45]Junho!$B$33</f>
        <v>24</v>
      </c>
      <c r="AE49" s="11">
        <f>[45]Junho!$B$34</f>
        <v>24.025000000000002</v>
      </c>
      <c r="AF49" s="92">
        <f t="shared" si="1"/>
        <v>22.373888888888885</v>
      </c>
      <c r="AH49" s="12" t="s">
        <v>47</v>
      </c>
    </row>
    <row r="50" spans="1:38" s="5" customFormat="1" ht="17.100000000000001" customHeight="1" x14ac:dyDescent="0.2">
      <c r="A50" s="58" t="s">
        <v>227</v>
      </c>
      <c r="B50" s="13">
        <f t="shared" ref="B50:AE50" si="2">AVERAGE(B5:B49)</f>
        <v>23.551524864024863</v>
      </c>
      <c r="C50" s="13">
        <f t="shared" si="2"/>
        <v>21.331306757478636</v>
      </c>
      <c r="D50" s="13">
        <f t="shared" si="2"/>
        <v>19.538660933123246</v>
      </c>
      <c r="E50" s="13">
        <f t="shared" si="2"/>
        <v>18.344215029761902</v>
      </c>
      <c r="F50" s="13">
        <f t="shared" si="2"/>
        <v>17.832601686507942</v>
      </c>
      <c r="G50" s="13">
        <f t="shared" si="2"/>
        <v>18.1176290335213</v>
      </c>
      <c r="H50" s="13">
        <f t="shared" si="2"/>
        <v>20.376589209401711</v>
      </c>
      <c r="I50" s="13">
        <f t="shared" si="2"/>
        <v>21.807069546568624</v>
      </c>
      <c r="J50" s="13">
        <f t="shared" si="2"/>
        <v>21.478395629084972</v>
      </c>
      <c r="K50" s="13">
        <f t="shared" si="2"/>
        <v>20.950260416666669</v>
      </c>
      <c r="L50" s="13">
        <f t="shared" si="2"/>
        <v>22.686000772591644</v>
      </c>
      <c r="M50" s="13">
        <f t="shared" si="2"/>
        <v>23.565690398755649</v>
      </c>
      <c r="N50" s="13">
        <f t="shared" si="2"/>
        <v>23.361336480614973</v>
      </c>
      <c r="O50" s="13">
        <f t="shared" si="2"/>
        <v>23.432352941176468</v>
      </c>
      <c r="P50" s="13">
        <f t="shared" si="2"/>
        <v>23.886976613562087</v>
      </c>
      <c r="Q50" s="13">
        <f t="shared" si="2"/>
        <v>23.83819576217584</v>
      </c>
      <c r="R50" s="13">
        <f t="shared" si="2"/>
        <v>22.576328273244787</v>
      </c>
      <c r="S50" s="13">
        <f t="shared" si="2"/>
        <v>21.815876027830491</v>
      </c>
      <c r="T50" s="13">
        <f t="shared" si="2"/>
        <v>21.831854838709674</v>
      </c>
      <c r="U50" s="13">
        <f t="shared" si="2"/>
        <v>21.633750000000003</v>
      </c>
      <c r="V50" s="13">
        <f t="shared" si="2"/>
        <v>22.344027777777779</v>
      </c>
      <c r="W50" s="13">
        <f t="shared" si="2"/>
        <v>21.940347222222226</v>
      </c>
      <c r="X50" s="13">
        <f t="shared" si="2"/>
        <v>21.696529814271745</v>
      </c>
      <c r="Y50" s="13">
        <f t="shared" si="2"/>
        <v>21.418279569892469</v>
      </c>
      <c r="Z50" s="13">
        <f t="shared" si="2"/>
        <v>22.762593052109185</v>
      </c>
      <c r="AA50" s="13">
        <f t="shared" si="2"/>
        <v>17.605970291980114</v>
      </c>
      <c r="AB50" s="13">
        <f t="shared" si="2"/>
        <v>19.131407436649372</v>
      </c>
      <c r="AC50" s="13">
        <f t="shared" si="2"/>
        <v>23.721182795698919</v>
      </c>
      <c r="AD50" s="13">
        <f t="shared" si="2"/>
        <v>24.429435483870964</v>
      </c>
      <c r="AE50" s="13">
        <f t="shared" si="2"/>
        <v>24.132607526881721</v>
      </c>
      <c r="AF50" s="91">
        <f>AVERAGE(AF5:AF49)</f>
        <v>21.714135893622075</v>
      </c>
      <c r="AH50" s="5" t="s">
        <v>47</v>
      </c>
      <c r="AI50" s="5" t="s">
        <v>47</v>
      </c>
    </row>
    <row r="51" spans="1:38" x14ac:dyDescent="0.2">
      <c r="A51" s="46"/>
      <c r="B51" s="47"/>
      <c r="C51" s="47"/>
      <c r="D51" s="47" t="s">
        <v>101</v>
      </c>
      <c r="E51" s="47"/>
      <c r="F51" s="47"/>
      <c r="G51" s="47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4"/>
      <c r="AE51" s="60" t="s">
        <v>47</v>
      </c>
      <c r="AF51" s="87"/>
      <c r="AJ51" t="s">
        <v>47</v>
      </c>
    </row>
    <row r="52" spans="1:38" x14ac:dyDescent="0.2">
      <c r="A52" s="46"/>
      <c r="B52" s="48" t="s">
        <v>102</v>
      </c>
      <c r="C52" s="48"/>
      <c r="D52" s="48"/>
      <c r="E52" s="48"/>
      <c r="F52" s="48"/>
      <c r="G52" s="48"/>
      <c r="H52" s="48"/>
      <c r="I52" s="48"/>
      <c r="J52" s="89"/>
      <c r="K52" s="89"/>
      <c r="L52" s="89"/>
      <c r="M52" s="89" t="s">
        <v>45</v>
      </c>
      <c r="N52" s="89"/>
      <c r="O52" s="89"/>
      <c r="P52" s="89"/>
      <c r="Q52" s="89"/>
      <c r="R52" s="89"/>
      <c r="S52" s="89"/>
      <c r="T52" s="140" t="s">
        <v>97</v>
      </c>
      <c r="U52" s="140"/>
      <c r="V52" s="140"/>
      <c r="W52" s="140"/>
      <c r="X52" s="140"/>
      <c r="Y52" s="89"/>
      <c r="Z52" s="89"/>
      <c r="AA52" s="89"/>
      <c r="AB52" s="89"/>
      <c r="AC52" s="89"/>
      <c r="AD52" s="89"/>
      <c r="AE52" s="89"/>
      <c r="AF52" s="87"/>
      <c r="AH52" s="12" t="s">
        <v>47</v>
      </c>
    </row>
    <row r="53" spans="1:38" x14ac:dyDescent="0.2">
      <c r="A53" s="49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 t="s">
        <v>46</v>
      </c>
      <c r="N53" s="90"/>
      <c r="O53" s="90"/>
      <c r="P53" s="90"/>
      <c r="Q53" s="89"/>
      <c r="R53" s="89"/>
      <c r="S53" s="89"/>
      <c r="T53" s="141" t="s">
        <v>98</v>
      </c>
      <c r="U53" s="141"/>
      <c r="V53" s="141"/>
      <c r="W53" s="141"/>
      <c r="X53" s="141"/>
      <c r="Y53" s="89"/>
      <c r="Z53" s="89"/>
      <c r="AA53" s="89"/>
      <c r="AB53" s="89"/>
      <c r="AC53" s="89"/>
      <c r="AD53" s="54"/>
      <c r="AE53" s="54"/>
      <c r="AF53" s="87"/>
    </row>
    <row r="54" spans="1:38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4"/>
      <c r="AE54" s="54"/>
      <c r="AF54" s="87"/>
    </row>
    <row r="55" spans="1:38" x14ac:dyDescent="0.2">
      <c r="A55" s="4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54"/>
      <c r="AF55" s="87"/>
    </row>
    <row r="56" spans="1:38" x14ac:dyDescent="0.2">
      <c r="A56" s="4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55"/>
      <c r="AF56" s="87"/>
      <c r="AH56" t="s">
        <v>47</v>
      </c>
    </row>
    <row r="57" spans="1:38" ht="13.5" thickBot="1" x14ac:dyDescent="0.25">
      <c r="A57" s="61"/>
      <c r="B57" s="62"/>
      <c r="C57" s="62"/>
      <c r="D57" s="62"/>
      <c r="E57" s="62"/>
      <c r="F57" s="62"/>
      <c r="G57" s="62" t="s">
        <v>47</v>
      </c>
      <c r="H57" s="62"/>
      <c r="I57" s="62"/>
      <c r="J57" s="62"/>
      <c r="K57" s="62"/>
      <c r="L57" s="62" t="s">
        <v>47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88"/>
    </row>
    <row r="59" spans="1:38" x14ac:dyDescent="0.2">
      <c r="AH59" s="12" t="s">
        <v>47</v>
      </c>
    </row>
    <row r="60" spans="1:38" x14ac:dyDescent="0.2">
      <c r="A60" s="137" t="s">
        <v>238</v>
      </c>
      <c r="N60" s="2" t="s">
        <v>47</v>
      </c>
      <c r="AD60" s="2" t="s">
        <v>47</v>
      </c>
    </row>
    <row r="61" spans="1:38" x14ac:dyDescent="0.2">
      <c r="A61" s="137" t="s">
        <v>237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2" t="s">
        <v>47</v>
      </c>
    </row>
    <row r="62" spans="1:38" x14ac:dyDescent="0.2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2" t="s">
        <v>47</v>
      </c>
      <c r="W62" s="2" t="s">
        <v>47</v>
      </c>
    </row>
    <row r="63" spans="1:38" x14ac:dyDescent="0.2">
      <c r="X63" s="2" t="s">
        <v>47</v>
      </c>
      <c r="Z63" s="2" t="s">
        <v>47</v>
      </c>
      <c r="AL63" s="12" t="s">
        <v>47</v>
      </c>
    </row>
    <row r="64" spans="1:38" x14ac:dyDescent="0.2">
      <c r="AB64" s="2" t="s">
        <v>47</v>
      </c>
    </row>
    <row r="65" spans="9:32" x14ac:dyDescent="0.2">
      <c r="AF65" s="7" t="s">
        <v>47</v>
      </c>
    </row>
    <row r="67" spans="9:32" x14ac:dyDescent="0.2">
      <c r="I67" s="2" t="s">
        <v>47</v>
      </c>
    </row>
    <row r="70" spans="9:32" x14ac:dyDescent="0.2">
      <c r="AE70" s="2" t="s">
        <v>47</v>
      </c>
    </row>
  </sheetData>
  <sheetProtection password="C6EC" sheet="1" objects="1" scenarios="1"/>
  <mergeCells count="36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7"/>
  <sheetViews>
    <sheetView tabSelected="1" zoomScale="90" zoomScaleNormal="90" workbookViewId="0">
      <selection activeCell="AJ69" sqref="AJ69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4" ht="20.100000000000001" customHeight="1" x14ac:dyDescent="0.2">
      <c r="A1" s="146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68"/>
    </row>
    <row r="2" spans="1:34" s="4" customFormat="1" ht="20.100000000000001" customHeight="1" x14ac:dyDescent="0.2">
      <c r="A2" s="149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03"/>
    </row>
    <row r="3" spans="1:34" s="5" customFormat="1" ht="20.100000000000001" customHeight="1" x14ac:dyDescent="0.2">
      <c r="A3" s="149"/>
      <c r="B3" s="154">
        <v>1</v>
      </c>
      <c r="C3" s="154">
        <f>SUM(B3+1)</f>
        <v>2</v>
      </c>
      <c r="D3" s="154">
        <f t="shared" ref="D3:AD3" si="0">SUM(C3+1)</f>
        <v>3</v>
      </c>
      <c r="E3" s="154">
        <f t="shared" si="0"/>
        <v>4</v>
      </c>
      <c r="F3" s="154">
        <f t="shared" si="0"/>
        <v>5</v>
      </c>
      <c r="G3" s="154">
        <f t="shared" si="0"/>
        <v>6</v>
      </c>
      <c r="H3" s="154">
        <f t="shared" si="0"/>
        <v>7</v>
      </c>
      <c r="I3" s="154">
        <f t="shared" si="0"/>
        <v>8</v>
      </c>
      <c r="J3" s="154">
        <f t="shared" si="0"/>
        <v>9</v>
      </c>
      <c r="K3" s="154">
        <f t="shared" si="0"/>
        <v>10</v>
      </c>
      <c r="L3" s="154">
        <f t="shared" si="0"/>
        <v>11</v>
      </c>
      <c r="M3" s="154">
        <f t="shared" si="0"/>
        <v>12</v>
      </c>
      <c r="N3" s="154">
        <f t="shared" si="0"/>
        <v>13</v>
      </c>
      <c r="O3" s="154">
        <f t="shared" si="0"/>
        <v>14</v>
      </c>
      <c r="P3" s="154">
        <f t="shared" si="0"/>
        <v>15</v>
      </c>
      <c r="Q3" s="154">
        <f t="shared" si="0"/>
        <v>16</v>
      </c>
      <c r="R3" s="154">
        <f t="shared" si="0"/>
        <v>17</v>
      </c>
      <c r="S3" s="154">
        <f t="shared" si="0"/>
        <v>18</v>
      </c>
      <c r="T3" s="154">
        <f t="shared" si="0"/>
        <v>19</v>
      </c>
      <c r="U3" s="154">
        <f t="shared" si="0"/>
        <v>20</v>
      </c>
      <c r="V3" s="154">
        <f t="shared" si="0"/>
        <v>21</v>
      </c>
      <c r="W3" s="154">
        <f t="shared" si="0"/>
        <v>22</v>
      </c>
      <c r="X3" s="154">
        <f t="shared" si="0"/>
        <v>23</v>
      </c>
      <c r="Y3" s="154">
        <f t="shared" si="0"/>
        <v>24</v>
      </c>
      <c r="Z3" s="154">
        <f t="shared" si="0"/>
        <v>25</v>
      </c>
      <c r="AA3" s="154">
        <f t="shared" si="0"/>
        <v>26</v>
      </c>
      <c r="AB3" s="154">
        <f t="shared" si="0"/>
        <v>27</v>
      </c>
      <c r="AC3" s="154">
        <f t="shared" si="0"/>
        <v>28</v>
      </c>
      <c r="AD3" s="154">
        <f t="shared" si="0"/>
        <v>29</v>
      </c>
      <c r="AE3" s="178">
        <v>30</v>
      </c>
      <c r="AF3" s="121" t="s">
        <v>39</v>
      </c>
      <c r="AG3" s="105" t="s">
        <v>37</v>
      </c>
      <c r="AH3" s="112" t="s">
        <v>225</v>
      </c>
    </row>
    <row r="4" spans="1:34" s="5" customFormat="1" ht="20.100000000000001" customHeight="1" x14ac:dyDescent="0.2">
      <c r="A4" s="149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60"/>
      <c r="AF4" s="116" t="s">
        <v>35</v>
      </c>
      <c r="AG4" s="106" t="s">
        <v>35</v>
      </c>
      <c r="AH4" s="102" t="s">
        <v>35</v>
      </c>
    </row>
    <row r="5" spans="1:34" s="5" customFormat="1" x14ac:dyDescent="0.2">
      <c r="A5" s="57" t="s">
        <v>40</v>
      </c>
      <c r="B5" s="125">
        <f>[1]Junho!$K$5</f>
        <v>0</v>
      </c>
      <c r="C5" s="125">
        <f>[1]Junho!$K$6</f>
        <v>0</v>
      </c>
      <c r="D5" s="125">
        <f>[1]Junho!$K$7</f>
        <v>0.4</v>
      </c>
      <c r="E5" s="125">
        <f>[1]Junho!$K$8</f>
        <v>0</v>
      </c>
      <c r="F5" s="125">
        <f>[1]Junho!$K$9</f>
        <v>0.2</v>
      </c>
      <c r="G5" s="125">
        <f>[1]Junho!$K$10</f>
        <v>0</v>
      </c>
      <c r="H5" s="125">
        <f>[1]Junho!$K$11</f>
        <v>0</v>
      </c>
      <c r="I5" s="125">
        <f>[1]Junho!$K$12</f>
        <v>0</v>
      </c>
      <c r="J5" s="125">
        <f>[1]Junho!$K$13</f>
        <v>0</v>
      </c>
      <c r="K5" s="125">
        <f>[1]Junho!$K$14</f>
        <v>0</v>
      </c>
      <c r="L5" s="125">
        <f>[1]Junho!$K$15</f>
        <v>0</v>
      </c>
      <c r="M5" s="125">
        <f>[1]Junho!$K$16</f>
        <v>0</v>
      </c>
      <c r="N5" s="125">
        <f>[1]Junho!$K$17</f>
        <v>0</v>
      </c>
      <c r="O5" s="125">
        <f>[1]Junho!$K$18</f>
        <v>0</v>
      </c>
      <c r="P5" s="125">
        <f>[1]Junho!$K$19</f>
        <v>0</v>
      </c>
      <c r="Q5" s="125">
        <f>[1]Junho!$K$20</f>
        <v>0</v>
      </c>
      <c r="R5" s="125">
        <f>[1]Junho!$K$21</f>
        <v>0</v>
      </c>
      <c r="S5" s="125">
        <f>[1]Junho!$K$22</f>
        <v>0</v>
      </c>
      <c r="T5" s="125">
        <f>[1]Junho!$K$23</f>
        <v>0</v>
      </c>
      <c r="U5" s="125">
        <f>[1]Junho!$K$24</f>
        <v>0</v>
      </c>
      <c r="V5" s="125">
        <f>[1]Junho!$K$25</f>
        <v>0</v>
      </c>
      <c r="W5" s="125">
        <f>[1]Junho!$K$26</f>
        <v>0</v>
      </c>
      <c r="X5" s="125">
        <f>[1]Junho!$K$27</f>
        <v>0</v>
      </c>
      <c r="Y5" s="125">
        <f>[1]Junho!$K$28</f>
        <v>0</v>
      </c>
      <c r="Z5" s="125">
        <f>[1]Junho!$K$29</f>
        <v>0</v>
      </c>
      <c r="AA5" s="125">
        <f>[1]Junho!$K$30</f>
        <v>4.6000000000000005</v>
      </c>
      <c r="AB5" s="125">
        <f>[1]Junho!$K$31</f>
        <v>11.8</v>
      </c>
      <c r="AC5" s="125">
        <f>[1]Junho!$K$32</f>
        <v>0</v>
      </c>
      <c r="AD5" s="125">
        <f>[1]Junho!$K$33</f>
        <v>0</v>
      </c>
      <c r="AE5" s="125">
        <f>[1]Junho!$K$34</f>
        <v>0</v>
      </c>
      <c r="AF5" s="14">
        <f>SUM(B5:AE5)</f>
        <v>17</v>
      </c>
      <c r="AG5" s="15">
        <f>MAX(B5:AE5)</f>
        <v>11.8</v>
      </c>
      <c r="AH5" s="66">
        <f>COUNTIF(B5:AE5,"=0,0")</f>
        <v>26</v>
      </c>
    </row>
    <row r="6" spans="1:34" x14ac:dyDescent="0.2">
      <c r="A6" s="57" t="s">
        <v>0</v>
      </c>
      <c r="B6" s="11">
        <f>[2]Junho!$K$5</f>
        <v>1.2</v>
      </c>
      <c r="C6" s="11">
        <f>[2]Junho!$K$6</f>
        <v>18.8</v>
      </c>
      <c r="D6" s="11">
        <f>[2]Junho!$K$7</f>
        <v>0.60000000000000009</v>
      </c>
      <c r="E6" s="11">
        <f>[2]Junho!$K$8</f>
        <v>0</v>
      </c>
      <c r="F6" s="11">
        <f>[2]Junho!$K$9</f>
        <v>0</v>
      </c>
      <c r="G6" s="11">
        <f>[2]Junho!$K$10</f>
        <v>0</v>
      </c>
      <c r="H6" s="11">
        <f>[2]Junho!$K$11</f>
        <v>0</v>
      </c>
      <c r="I6" s="11">
        <f>[2]Junho!$K$12</f>
        <v>0</v>
      </c>
      <c r="J6" s="11">
        <f>[2]Junho!$K$13</f>
        <v>0</v>
      </c>
      <c r="K6" s="11">
        <f>[2]Junho!$K$14</f>
        <v>0</v>
      </c>
      <c r="L6" s="11">
        <f>[2]Junho!$K$15</f>
        <v>0</v>
      </c>
      <c r="M6" s="11">
        <f>[2]Junho!$K$16</f>
        <v>0</v>
      </c>
      <c r="N6" s="11">
        <f>[2]Junho!$K$17</f>
        <v>0</v>
      </c>
      <c r="O6" s="11">
        <f>[2]Junho!$K$18</f>
        <v>0</v>
      </c>
      <c r="P6" s="11">
        <f>[2]Junho!$K$19</f>
        <v>0</v>
      </c>
      <c r="Q6" s="11">
        <f>[2]Junho!$K$20</f>
        <v>0</v>
      </c>
      <c r="R6" s="11">
        <f>[2]Junho!$K$21</f>
        <v>0</v>
      </c>
      <c r="S6" s="11">
        <f>[2]Junho!$K$22</f>
        <v>0</v>
      </c>
      <c r="T6" s="11">
        <f>[2]Junho!$K$23</f>
        <v>0</v>
      </c>
      <c r="U6" s="11">
        <f>[2]Junho!$K$24</f>
        <v>0</v>
      </c>
      <c r="V6" s="11">
        <f>[2]Junho!$K$25</f>
        <v>0</v>
      </c>
      <c r="W6" s="11">
        <f>[2]Junho!$K$26</f>
        <v>0</v>
      </c>
      <c r="X6" s="11">
        <f>[2]Junho!$K$27</f>
        <v>0</v>
      </c>
      <c r="Y6" s="11">
        <f>[2]Junho!$K$28</f>
        <v>0</v>
      </c>
      <c r="Z6" s="11">
        <f>[2]Junho!$K$29</f>
        <v>0</v>
      </c>
      <c r="AA6" s="11">
        <f>[2]Junho!$K$30</f>
        <v>11.2</v>
      </c>
      <c r="AB6" s="11">
        <f>[2]Junho!$K$31</f>
        <v>0</v>
      </c>
      <c r="AC6" s="11">
        <f>[2]Junho!$K$32</f>
        <v>0.2</v>
      </c>
      <c r="AD6" s="11">
        <f>[2]Junho!$K$33</f>
        <v>0</v>
      </c>
      <c r="AE6" s="11">
        <f>[2]Junho!$K$34</f>
        <v>0</v>
      </c>
      <c r="AF6" s="14">
        <f>SUM(B6:AE6)</f>
        <v>32</v>
      </c>
      <c r="AG6" s="15">
        <f>MAX(B6:AE6)</f>
        <v>18.8</v>
      </c>
      <c r="AH6" s="66">
        <f>COUNTIF(B6:AE6,"=0,0")</f>
        <v>25</v>
      </c>
    </row>
    <row r="7" spans="1:34" x14ac:dyDescent="0.2">
      <c r="A7" s="57" t="s">
        <v>104</v>
      </c>
      <c r="B7" s="11" t="str">
        <f>[3]Junho!$K$5</f>
        <v>*</v>
      </c>
      <c r="C7" s="11" t="str">
        <f>[3]Junho!$K$6</f>
        <v>*</v>
      </c>
      <c r="D7" s="11" t="str">
        <f>[3]Junho!$K$7</f>
        <v>*</v>
      </c>
      <c r="E7" s="11" t="str">
        <f>[3]Junho!$K$8</f>
        <v>*</v>
      </c>
      <c r="F7" s="11" t="str">
        <f>[3]Junho!$K$9</f>
        <v>*</v>
      </c>
      <c r="G7" s="11" t="str">
        <f>[3]Junho!$K$10</f>
        <v>*</v>
      </c>
      <c r="H7" s="11" t="str">
        <f>[3]Junho!$K$11</f>
        <v>*</v>
      </c>
      <c r="I7" s="11" t="str">
        <f>[3]Junho!$K$12</f>
        <v>*</v>
      </c>
      <c r="J7" s="11" t="str">
        <f>[3]Junho!$K$13</f>
        <v>*</v>
      </c>
      <c r="K7" s="11" t="str">
        <f>[3]Junho!$K$14</f>
        <v>*</v>
      </c>
      <c r="L7" s="11" t="str">
        <f>[3]Junho!$K$15</f>
        <v>*</v>
      </c>
      <c r="M7" s="11" t="str">
        <f>[3]Junho!$K$16</f>
        <v>*</v>
      </c>
      <c r="N7" s="11" t="str">
        <f>[3]Junho!$K$17</f>
        <v>*</v>
      </c>
      <c r="O7" s="11" t="str">
        <f>[3]Junho!$K$18</f>
        <v>*</v>
      </c>
      <c r="P7" s="11" t="str">
        <f>[3]Junho!$K$19</f>
        <v>*</v>
      </c>
      <c r="Q7" s="11" t="str">
        <f>[3]Junho!$K$20</f>
        <v>*</v>
      </c>
      <c r="R7" s="11" t="str">
        <f>[3]Junho!$K$21</f>
        <v>*</v>
      </c>
      <c r="S7" s="11" t="str">
        <f>[3]Junho!$K$22</f>
        <v>*</v>
      </c>
      <c r="T7" s="11" t="str">
        <f>[3]Junho!$K$23</f>
        <v>*</v>
      </c>
      <c r="U7" s="11" t="str">
        <f>[3]Junho!$K$24</f>
        <v>*</v>
      </c>
      <c r="V7" s="11" t="str">
        <f>[3]Junho!$K$25</f>
        <v>*</v>
      </c>
      <c r="W7" s="11" t="str">
        <f>[3]Junho!$K$26</f>
        <v>*</v>
      </c>
      <c r="X7" s="11" t="str">
        <f>[3]Junho!$K$27</f>
        <v>*</v>
      </c>
      <c r="Y7" s="11" t="str">
        <f>[3]Junho!$K$28</f>
        <v>*</v>
      </c>
      <c r="Z7" s="11" t="str">
        <f>[3]Junho!$K$29</f>
        <v>*</v>
      </c>
      <c r="AA7" s="11" t="str">
        <f>[3]Junho!$K$30</f>
        <v>*</v>
      </c>
      <c r="AB7" s="11" t="str">
        <f>[3]Junho!$K$31</f>
        <v>*</v>
      </c>
      <c r="AC7" s="11" t="str">
        <f>[3]Junho!$K$32</f>
        <v>*</v>
      </c>
      <c r="AD7" s="11" t="str">
        <f>[3]Junho!$K$33</f>
        <v>*</v>
      </c>
      <c r="AE7" s="11" t="str">
        <f>[3]Junho!$K$34</f>
        <v>*</v>
      </c>
      <c r="AF7" s="14" t="s">
        <v>226</v>
      </c>
      <c r="AG7" s="15" t="s">
        <v>226</v>
      </c>
      <c r="AH7" s="66" t="s">
        <v>226</v>
      </c>
    </row>
    <row r="8" spans="1:34" x14ac:dyDescent="0.2">
      <c r="A8" s="57" t="s">
        <v>1</v>
      </c>
      <c r="B8" s="11">
        <f>[4]Junho!$K$5</f>
        <v>0</v>
      </c>
      <c r="C8" s="11">
        <f>[4]Junho!$K$6</f>
        <v>0</v>
      </c>
      <c r="D8" s="11">
        <f>[4]Junho!$K$7</f>
        <v>0</v>
      </c>
      <c r="E8" s="11">
        <f>[4]Junho!$K$8</f>
        <v>0</v>
      </c>
      <c r="F8" s="11">
        <f>[4]Junho!$K$9</f>
        <v>0</v>
      </c>
      <c r="G8" s="11">
        <f>[4]Junho!$K$10</f>
        <v>0</v>
      </c>
      <c r="H8" s="11">
        <f>[4]Junho!$K$11</f>
        <v>0</v>
      </c>
      <c r="I8" s="11">
        <f>[4]Junho!$K$12</f>
        <v>0</v>
      </c>
      <c r="J8" s="11">
        <f>[4]Junho!$K$13</f>
        <v>0</v>
      </c>
      <c r="K8" s="11">
        <f>[4]Junho!$K$14</f>
        <v>0</v>
      </c>
      <c r="L8" s="11">
        <f>[4]Junho!$K$15</f>
        <v>0</v>
      </c>
      <c r="M8" s="11">
        <f>[4]Junho!$K$16</f>
        <v>0</v>
      </c>
      <c r="N8" s="11">
        <f>[4]Junho!$K$17</f>
        <v>0</v>
      </c>
      <c r="O8" s="11">
        <f>[4]Junho!$K$18</f>
        <v>0</v>
      </c>
      <c r="P8" s="11">
        <f>[4]Junho!$K$19</f>
        <v>0</v>
      </c>
      <c r="Q8" s="11" t="str">
        <f>[4]Junho!$K$20</f>
        <v>*</v>
      </c>
      <c r="R8" s="11" t="str">
        <f>[4]Junho!$K$21</f>
        <v>*</v>
      </c>
      <c r="S8" s="11" t="str">
        <f>[4]Junho!$K$22</f>
        <v>*</v>
      </c>
      <c r="T8" s="11" t="str">
        <f>[4]Junho!$K$23</f>
        <v>*</v>
      </c>
      <c r="U8" s="11" t="str">
        <f>[4]Junho!$K$24</f>
        <v>*</v>
      </c>
      <c r="V8" s="11" t="str">
        <f>[4]Junho!$K$25</f>
        <v>*</v>
      </c>
      <c r="W8" s="11" t="str">
        <f>[4]Junho!$K$26</f>
        <v>*</v>
      </c>
      <c r="X8" s="11">
        <f>[4]Junho!$K$27</f>
        <v>0</v>
      </c>
      <c r="Y8" s="11">
        <f>[4]Junho!$K$28</f>
        <v>0</v>
      </c>
      <c r="Z8" s="11">
        <f>[4]Junho!$K$29</f>
        <v>0</v>
      </c>
      <c r="AA8" s="11">
        <f>[4]Junho!$K$30</f>
        <v>16.8</v>
      </c>
      <c r="AB8" s="11">
        <f>[4]Junho!$K$31</f>
        <v>0.8</v>
      </c>
      <c r="AC8" s="11">
        <f>[4]Junho!$K$32</f>
        <v>0</v>
      </c>
      <c r="AD8" s="11">
        <f>[4]Junho!$K$33</f>
        <v>0</v>
      </c>
      <c r="AE8" s="11">
        <f>[4]Junho!$K$34</f>
        <v>0</v>
      </c>
      <c r="AF8" s="14">
        <f>SUM(B8:AE8)</f>
        <v>17.600000000000001</v>
      </c>
      <c r="AG8" s="15">
        <f>MAX(B8:AE8)</f>
        <v>16.8</v>
      </c>
      <c r="AH8" s="66">
        <f>COUNTIF(B8:AE8,"=0,0")</f>
        <v>21</v>
      </c>
    </row>
    <row r="9" spans="1:34" x14ac:dyDescent="0.2">
      <c r="A9" s="57" t="s">
        <v>167</v>
      </c>
      <c r="B9" s="11" t="str">
        <f>[5]Junho!$K$5</f>
        <v>*</v>
      </c>
      <c r="C9" s="11" t="str">
        <f>[5]Junho!$K$6</f>
        <v>*</v>
      </c>
      <c r="D9" s="11" t="str">
        <f>[5]Junho!$K$7</f>
        <v>*</v>
      </c>
      <c r="E9" s="11" t="str">
        <f>[5]Junho!$K$8</f>
        <v>*</v>
      </c>
      <c r="F9" s="11" t="str">
        <f>[5]Junho!$K$9</f>
        <v>*</v>
      </c>
      <c r="G9" s="11" t="str">
        <f>[5]Junho!$K$10</f>
        <v>*</v>
      </c>
      <c r="H9" s="11" t="str">
        <f>[5]Junho!$K$11</f>
        <v>*</v>
      </c>
      <c r="I9" s="11" t="str">
        <f>[5]Junho!$K$12</f>
        <v>*</v>
      </c>
      <c r="J9" s="11" t="str">
        <f>[5]Junho!$K$13</f>
        <v>*</v>
      </c>
      <c r="K9" s="11" t="str">
        <f>[5]Junho!$K$14</f>
        <v>*</v>
      </c>
      <c r="L9" s="11" t="str">
        <f>[5]Junho!$K$15</f>
        <v>*</v>
      </c>
      <c r="M9" s="11" t="str">
        <f>[5]Junho!$K$16</f>
        <v>*</v>
      </c>
      <c r="N9" s="11" t="str">
        <f>[5]Junho!$K$17</f>
        <v>*</v>
      </c>
      <c r="O9" s="11" t="str">
        <f>[5]Junho!$K$18</f>
        <v>*</v>
      </c>
      <c r="P9" s="11" t="str">
        <f>[5]Junho!$K$19</f>
        <v>*</v>
      </c>
      <c r="Q9" s="11" t="str">
        <f>[5]Junho!$K$20</f>
        <v>*</v>
      </c>
      <c r="R9" s="11" t="str">
        <f>[5]Junho!$K$21</f>
        <v>*</v>
      </c>
      <c r="S9" s="11" t="str">
        <f>[5]Junho!$K$22</f>
        <v>*</v>
      </c>
      <c r="T9" s="11" t="str">
        <f>[5]Junho!$K$23</f>
        <v>*</v>
      </c>
      <c r="U9" s="11" t="str">
        <f>[5]Junho!$K$24</f>
        <v>*</v>
      </c>
      <c r="V9" s="11" t="str">
        <f>[5]Junho!$K$25</f>
        <v>*</v>
      </c>
      <c r="W9" s="11" t="str">
        <f>[5]Junho!$K$26</f>
        <v>*</v>
      </c>
      <c r="X9" s="11" t="str">
        <f>[5]Junho!$K$27</f>
        <v>*</v>
      </c>
      <c r="Y9" s="11" t="str">
        <f>[5]Junho!$K$28</f>
        <v>*</v>
      </c>
      <c r="Z9" s="11" t="str">
        <f>[5]Junho!$K$29</f>
        <v>*</v>
      </c>
      <c r="AA9" s="11" t="str">
        <f>[5]Junho!$K$30</f>
        <v>*</v>
      </c>
      <c r="AB9" s="11" t="str">
        <f>[5]Junho!$K$31</f>
        <v>*</v>
      </c>
      <c r="AC9" s="11" t="str">
        <f>[5]Junho!$K$32</f>
        <v>*</v>
      </c>
      <c r="AD9" s="11" t="str">
        <f>[5]Junho!$K$33</f>
        <v>*</v>
      </c>
      <c r="AE9" s="11" t="str">
        <f>[5]Junho!$K$34</f>
        <v>*</v>
      </c>
      <c r="AF9" s="14" t="s">
        <v>226</v>
      </c>
      <c r="AG9" s="15" t="s">
        <v>226</v>
      </c>
      <c r="AH9" s="66" t="s">
        <v>226</v>
      </c>
    </row>
    <row r="10" spans="1:34" x14ac:dyDescent="0.2">
      <c r="A10" s="57" t="s">
        <v>111</v>
      </c>
      <c r="B10" s="11" t="str">
        <f>[6]Junho!$K$5</f>
        <v>*</v>
      </c>
      <c r="C10" s="11" t="str">
        <f>[6]Junho!$K$6</f>
        <v>*</v>
      </c>
      <c r="D10" s="11" t="str">
        <f>[6]Junho!$K$7</f>
        <v>*</v>
      </c>
      <c r="E10" s="11" t="str">
        <f>[6]Junho!$K$8</f>
        <v>*</v>
      </c>
      <c r="F10" s="11" t="str">
        <f>[6]Junho!$K$9</f>
        <v>*</v>
      </c>
      <c r="G10" s="11" t="str">
        <f>[6]Junho!$K$10</f>
        <v>*</v>
      </c>
      <c r="H10" s="11" t="str">
        <f>[6]Junho!$K$11</f>
        <v>*</v>
      </c>
      <c r="I10" s="11" t="str">
        <f>[6]Junho!$K$12</f>
        <v>*</v>
      </c>
      <c r="J10" s="11" t="str">
        <f>[6]Junho!$K$13</f>
        <v>*</v>
      </c>
      <c r="K10" s="11" t="str">
        <f>[6]Junho!$K$14</f>
        <v>*</v>
      </c>
      <c r="L10" s="11" t="str">
        <f>[6]Junho!$K$15</f>
        <v>*</v>
      </c>
      <c r="M10" s="11" t="str">
        <f>[6]Junho!$K$16</f>
        <v>*</v>
      </c>
      <c r="N10" s="11" t="str">
        <f>[6]Junho!$K$17</f>
        <v>*</v>
      </c>
      <c r="O10" s="11" t="str">
        <f>[6]Junho!$K$18</f>
        <v>*</v>
      </c>
      <c r="P10" s="11" t="str">
        <f>[6]Junho!$K$19</f>
        <v>*</v>
      </c>
      <c r="Q10" s="11" t="str">
        <f>[6]Junho!$K$20</f>
        <v>*</v>
      </c>
      <c r="R10" s="11" t="str">
        <f>[6]Junho!$K$21</f>
        <v>*</v>
      </c>
      <c r="S10" s="11" t="str">
        <f>[6]Junho!$K$22</f>
        <v>*</v>
      </c>
      <c r="T10" s="11" t="str">
        <f>[6]Junho!$K$23</f>
        <v>*</v>
      </c>
      <c r="U10" s="11" t="str">
        <f>[6]Junho!$K$24</f>
        <v>*</v>
      </c>
      <c r="V10" s="11" t="str">
        <f>[6]Junho!$K$25</f>
        <v>*</v>
      </c>
      <c r="W10" s="11" t="str">
        <f>[6]Junho!$K$26</f>
        <v>*</v>
      </c>
      <c r="X10" s="11" t="str">
        <f>[6]Junho!$K$27</f>
        <v>*</v>
      </c>
      <c r="Y10" s="11" t="str">
        <f>[6]Junho!$K$28</f>
        <v>*</v>
      </c>
      <c r="Z10" s="11" t="str">
        <f>[6]Junho!$K$29</f>
        <v>*</v>
      </c>
      <c r="AA10" s="11" t="str">
        <f>[6]Junho!$K$30</f>
        <v>*</v>
      </c>
      <c r="AB10" s="11" t="str">
        <f>[6]Junho!$K$31</f>
        <v>*</v>
      </c>
      <c r="AC10" s="11" t="str">
        <f>[6]Junho!$K$32</f>
        <v>*</v>
      </c>
      <c r="AD10" s="11" t="str">
        <f>[6]Junho!$K$33</f>
        <v>*</v>
      </c>
      <c r="AE10" s="11" t="str">
        <f>[6]Junho!$K$34</f>
        <v>*</v>
      </c>
      <c r="AF10" s="14" t="s">
        <v>226</v>
      </c>
      <c r="AG10" s="15" t="s">
        <v>226</v>
      </c>
      <c r="AH10" s="66" t="s">
        <v>226</v>
      </c>
    </row>
    <row r="11" spans="1:34" x14ac:dyDescent="0.2">
      <c r="A11" s="57" t="s">
        <v>64</v>
      </c>
      <c r="B11" s="11">
        <f>[7]Junho!$K$5</f>
        <v>0</v>
      </c>
      <c r="C11" s="11">
        <f>[7]Junho!$K$6</f>
        <v>0</v>
      </c>
      <c r="D11" s="11">
        <f>[7]Junho!$K$7</f>
        <v>5.6000000000000005</v>
      </c>
      <c r="E11" s="11">
        <f>[7]Junho!$K$8</f>
        <v>0</v>
      </c>
      <c r="F11" s="11">
        <f>[7]Junho!$K$9</f>
        <v>0</v>
      </c>
      <c r="G11" s="11">
        <f>[7]Junho!$K$10</f>
        <v>0</v>
      </c>
      <c r="H11" s="11">
        <f>[7]Junho!$K$11</f>
        <v>0</v>
      </c>
      <c r="I11" s="11">
        <f>[7]Junho!$K$12</f>
        <v>0</v>
      </c>
      <c r="J11" s="11">
        <f>[7]Junho!$K$13</f>
        <v>0</v>
      </c>
      <c r="K11" s="11">
        <f>[7]Junho!$K$14</f>
        <v>0</v>
      </c>
      <c r="L11" s="11">
        <f>[7]Junho!$K$15</f>
        <v>0</v>
      </c>
      <c r="M11" s="11">
        <f>[7]Junho!$K$16</f>
        <v>0</v>
      </c>
      <c r="N11" s="11">
        <f>[7]Junho!$K$17</f>
        <v>0</v>
      </c>
      <c r="O11" s="11">
        <f>[7]Junho!$K$18</f>
        <v>0</v>
      </c>
      <c r="P11" s="11">
        <f>[7]Junho!$K$19</f>
        <v>0</v>
      </c>
      <c r="Q11" s="11">
        <f>[7]Junho!$K$20</f>
        <v>0</v>
      </c>
      <c r="R11" s="11">
        <f>[7]Junho!$K$21</f>
        <v>0</v>
      </c>
      <c r="S11" s="11">
        <f>[7]Junho!$K$22</f>
        <v>0</v>
      </c>
      <c r="T11" s="11">
        <f>[7]Junho!$K$23</f>
        <v>0</v>
      </c>
      <c r="U11" s="11">
        <f>[7]Junho!$K$24</f>
        <v>0</v>
      </c>
      <c r="V11" s="11">
        <f>[7]Junho!$K$25</f>
        <v>0</v>
      </c>
      <c r="W11" s="11">
        <f>[7]Junho!$K$26</f>
        <v>0</v>
      </c>
      <c r="X11" s="11">
        <f>[7]Junho!$K$27</f>
        <v>0</v>
      </c>
      <c r="Y11" s="11">
        <f>[7]Junho!$K$28</f>
        <v>0</v>
      </c>
      <c r="Z11" s="11">
        <f>[7]Junho!$K$29</f>
        <v>0</v>
      </c>
      <c r="AA11" s="11">
        <f>[7]Junho!$K$30</f>
        <v>2</v>
      </c>
      <c r="AB11" s="11">
        <f>[7]Junho!$K$31</f>
        <v>12.399999999999999</v>
      </c>
      <c r="AC11" s="11">
        <f>[7]Junho!$K$32</f>
        <v>0</v>
      </c>
      <c r="AD11" s="11">
        <f>[7]Junho!$K$33</f>
        <v>0</v>
      </c>
      <c r="AE11" s="11">
        <f>[7]Junho!$K$34</f>
        <v>0</v>
      </c>
      <c r="AF11" s="14">
        <f t="shared" ref="AF11:AF21" si="1">SUM(B11:AE11)</f>
        <v>20</v>
      </c>
      <c r="AG11" s="15">
        <f t="shared" ref="AG11:AG21" si="2">MAX(B11:AE11)</f>
        <v>12.399999999999999</v>
      </c>
      <c r="AH11" s="66">
        <f t="shared" ref="AH11:AH20" si="3">COUNTIF(B11:AE11,"=0,0")</f>
        <v>27</v>
      </c>
    </row>
    <row r="12" spans="1:34" x14ac:dyDescent="0.2">
      <c r="A12" s="57" t="s">
        <v>41</v>
      </c>
      <c r="B12" s="11">
        <f>[8]Junho!$K$5</f>
        <v>3.4</v>
      </c>
      <c r="C12" s="11">
        <f>[8]Junho!$K$6</f>
        <v>27.199999999999996</v>
      </c>
      <c r="D12" s="11">
        <f>[8]Junho!$K$7</f>
        <v>0.4</v>
      </c>
      <c r="E12" s="11">
        <f>[8]Junho!$K$8</f>
        <v>0.4</v>
      </c>
      <c r="F12" s="11">
        <f>[8]Junho!$K$9</f>
        <v>0.2</v>
      </c>
      <c r="G12" s="11">
        <f>[8]Junho!$K$10</f>
        <v>0</v>
      </c>
      <c r="H12" s="11">
        <f>[8]Junho!$K$11</f>
        <v>0</v>
      </c>
      <c r="I12" s="11">
        <f>[8]Junho!$K$12</f>
        <v>0</v>
      </c>
      <c r="J12" s="11">
        <f>[8]Junho!$K$13</f>
        <v>0</v>
      </c>
      <c r="K12" s="11">
        <f>[8]Junho!$K$14</f>
        <v>0</v>
      </c>
      <c r="L12" s="11">
        <f>[8]Junho!$K$15</f>
        <v>0</v>
      </c>
      <c r="M12" s="11">
        <f>[8]Junho!$K$16</f>
        <v>0</v>
      </c>
      <c r="N12" s="11">
        <f>[8]Junho!$K$17</f>
        <v>0</v>
      </c>
      <c r="O12" s="11">
        <f>[8]Junho!$K$18</f>
        <v>0</v>
      </c>
      <c r="P12" s="11">
        <f>[8]Junho!$K$19</f>
        <v>0</v>
      </c>
      <c r="Q12" s="11">
        <f>[8]Junho!$K$20</f>
        <v>0</v>
      </c>
      <c r="R12" s="11">
        <f>[8]Junho!$K$21</f>
        <v>0</v>
      </c>
      <c r="S12" s="11">
        <f>[8]Junho!$K$22</f>
        <v>0.2</v>
      </c>
      <c r="T12" s="11">
        <f>[8]Junho!$K$23</f>
        <v>0</v>
      </c>
      <c r="U12" s="11">
        <f>[8]Junho!$K$24</f>
        <v>0</v>
      </c>
      <c r="V12" s="11">
        <f>[8]Junho!$K$25</f>
        <v>0.2</v>
      </c>
      <c r="W12" s="11">
        <f>[8]Junho!$K$26</f>
        <v>0</v>
      </c>
      <c r="X12" s="11">
        <f>[8]Junho!$K$27</f>
        <v>0</v>
      </c>
      <c r="Y12" s="11">
        <f>[8]Junho!$K$28</f>
        <v>0</v>
      </c>
      <c r="Z12" s="11">
        <f>[8]Junho!$K$29</f>
        <v>0</v>
      </c>
      <c r="AA12" s="11">
        <f>[8]Junho!$K$30</f>
        <v>3.8000000000000007</v>
      </c>
      <c r="AB12" s="11">
        <f>[8]Junho!$K$31</f>
        <v>3.6</v>
      </c>
      <c r="AC12" s="11">
        <f>[8]Junho!$K$32</f>
        <v>0</v>
      </c>
      <c r="AD12" s="11">
        <f>[8]Junho!$K$33</f>
        <v>0</v>
      </c>
      <c r="AE12" s="11">
        <f>[8]Junho!$K$34</f>
        <v>0</v>
      </c>
      <c r="AF12" s="14">
        <f t="shared" si="1"/>
        <v>39.399999999999991</v>
      </c>
      <c r="AG12" s="15">
        <f t="shared" si="2"/>
        <v>27.199999999999996</v>
      </c>
      <c r="AH12" s="66">
        <f t="shared" si="3"/>
        <v>21</v>
      </c>
    </row>
    <row r="13" spans="1:34" x14ac:dyDescent="0.2">
      <c r="A13" s="57" t="s">
        <v>114</v>
      </c>
      <c r="B13" s="11" t="str">
        <f>[9]Junho!$K$5</f>
        <v>*</v>
      </c>
      <c r="C13" s="11" t="str">
        <f>[9]Junho!$K$6</f>
        <v>*</v>
      </c>
      <c r="D13" s="11" t="str">
        <f>[9]Junho!$K$7</f>
        <v>*</v>
      </c>
      <c r="E13" s="11" t="str">
        <f>[9]Junho!$K$8</f>
        <v>*</v>
      </c>
      <c r="F13" s="11" t="str">
        <f>[9]Junho!$K$9</f>
        <v>*</v>
      </c>
      <c r="G13" s="11" t="str">
        <f>[9]Junho!$K$10</f>
        <v>*</v>
      </c>
      <c r="H13" s="11" t="str">
        <f>[9]Junho!$K$11</f>
        <v>*</v>
      </c>
      <c r="I13" s="11" t="str">
        <f>[9]Junho!$K$12</f>
        <v>*</v>
      </c>
      <c r="J13" s="11" t="str">
        <f>[9]Junho!$K$13</f>
        <v>*</v>
      </c>
      <c r="K13" s="11" t="str">
        <f>[9]Junho!$K$14</f>
        <v>*</v>
      </c>
      <c r="L13" s="11" t="str">
        <f>[9]Junho!$K$15</f>
        <v>*</v>
      </c>
      <c r="M13" s="11" t="str">
        <f>[9]Junho!$K$16</f>
        <v>*</v>
      </c>
      <c r="N13" s="11" t="str">
        <f>[9]Junho!$K$17</f>
        <v>*</v>
      </c>
      <c r="O13" s="11" t="str">
        <f>[9]Junho!$K$18</f>
        <v>*</v>
      </c>
      <c r="P13" s="11" t="str">
        <f>[9]Junho!$K$19</f>
        <v>*</v>
      </c>
      <c r="Q13" s="11" t="str">
        <f>[9]Junho!$K$20</f>
        <v>*</v>
      </c>
      <c r="R13" s="11" t="str">
        <f>[9]Junho!$K$21</f>
        <v>*</v>
      </c>
      <c r="S13" s="11" t="str">
        <f>[9]Junho!$K$22</f>
        <v>*</v>
      </c>
      <c r="T13" s="11" t="str">
        <f>[9]Junho!$K$23</f>
        <v>*</v>
      </c>
      <c r="U13" s="11" t="str">
        <f>[9]Junho!$K$24</f>
        <v>*</v>
      </c>
      <c r="V13" s="11" t="str">
        <f>[9]Junho!$K$25</f>
        <v>*</v>
      </c>
      <c r="W13" s="11" t="str">
        <f>[9]Junho!$K$26</f>
        <v>*</v>
      </c>
      <c r="X13" s="11" t="str">
        <f>[9]Junho!$K$27</f>
        <v>*</v>
      </c>
      <c r="Y13" s="11" t="str">
        <f>[9]Junho!$K$28</f>
        <v>*</v>
      </c>
      <c r="Z13" s="11" t="str">
        <f>[9]Junho!$K$29</f>
        <v>*</v>
      </c>
      <c r="AA13" s="11" t="str">
        <f>[9]Junho!$K$30</f>
        <v>*</v>
      </c>
      <c r="AB13" s="11" t="str">
        <f>[9]Junho!$K$31</f>
        <v>*</v>
      </c>
      <c r="AC13" s="11" t="str">
        <f>[9]Junho!$K$32</f>
        <v>*</v>
      </c>
      <c r="AD13" s="11" t="str">
        <f>[9]Junho!$K$33</f>
        <v>*</v>
      </c>
      <c r="AE13" s="11" t="str">
        <f>[9]Junho!$K$34</f>
        <v>*</v>
      </c>
      <c r="AF13" s="14" t="s">
        <v>226</v>
      </c>
      <c r="AG13" s="15" t="s">
        <v>226</v>
      </c>
      <c r="AH13" s="66" t="s">
        <v>226</v>
      </c>
    </row>
    <row r="14" spans="1:34" x14ac:dyDescent="0.2">
      <c r="A14" s="57" t="s">
        <v>118</v>
      </c>
      <c r="B14" s="11">
        <f>[10]Junho!$K$5</f>
        <v>0</v>
      </c>
      <c r="C14" s="11">
        <f>[10]Junho!$K$6</f>
        <v>0</v>
      </c>
      <c r="D14" s="11">
        <f>[10]Junho!$K$7</f>
        <v>8</v>
      </c>
      <c r="E14" s="11">
        <f>[10]Junho!$K$8</f>
        <v>0</v>
      </c>
      <c r="F14" s="11">
        <f>[10]Junho!$K$9</f>
        <v>0</v>
      </c>
      <c r="G14" s="11">
        <f>[10]Junho!$K$10</f>
        <v>0</v>
      </c>
      <c r="H14" s="11">
        <f>[10]Junho!$K$11</f>
        <v>0</v>
      </c>
      <c r="I14" s="11">
        <f>[10]Junho!$K$12</f>
        <v>0</v>
      </c>
      <c r="J14" s="11">
        <f>[10]Junho!$K$13</f>
        <v>0</v>
      </c>
      <c r="K14" s="11">
        <f>[10]Junho!$K$14</f>
        <v>0</v>
      </c>
      <c r="L14" s="11">
        <f>[10]Junho!$K$15</f>
        <v>0</v>
      </c>
      <c r="M14" s="11">
        <f>[10]Junho!$K$16</f>
        <v>0</v>
      </c>
      <c r="N14" s="11">
        <f>[10]Junho!$K$17</f>
        <v>0</v>
      </c>
      <c r="O14" s="11">
        <f>[10]Junho!$K$18</f>
        <v>0</v>
      </c>
      <c r="P14" s="11">
        <f>[10]Junho!$K$19</f>
        <v>0</v>
      </c>
      <c r="Q14" s="11">
        <f>[10]Junho!$K$20</f>
        <v>0</v>
      </c>
      <c r="R14" s="11">
        <f>[10]Junho!$K$21</f>
        <v>0</v>
      </c>
      <c r="S14" s="11">
        <f>[10]Junho!$K$22</f>
        <v>0</v>
      </c>
      <c r="T14" s="11">
        <f>[10]Junho!$K$23</f>
        <v>0</v>
      </c>
      <c r="U14" s="11">
        <f>[10]Junho!$K$24</f>
        <v>0</v>
      </c>
      <c r="V14" s="11">
        <f>[10]Junho!$K$25</f>
        <v>0</v>
      </c>
      <c r="W14" s="11">
        <f>[10]Junho!$K$26</f>
        <v>0</v>
      </c>
      <c r="X14" s="11">
        <f>[10]Junho!$K$27</f>
        <v>0</v>
      </c>
      <c r="Y14" s="11">
        <f>[10]Junho!$K$28</f>
        <v>0</v>
      </c>
      <c r="Z14" s="11">
        <f>[10]Junho!$K$29</f>
        <v>0</v>
      </c>
      <c r="AA14" s="11">
        <f>[10]Junho!$K$30</f>
        <v>2.4000000000000004</v>
      </c>
      <c r="AB14" s="11">
        <f>[10]Junho!$K$31</f>
        <v>4.2</v>
      </c>
      <c r="AC14" s="11">
        <f>[10]Junho!$K$32</f>
        <v>0</v>
      </c>
      <c r="AD14" s="11">
        <f>[10]Junho!$K$33</f>
        <v>0</v>
      </c>
      <c r="AE14" s="11">
        <f>[10]Junho!$K$34</f>
        <v>0</v>
      </c>
      <c r="AF14" s="14">
        <f t="shared" si="1"/>
        <v>14.600000000000001</v>
      </c>
      <c r="AG14" s="15">
        <f t="shared" si="2"/>
        <v>8</v>
      </c>
      <c r="AH14" s="66">
        <f t="shared" si="3"/>
        <v>27</v>
      </c>
    </row>
    <row r="15" spans="1:34" x14ac:dyDescent="0.2">
      <c r="A15" s="57" t="s">
        <v>121</v>
      </c>
      <c r="B15" s="11" t="str">
        <f>[11]Junho!$K$5</f>
        <v>*</v>
      </c>
      <c r="C15" s="11" t="str">
        <f>[11]Junho!$K$6</f>
        <v>*</v>
      </c>
      <c r="D15" s="11" t="str">
        <f>[11]Junho!$K$7</f>
        <v>*</v>
      </c>
      <c r="E15" s="11" t="str">
        <f>[11]Junho!$K$8</f>
        <v>*</v>
      </c>
      <c r="F15" s="11" t="str">
        <f>[11]Junho!$K$9</f>
        <v>*</v>
      </c>
      <c r="G15" s="11" t="str">
        <f>[11]Junho!$K$10</f>
        <v>*</v>
      </c>
      <c r="H15" s="11" t="str">
        <f>[11]Junho!$K$11</f>
        <v>*</v>
      </c>
      <c r="I15" s="11" t="str">
        <f>[11]Junho!$K$12</f>
        <v>*</v>
      </c>
      <c r="J15" s="11" t="str">
        <f>[11]Junho!$K$13</f>
        <v>*</v>
      </c>
      <c r="K15" s="11" t="str">
        <f>[11]Junho!$K$14</f>
        <v>*</v>
      </c>
      <c r="L15" s="11" t="str">
        <f>[11]Junho!$K$15</f>
        <v>*</v>
      </c>
      <c r="M15" s="11" t="str">
        <f>[11]Junho!$K$16</f>
        <v>*</v>
      </c>
      <c r="N15" s="11" t="str">
        <f>[11]Junho!$K$17</f>
        <v>*</v>
      </c>
      <c r="O15" s="11" t="str">
        <f>[11]Junho!$K$18</f>
        <v>*</v>
      </c>
      <c r="P15" s="11" t="str">
        <f>[11]Junho!$K$19</f>
        <v>*</v>
      </c>
      <c r="Q15" s="11" t="str">
        <f>[11]Junho!$K$20</f>
        <v>*</v>
      </c>
      <c r="R15" s="11" t="str">
        <f>[11]Junho!$K$21</f>
        <v>*</v>
      </c>
      <c r="S15" s="11" t="str">
        <f>[11]Junho!$K$22</f>
        <v>*</v>
      </c>
      <c r="T15" s="11" t="str">
        <f>[11]Junho!$K$23</f>
        <v>*</v>
      </c>
      <c r="U15" s="11" t="str">
        <f>[11]Junho!$K$24</f>
        <v>*</v>
      </c>
      <c r="V15" s="11" t="str">
        <f>[11]Junho!$K$25</f>
        <v>*</v>
      </c>
      <c r="W15" s="11" t="str">
        <f>[11]Junho!$K$26</f>
        <v>*</v>
      </c>
      <c r="X15" s="11" t="str">
        <f>[11]Junho!$K$27</f>
        <v>*</v>
      </c>
      <c r="Y15" s="11" t="str">
        <f>[11]Junho!$K$28</f>
        <v>*</v>
      </c>
      <c r="Z15" s="11" t="str">
        <f>[11]Junho!$K$29</f>
        <v>*</v>
      </c>
      <c r="AA15" s="11" t="str">
        <f>[11]Junho!$K$30</f>
        <v>*</v>
      </c>
      <c r="AB15" s="11" t="str">
        <f>[11]Junho!$K$31</f>
        <v>*</v>
      </c>
      <c r="AC15" s="11" t="str">
        <f>[11]Junho!$K$32</f>
        <v>*</v>
      </c>
      <c r="AD15" s="11" t="str">
        <f>[11]Junho!$K$33</f>
        <v>*</v>
      </c>
      <c r="AE15" s="11" t="str">
        <f>[11]Junho!$K$34</f>
        <v>*</v>
      </c>
      <c r="AF15" s="14" t="s">
        <v>226</v>
      </c>
      <c r="AG15" s="15" t="s">
        <v>226</v>
      </c>
      <c r="AH15" s="66" t="s">
        <v>226</v>
      </c>
    </row>
    <row r="16" spans="1:34" x14ac:dyDescent="0.2">
      <c r="A16" s="57" t="s">
        <v>168</v>
      </c>
      <c r="B16" s="11" t="str">
        <f>[12]Junho!$K$5</f>
        <v>*</v>
      </c>
      <c r="C16" s="11" t="str">
        <f>[12]Junho!$K$6</f>
        <v>*</v>
      </c>
      <c r="D16" s="11" t="str">
        <f>[12]Junho!$K$7</f>
        <v>*</v>
      </c>
      <c r="E16" s="11" t="str">
        <f>[12]Junho!$K$8</f>
        <v>*</v>
      </c>
      <c r="F16" s="11" t="str">
        <f>[12]Junho!$K$9</f>
        <v>*</v>
      </c>
      <c r="G16" s="11" t="str">
        <f>[12]Junho!$K$10</f>
        <v>*</v>
      </c>
      <c r="H16" s="11" t="str">
        <f>[12]Junho!$K$11</f>
        <v>*</v>
      </c>
      <c r="I16" s="11" t="str">
        <f>[12]Junho!$K$12</f>
        <v>*</v>
      </c>
      <c r="J16" s="11" t="str">
        <f>[12]Junho!$K$13</f>
        <v>*</v>
      </c>
      <c r="K16" s="11" t="str">
        <f>[12]Junho!$K$14</f>
        <v>*</v>
      </c>
      <c r="L16" s="11" t="str">
        <f>[12]Junho!$K$15</f>
        <v>*</v>
      </c>
      <c r="M16" s="11" t="str">
        <f>[12]Junho!$K$16</f>
        <v>*</v>
      </c>
      <c r="N16" s="11" t="str">
        <f>[12]Junho!$K$17</f>
        <v>*</v>
      </c>
      <c r="O16" s="11" t="str">
        <f>[12]Junho!$K$18</f>
        <v>*</v>
      </c>
      <c r="P16" s="11" t="str">
        <f>[12]Junho!$K$19</f>
        <v>*</v>
      </c>
      <c r="Q16" s="11" t="str">
        <f>[12]Junho!$K$20</f>
        <v>*</v>
      </c>
      <c r="R16" s="11" t="str">
        <f>[12]Junho!$K$21</f>
        <v>*</v>
      </c>
      <c r="S16" s="11" t="str">
        <f>[12]Junho!$K$22</f>
        <v>*</v>
      </c>
      <c r="T16" s="11" t="str">
        <f>[12]Junho!$K$23</f>
        <v>*</v>
      </c>
      <c r="U16" s="11" t="str">
        <f>[12]Junho!$K$24</f>
        <v>*</v>
      </c>
      <c r="V16" s="11" t="str">
        <f>[12]Junho!$K$25</f>
        <v>*</v>
      </c>
      <c r="W16" s="11" t="str">
        <f>[12]Junho!$K$26</f>
        <v>*</v>
      </c>
      <c r="X16" s="11" t="str">
        <f>[12]Junho!$K$27</f>
        <v>*</v>
      </c>
      <c r="Y16" s="11" t="str">
        <f>[12]Junho!$K$28</f>
        <v>*</v>
      </c>
      <c r="Z16" s="11" t="str">
        <f>[12]Junho!$K$29</f>
        <v>*</v>
      </c>
      <c r="AA16" s="11" t="str">
        <f>[12]Junho!$K$30</f>
        <v>*</v>
      </c>
      <c r="AB16" s="11" t="str">
        <f>[12]Junho!$K$31</f>
        <v>*</v>
      </c>
      <c r="AC16" s="11" t="str">
        <f>[12]Junho!$K$32</f>
        <v>*</v>
      </c>
      <c r="AD16" s="11" t="str">
        <f>[12]Junho!$K$33</f>
        <v>*</v>
      </c>
      <c r="AE16" s="11" t="str">
        <f>[12]Junho!$K$34</f>
        <v>*</v>
      </c>
      <c r="AF16" s="14" t="s">
        <v>226</v>
      </c>
      <c r="AG16" s="15" t="s">
        <v>226</v>
      </c>
      <c r="AH16" s="66" t="s">
        <v>226</v>
      </c>
    </row>
    <row r="17" spans="1:36" x14ac:dyDescent="0.2">
      <c r="A17" s="57" t="s">
        <v>2</v>
      </c>
      <c r="B17" s="11">
        <f>[13]Junho!$K$5</f>
        <v>0</v>
      </c>
      <c r="C17" s="11">
        <f>[13]Junho!$K$6</f>
        <v>0</v>
      </c>
      <c r="D17" s="11">
        <f>[13]Junho!$K$7</f>
        <v>0.2</v>
      </c>
      <c r="E17" s="11">
        <f>[13]Junho!$K$8</f>
        <v>0</v>
      </c>
      <c r="F17" s="11">
        <f>[13]Junho!$K$9</f>
        <v>0</v>
      </c>
      <c r="G17" s="11">
        <f>[13]Junho!$K$10</f>
        <v>0</v>
      </c>
      <c r="H17" s="11">
        <f>[13]Junho!$K$11</f>
        <v>0</v>
      </c>
      <c r="I17" s="11">
        <f>[13]Junho!$K$12</f>
        <v>0</v>
      </c>
      <c r="J17" s="11">
        <f>[13]Junho!$K$13</f>
        <v>0</v>
      </c>
      <c r="K17" s="11">
        <f>[13]Junho!$K$14</f>
        <v>0</v>
      </c>
      <c r="L17" s="11">
        <f>[13]Junho!$K$15</f>
        <v>0</v>
      </c>
      <c r="M17" s="11">
        <f>[13]Junho!$K$16</f>
        <v>0</v>
      </c>
      <c r="N17" s="11">
        <f>[13]Junho!$K$17</f>
        <v>0</v>
      </c>
      <c r="O17" s="11">
        <f>[13]Junho!$K$18</f>
        <v>0</v>
      </c>
      <c r="P17" s="11">
        <f>[13]Junho!$K$19</f>
        <v>0</v>
      </c>
      <c r="Q17" s="11">
        <f>[13]Junho!$K$20</f>
        <v>0</v>
      </c>
      <c r="R17" s="11">
        <f>[13]Junho!$K$21</f>
        <v>0</v>
      </c>
      <c r="S17" s="11">
        <f>[13]Junho!$K$22</f>
        <v>0</v>
      </c>
      <c r="T17" s="11">
        <f>[13]Junho!$K$23</f>
        <v>0</v>
      </c>
      <c r="U17" s="11">
        <f>[13]Junho!$K$24</f>
        <v>0</v>
      </c>
      <c r="V17" s="11">
        <f>[13]Junho!$K$25</f>
        <v>0</v>
      </c>
      <c r="W17" s="11">
        <f>[13]Junho!$K$26</f>
        <v>0</v>
      </c>
      <c r="X17" s="11">
        <f>[13]Junho!$K$27</f>
        <v>0</v>
      </c>
      <c r="Y17" s="11">
        <f>[13]Junho!$K$28</f>
        <v>0</v>
      </c>
      <c r="Z17" s="11">
        <f>[13]Junho!$K$29</f>
        <v>0</v>
      </c>
      <c r="AA17" s="11">
        <f>[13]Junho!$K$30</f>
        <v>11.599999999999996</v>
      </c>
      <c r="AB17" s="11">
        <f>[13]Junho!$K$31</f>
        <v>8.8000000000000007</v>
      </c>
      <c r="AC17" s="11">
        <f>[13]Junho!$K$32</f>
        <v>0</v>
      </c>
      <c r="AD17" s="11">
        <f>[13]Junho!$K$33</f>
        <v>0</v>
      </c>
      <c r="AE17" s="11">
        <f>[13]Junho!$K$34</f>
        <v>0</v>
      </c>
      <c r="AF17" s="14">
        <f t="shared" si="1"/>
        <v>20.599999999999994</v>
      </c>
      <c r="AG17" s="15">
        <f t="shared" si="2"/>
        <v>11.599999999999996</v>
      </c>
      <c r="AH17" s="66">
        <f t="shared" si="3"/>
        <v>27</v>
      </c>
      <c r="AJ17" s="12" t="s">
        <v>47</v>
      </c>
    </row>
    <row r="18" spans="1:36" x14ac:dyDescent="0.2">
      <c r="A18" s="57" t="s">
        <v>3</v>
      </c>
      <c r="B18" s="11">
        <f>[14]Junho!$K$5</f>
        <v>0</v>
      </c>
      <c r="C18" s="11">
        <f>[14]Junho!$K$6</f>
        <v>0</v>
      </c>
      <c r="D18" s="11">
        <f>[14]Junho!$K$7</f>
        <v>0</v>
      </c>
      <c r="E18" s="11">
        <f>[14]Junho!$K$8</f>
        <v>0</v>
      </c>
      <c r="F18" s="11">
        <f>[14]Junho!$K$9</f>
        <v>0</v>
      </c>
      <c r="G18" s="11">
        <f>[14]Junho!$K$10</f>
        <v>0</v>
      </c>
      <c r="H18" s="11">
        <f>[14]Junho!$K$11</f>
        <v>0</v>
      </c>
      <c r="I18" s="11">
        <f>[14]Junho!$K$12</f>
        <v>0</v>
      </c>
      <c r="J18" s="11">
        <f>[14]Junho!$K$13</f>
        <v>0</v>
      </c>
      <c r="K18" s="11">
        <f>[14]Junho!$K$14</f>
        <v>0</v>
      </c>
      <c r="L18" s="11">
        <f>[14]Junho!$K$15</f>
        <v>0</v>
      </c>
      <c r="M18" s="11">
        <f>[14]Junho!$K$16</f>
        <v>0</v>
      </c>
      <c r="N18" s="11">
        <f>[14]Junho!$K$17</f>
        <v>0</v>
      </c>
      <c r="O18" s="11">
        <f>[14]Junho!$K$18</f>
        <v>0</v>
      </c>
      <c r="P18" s="11">
        <f>[14]Junho!$K$19</f>
        <v>0</v>
      </c>
      <c r="Q18" s="11">
        <f>[14]Junho!$K$20</f>
        <v>0</v>
      </c>
      <c r="R18" s="11">
        <f>[14]Junho!$K$21</f>
        <v>0</v>
      </c>
      <c r="S18" s="11">
        <f>[14]Junho!$K$22</f>
        <v>0</v>
      </c>
      <c r="T18" s="11">
        <f>[14]Junho!$K$23</f>
        <v>0</v>
      </c>
      <c r="U18" s="11">
        <f>[14]Junho!$K$24</f>
        <v>0</v>
      </c>
      <c r="V18" s="11">
        <f>[14]Junho!$K$25</f>
        <v>0</v>
      </c>
      <c r="W18" s="11">
        <f>[14]Junho!$K$26</f>
        <v>0</v>
      </c>
      <c r="X18" s="11">
        <f>[14]Junho!$K$27</f>
        <v>0</v>
      </c>
      <c r="Y18" s="11">
        <f>[14]Junho!$K$28</f>
        <v>0</v>
      </c>
      <c r="Z18" s="11">
        <f>[14]Junho!$K$29</f>
        <v>0</v>
      </c>
      <c r="AA18" s="11">
        <f>[14]Junho!$K$30</f>
        <v>0</v>
      </c>
      <c r="AB18" s="11">
        <f>[14]Junho!$K$31</f>
        <v>1.6</v>
      </c>
      <c r="AC18" s="11">
        <f>[14]Junho!$K$32</f>
        <v>0</v>
      </c>
      <c r="AD18" s="11">
        <f>[14]Junho!$K$33</f>
        <v>0</v>
      </c>
      <c r="AE18" s="11">
        <f>[14]Junho!$K$34</f>
        <v>0</v>
      </c>
      <c r="AF18" s="14">
        <f t="shared" si="1"/>
        <v>1.6</v>
      </c>
      <c r="AG18" s="15">
        <f t="shared" si="2"/>
        <v>1.6</v>
      </c>
      <c r="AH18" s="66">
        <f t="shared" si="3"/>
        <v>29</v>
      </c>
      <c r="AI18" s="12" t="s">
        <v>47</v>
      </c>
      <c r="AJ18" s="12" t="s">
        <v>47</v>
      </c>
    </row>
    <row r="19" spans="1:36" x14ac:dyDescent="0.2">
      <c r="A19" s="57" t="s">
        <v>4</v>
      </c>
      <c r="B19" s="11">
        <f>[15]Junho!$K$5</f>
        <v>0</v>
      </c>
      <c r="C19" s="11">
        <f>[15]Junho!$K$6</f>
        <v>0</v>
      </c>
      <c r="D19" s="11">
        <f>[15]Junho!$K$7</f>
        <v>3.6</v>
      </c>
      <c r="E19" s="11">
        <f>[15]Junho!$K$8</f>
        <v>0.2</v>
      </c>
      <c r="F19" s="11">
        <f>[15]Junho!$K$9</f>
        <v>0</v>
      </c>
      <c r="G19" s="11">
        <f>[15]Junho!$K$10</f>
        <v>0</v>
      </c>
      <c r="H19" s="11">
        <f>[15]Junho!$K$11</f>
        <v>0</v>
      </c>
      <c r="I19" s="11">
        <f>[15]Junho!$K$12</f>
        <v>0</v>
      </c>
      <c r="J19" s="11">
        <f>[15]Junho!$K$13</f>
        <v>0</v>
      </c>
      <c r="K19" s="11">
        <f>[15]Junho!$K$14</f>
        <v>0</v>
      </c>
      <c r="L19" s="11">
        <f>[15]Junho!$K$15</f>
        <v>0</v>
      </c>
      <c r="M19" s="11">
        <f>[15]Junho!$K$16</f>
        <v>0</v>
      </c>
      <c r="N19" s="11">
        <f>[15]Junho!$K$17</f>
        <v>0</v>
      </c>
      <c r="O19" s="11">
        <f>[15]Junho!$K$18</f>
        <v>0</v>
      </c>
      <c r="P19" s="11">
        <f>[15]Junho!$K$19</f>
        <v>0</v>
      </c>
      <c r="Q19" s="11">
        <f>[15]Junho!$K$20</f>
        <v>0</v>
      </c>
      <c r="R19" s="11">
        <f>[15]Junho!$K$21</f>
        <v>0</v>
      </c>
      <c r="S19" s="11">
        <f>[15]Junho!$K$22</f>
        <v>0</v>
      </c>
      <c r="T19" s="11">
        <f>[15]Junho!$K$23</f>
        <v>0</v>
      </c>
      <c r="U19" s="11">
        <f>[15]Junho!$K$24</f>
        <v>0</v>
      </c>
      <c r="V19" s="11">
        <f>[15]Junho!$K$25</f>
        <v>0</v>
      </c>
      <c r="W19" s="11">
        <f>[15]Junho!$K$26</f>
        <v>0</v>
      </c>
      <c r="X19" s="11">
        <f>[15]Junho!$K$27</f>
        <v>0</v>
      </c>
      <c r="Y19" s="11">
        <f>[15]Junho!$K$28</f>
        <v>0</v>
      </c>
      <c r="Z19" s="11">
        <f>[15]Junho!$K$29</f>
        <v>0</v>
      </c>
      <c r="AA19" s="11">
        <f>[15]Junho!$K$30</f>
        <v>0</v>
      </c>
      <c r="AB19" s="11">
        <f>[15]Junho!$K$31</f>
        <v>0.4</v>
      </c>
      <c r="AC19" s="11">
        <f>[15]Junho!$K$32</f>
        <v>0</v>
      </c>
      <c r="AD19" s="11">
        <f>[15]Junho!$K$33</f>
        <v>0</v>
      </c>
      <c r="AE19" s="11">
        <f>[15]Junho!$K$34</f>
        <v>0</v>
      </c>
      <c r="AF19" s="14">
        <f t="shared" si="1"/>
        <v>4.2</v>
      </c>
      <c r="AG19" s="15">
        <f t="shared" si="2"/>
        <v>3.6</v>
      </c>
      <c r="AH19" s="66">
        <f t="shared" si="3"/>
        <v>27</v>
      </c>
    </row>
    <row r="20" spans="1:36" x14ac:dyDescent="0.2">
      <c r="A20" s="57" t="s">
        <v>5</v>
      </c>
      <c r="B20" s="11">
        <f>[16]Junho!$K$5</f>
        <v>0</v>
      </c>
      <c r="C20" s="11">
        <f>[16]Junho!$K$6</f>
        <v>0</v>
      </c>
      <c r="D20" s="11">
        <f>[16]Junho!$K$7</f>
        <v>0</v>
      </c>
      <c r="E20" s="11">
        <f>[16]Junho!$K$8</f>
        <v>0</v>
      </c>
      <c r="F20" s="11">
        <f>[16]Junho!$K$9</f>
        <v>0</v>
      </c>
      <c r="G20" s="11">
        <f>[16]Junho!$K$10</f>
        <v>0</v>
      </c>
      <c r="H20" s="11">
        <f>[16]Junho!$K$11</f>
        <v>0</v>
      </c>
      <c r="I20" s="11">
        <f>[16]Junho!$K$12</f>
        <v>0</v>
      </c>
      <c r="J20" s="11">
        <f>[16]Junho!$K$13</f>
        <v>0</v>
      </c>
      <c r="K20" s="11">
        <f>[16]Junho!$K$14</f>
        <v>0</v>
      </c>
      <c r="L20" s="11">
        <f>[16]Junho!$K$15</f>
        <v>0</v>
      </c>
      <c r="M20" s="11">
        <f>[16]Junho!$K$16</f>
        <v>0</v>
      </c>
      <c r="N20" s="11">
        <f>[16]Junho!$K$17</f>
        <v>0</v>
      </c>
      <c r="O20" s="11">
        <f>[16]Junho!$K$18</f>
        <v>0</v>
      </c>
      <c r="P20" s="11">
        <f>[16]Junho!$K$19</f>
        <v>0</v>
      </c>
      <c r="Q20" s="11">
        <f>[16]Junho!$K$20</f>
        <v>0</v>
      </c>
      <c r="R20" s="11">
        <f>[16]Junho!$K$21</f>
        <v>0</v>
      </c>
      <c r="S20" s="11">
        <f>[16]Junho!$K$22</f>
        <v>0</v>
      </c>
      <c r="T20" s="11">
        <f>[16]Junho!$K$23</f>
        <v>0</v>
      </c>
      <c r="U20" s="11">
        <f>[16]Junho!$K$24</f>
        <v>0</v>
      </c>
      <c r="V20" s="11">
        <f>[16]Junho!$K$25</f>
        <v>0</v>
      </c>
      <c r="W20" s="11">
        <f>[16]Junho!$K$26</f>
        <v>0</v>
      </c>
      <c r="X20" s="11">
        <f>[16]Junho!$K$27</f>
        <v>0</v>
      </c>
      <c r="Y20" s="11">
        <f>[16]Junho!$K$28</f>
        <v>0</v>
      </c>
      <c r="Z20" s="11">
        <f>[16]Junho!$K$29</f>
        <v>0</v>
      </c>
      <c r="AA20" s="11">
        <f>[16]Junho!$K$30</f>
        <v>25.599999999999998</v>
      </c>
      <c r="AB20" s="11">
        <f>[16]Junho!$K$31</f>
        <v>2.4</v>
      </c>
      <c r="AC20" s="11">
        <f>[16]Junho!$K$32</f>
        <v>0</v>
      </c>
      <c r="AD20" s="11">
        <f>[16]Junho!$K$33</f>
        <v>0</v>
      </c>
      <c r="AE20" s="11">
        <f>[16]Junho!$K$34</f>
        <v>0</v>
      </c>
      <c r="AF20" s="14">
        <f t="shared" si="1"/>
        <v>27.999999999999996</v>
      </c>
      <c r="AG20" s="15">
        <f t="shared" si="2"/>
        <v>25.599999999999998</v>
      </c>
      <c r="AH20" s="66">
        <f t="shared" si="3"/>
        <v>28</v>
      </c>
      <c r="AI20" s="12" t="s">
        <v>47</v>
      </c>
    </row>
    <row r="21" spans="1:36" x14ac:dyDescent="0.2">
      <c r="A21" s="57" t="s">
        <v>43</v>
      </c>
      <c r="B21" s="11">
        <f>[17]Junho!$K$5</f>
        <v>0</v>
      </c>
      <c r="C21" s="11">
        <f>[17]Junho!$K$6</f>
        <v>0</v>
      </c>
      <c r="D21" s="11">
        <f>[17]Junho!$K$7</f>
        <v>3.6</v>
      </c>
      <c r="E21" s="11">
        <f>[17]Junho!$K$8</f>
        <v>0.2</v>
      </c>
      <c r="F21" s="11">
        <f>[17]Junho!$K$9</f>
        <v>0</v>
      </c>
      <c r="G21" s="11">
        <f>[17]Junho!$K$10</f>
        <v>0</v>
      </c>
      <c r="H21" s="11">
        <f>[17]Junho!$K$11</f>
        <v>0</v>
      </c>
      <c r="I21" s="11">
        <f>[17]Junho!$K$12</f>
        <v>0</v>
      </c>
      <c r="J21" s="11">
        <f>[17]Junho!$K$13</f>
        <v>0</v>
      </c>
      <c r="K21" s="11">
        <f>[17]Junho!$K$14</f>
        <v>0</v>
      </c>
      <c r="L21" s="11">
        <f>[17]Junho!$K$15</f>
        <v>0</v>
      </c>
      <c r="M21" s="11">
        <f>[17]Junho!$K$16</f>
        <v>0</v>
      </c>
      <c r="N21" s="11">
        <f>[17]Junho!$K$17</f>
        <v>0</v>
      </c>
      <c r="O21" s="11">
        <f>[17]Junho!$K$18</f>
        <v>0</v>
      </c>
      <c r="P21" s="11">
        <f>[17]Junho!$K$19</f>
        <v>0</v>
      </c>
      <c r="Q21" s="11">
        <f>[17]Junho!$K$20</f>
        <v>0</v>
      </c>
      <c r="R21" s="11">
        <f>[17]Junho!$K$21</f>
        <v>0</v>
      </c>
      <c r="S21" s="11">
        <f>[17]Junho!$K$22</f>
        <v>0</v>
      </c>
      <c r="T21" s="11">
        <f>[17]Junho!$K$23</f>
        <v>0</v>
      </c>
      <c r="U21" s="11">
        <f>[17]Junho!$K$24</f>
        <v>0</v>
      </c>
      <c r="V21" s="11">
        <f>[17]Junho!$K$25</f>
        <v>0</v>
      </c>
      <c r="W21" s="11">
        <f>[17]Junho!$K$26</f>
        <v>0</v>
      </c>
      <c r="X21" s="11">
        <f>[17]Junho!$K$27</f>
        <v>0</v>
      </c>
      <c r="Y21" s="11">
        <f>[17]Junho!$K$28</f>
        <v>0</v>
      </c>
      <c r="Z21" s="11">
        <f>[17]Junho!$K$29</f>
        <v>0</v>
      </c>
      <c r="AA21" s="11">
        <f>[17]Junho!$K$30</f>
        <v>0.60000000000000009</v>
      </c>
      <c r="AB21" s="11">
        <f>[17]Junho!$K$31</f>
        <v>0.60000000000000009</v>
      </c>
      <c r="AC21" s="11">
        <f>[17]Junho!$K$32</f>
        <v>0</v>
      </c>
      <c r="AD21" s="11">
        <f>[17]Junho!$K$33</f>
        <v>0</v>
      </c>
      <c r="AE21" s="11">
        <f>[17]Junho!$K$34</f>
        <v>0</v>
      </c>
      <c r="AF21" s="14">
        <f t="shared" si="1"/>
        <v>5</v>
      </c>
      <c r="AG21" s="15">
        <f t="shared" si="2"/>
        <v>3.6</v>
      </c>
      <c r="AH21" s="66">
        <f>COUNTIF(B21:AE21,"=0,0")</f>
        <v>26</v>
      </c>
    </row>
    <row r="22" spans="1:36" x14ac:dyDescent="0.2">
      <c r="A22" s="57" t="s">
        <v>6</v>
      </c>
      <c r="B22" s="11" t="str">
        <f>[18]Junho!$K$5</f>
        <v>*</v>
      </c>
      <c r="C22" s="11" t="str">
        <f>[18]Junho!$K$6</f>
        <v>*</v>
      </c>
      <c r="D22" s="11" t="str">
        <f>[18]Junho!$K$7</f>
        <v>*</v>
      </c>
      <c r="E22" s="11" t="str">
        <f>[18]Junho!$K$8</f>
        <v>*</v>
      </c>
      <c r="F22" s="11" t="str">
        <f>[18]Junho!$K$9</f>
        <v>*</v>
      </c>
      <c r="G22" s="11" t="str">
        <f>[18]Junho!$K$10</f>
        <v>*</v>
      </c>
      <c r="H22" s="11" t="str">
        <f>[18]Junho!$K$11</f>
        <v>*</v>
      </c>
      <c r="I22" s="11" t="str">
        <f>[18]Junho!$K$12</f>
        <v>*</v>
      </c>
      <c r="J22" s="11" t="str">
        <f>[18]Junho!$K$13</f>
        <v>*</v>
      </c>
      <c r="K22" s="11" t="str">
        <f>[18]Junho!$K$14</f>
        <v>*</v>
      </c>
      <c r="L22" s="11" t="str">
        <f>[18]Junho!$K$15</f>
        <v>*</v>
      </c>
      <c r="M22" s="11" t="str">
        <f>[18]Junho!$K$16</f>
        <v>*</v>
      </c>
      <c r="N22" s="11" t="str">
        <f>[18]Junho!$K$17</f>
        <v>*</v>
      </c>
      <c r="O22" s="11" t="str">
        <f>[18]Junho!$K$18</f>
        <v>*</v>
      </c>
      <c r="P22" s="11" t="str">
        <f>[18]Junho!$K$19</f>
        <v>*</v>
      </c>
      <c r="Q22" s="11" t="str">
        <f>[18]Junho!$K$20</f>
        <v>*</v>
      </c>
      <c r="R22" s="11" t="str">
        <f>[18]Junho!$K$21</f>
        <v>*</v>
      </c>
      <c r="S22" s="11" t="str">
        <f>[18]Junho!$K$22</f>
        <v>*</v>
      </c>
      <c r="T22" s="11" t="str">
        <f>[18]Junho!$K$23</f>
        <v>*</v>
      </c>
      <c r="U22" s="11" t="str">
        <f>[18]Junho!$K$24</f>
        <v>*</v>
      </c>
      <c r="V22" s="11" t="str">
        <f>[18]Junho!$K$25</f>
        <v>*</v>
      </c>
      <c r="W22" s="11" t="str">
        <f>[18]Junho!$K$26</f>
        <v>*</v>
      </c>
      <c r="X22" s="11" t="str">
        <f>[18]Junho!$K$27</f>
        <v>*</v>
      </c>
      <c r="Y22" s="11" t="str">
        <f>[18]Junho!$K$28</f>
        <v>*</v>
      </c>
      <c r="Z22" s="11" t="str">
        <f>[18]Junho!$K$29</f>
        <v>*</v>
      </c>
      <c r="AA22" s="11" t="str">
        <f>[18]Junho!$K$30</f>
        <v>*</v>
      </c>
      <c r="AB22" s="11" t="str">
        <f>[18]Junho!$K$31</f>
        <v>*</v>
      </c>
      <c r="AC22" s="11" t="str">
        <f>[18]Junho!$K$32</f>
        <v>*</v>
      </c>
      <c r="AD22" s="11" t="str">
        <f>[18]Junho!$K$33</f>
        <v>*</v>
      </c>
      <c r="AE22" s="11" t="str">
        <f>[18]Junho!$K$34</f>
        <v>*</v>
      </c>
      <c r="AF22" s="14" t="s">
        <v>226</v>
      </c>
      <c r="AG22" s="15" t="s">
        <v>226</v>
      </c>
      <c r="AH22" s="66" t="s">
        <v>226</v>
      </c>
    </row>
    <row r="23" spans="1:36" x14ac:dyDescent="0.2">
      <c r="A23" s="57" t="s">
        <v>7</v>
      </c>
      <c r="B23" s="11">
        <f>[19]Junho!$K$5</f>
        <v>2.8000000000000003</v>
      </c>
      <c r="C23" s="11">
        <f>[19]Junho!$K$6</f>
        <v>9</v>
      </c>
      <c r="D23" s="11">
        <f>[19]Junho!$K$7</f>
        <v>2.2000000000000002</v>
      </c>
      <c r="E23" s="11">
        <f>[19]Junho!$K$8</f>
        <v>0.2</v>
      </c>
      <c r="F23" s="11">
        <f>[19]Junho!$K$9</f>
        <v>0</v>
      </c>
      <c r="G23" s="11">
        <f>[19]Junho!$K$10</f>
        <v>0</v>
      </c>
      <c r="H23" s="11">
        <f>[19]Junho!$K$11</f>
        <v>0</v>
      </c>
      <c r="I23" s="11">
        <f>[19]Junho!$K$12</f>
        <v>0</v>
      </c>
      <c r="J23" s="11">
        <f>[19]Junho!$K$13</f>
        <v>0</v>
      </c>
      <c r="K23" s="11">
        <f>[19]Junho!$K$14</f>
        <v>0</v>
      </c>
      <c r="L23" s="11">
        <f>[19]Junho!$K$15</f>
        <v>0</v>
      </c>
      <c r="M23" s="11">
        <f>[19]Junho!$K$16</f>
        <v>0</v>
      </c>
      <c r="N23" s="11">
        <f>[19]Junho!$K$17</f>
        <v>0</v>
      </c>
      <c r="O23" s="11">
        <f>[19]Junho!$K$18</f>
        <v>0</v>
      </c>
      <c r="P23" s="11">
        <f>[19]Junho!$K$19</f>
        <v>0</v>
      </c>
      <c r="Q23" s="11">
        <f>[19]Junho!$K$20</f>
        <v>0</v>
      </c>
      <c r="R23" s="11">
        <f>[19]Junho!$K$21</f>
        <v>0</v>
      </c>
      <c r="S23" s="11">
        <f>[19]Junho!$K$22</f>
        <v>0</v>
      </c>
      <c r="T23" s="11">
        <f>[19]Junho!$K$23</f>
        <v>0</v>
      </c>
      <c r="U23" s="11">
        <f>[19]Junho!$K$24</f>
        <v>0</v>
      </c>
      <c r="V23" s="11">
        <f>[19]Junho!$K$25</f>
        <v>0</v>
      </c>
      <c r="W23" s="11">
        <f>[19]Junho!$K$26</f>
        <v>0</v>
      </c>
      <c r="X23" s="11">
        <f>[19]Junho!$K$27</f>
        <v>0</v>
      </c>
      <c r="Y23" s="11">
        <f>[19]Junho!$K$28</f>
        <v>0</v>
      </c>
      <c r="Z23" s="11">
        <f>[19]Junho!$K$29</f>
        <v>0</v>
      </c>
      <c r="AA23" s="11">
        <f>[19]Junho!$K$30</f>
        <v>1.5999999999999999</v>
      </c>
      <c r="AB23" s="11">
        <f>[19]Junho!$K$31</f>
        <v>1.2</v>
      </c>
      <c r="AC23" s="11">
        <f>[19]Junho!$K$32</f>
        <v>0</v>
      </c>
      <c r="AD23" s="11">
        <f>[19]Junho!$K$33</f>
        <v>0</v>
      </c>
      <c r="AE23" s="11">
        <f>[19]Junho!$K$34</f>
        <v>0</v>
      </c>
      <c r="AF23" s="14">
        <f t="shared" ref="AF23:AF49" si="4">SUM(B23:AE23)</f>
        <v>17</v>
      </c>
      <c r="AG23" s="15">
        <f t="shared" ref="AG23:AG49" si="5">MAX(B23:AE23)</f>
        <v>9</v>
      </c>
      <c r="AH23" s="66">
        <f t="shared" ref="AH23:AH49" si="6">COUNTIF(B23:AE23,"=0,0")</f>
        <v>24</v>
      </c>
    </row>
    <row r="24" spans="1:36" x14ac:dyDescent="0.2">
      <c r="A24" s="57" t="s">
        <v>169</v>
      </c>
      <c r="B24" s="11" t="str">
        <f>[20]Junho!$K$5</f>
        <v>*</v>
      </c>
      <c r="C24" s="11" t="str">
        <f>[20]Junho!$K$6</f>
        <v>*</v>
      </c>
      <c r="D24" s="11" t="str">
        <f>[20]Junho!$K$7</f>
        <v>*</v>
      </c>
      <c r="E24" s="11" t="str">
        <f>[20]Junho!$K$8</f>
        <v>*</v>
      </c>
      <c r="F24" s="11" t="str">
        <f>[20]Junho!$K$9</f>
        <v>*</v>
      </c>
      <c r="G24" s="11" t="str">
        <f>[20]Junho!$K$10</f>
        <v>*</v>
      </c>
      <c r="H24" s="11" t="str">
        <f>[20]Junho!$K$11</f>
        <v>*</v>
      </c>
      <c r="I24" s="11" t="str">
        <f>[20]Junho!$K$12</f>
        <v>*</v>
      </c>
      <c r="J24" s="11" t="str">
        <f>[20]Junho!$K$13</f>
        <v>*</v>
      </c>
      <c r="K24" s="11" t="str">
        <f>[20]Junho!$K$14</f>
        <v>*</v>
      </c>
      <c r="L24" s="11" t="str">
        <f>[20]Junho!$K$15</f>
        <v>*</v>
      </c>
      <c r="M24" s="11" t="str">
        <f>[20]Junho!$K$16</f>
        <v>*</v>
      </c>
      <c r="N24" s="11" t="str">
        <f>[20]Junho!$K$17</f>
        <v>*</v>
      </c>
      <c r="O24" s="11" t="str">
        <f>[20]Junho!$K$18</f>
        <v>*</v>
      </c>
      <c r="P24" s="11" t="str">
        <f>[20]Junho!$K$19</f>
        <v>*</v>
      </c>
      <c r="Q24" s="11" t="str">
        <f>[20]Junho!$K$20</f>
        <v>*</v>
      </c>
      <c r="R24" s="11" t="str">
        <f>[20]Junho!$K$21</f>
        <v>*</v>
      </c>
      <c r="S24" s="11" t="str">
        <f>[20]Junho!$K$22</f>
        <v>*</v>
      </c>
      <c r="T24" s="11" t="str">
        <f>[20]Junho!$K$23</f>
        <v>*</v>
      </c>
      <c r="U24" s="11" t="str">
        <f>[20]Junho!$K$24</f>
        <v>*</v>
      </c>
      <c r="V24" s="11" t="str">
        <f>[20]Junho!$K$25</f>
        <v>*</v>
      </c>
      <c r="W24" s="11" t="str">
        <f>[20]Junho!$K$26</f>
        <v>*</v>
      </c>
      <c r="X24" s="11" t="str">
        <f>[20]Junho!$K$27</f>
        <v>*</v>
      </c>
      <c r="Y24" s="11" t="str">
        <f>[20]Junho!$K$28</f>
        <v>*</v>
      </c>
      <c r="Z24" s="11" t="str">
        <f>[20]Junho!$K$29</f>
        <v>*</v>
      </c>
      <c r="AA24" s="11" t="str">
        <f>[20]Junho!$K$30</f>
        <v>*</v>
      </c>
      <c r="AB24" s="11" t="str">
        <f>[20]Junho!$K$31</f>
        <v>*</v>
      </c>
      <c r="AC24" s="11" t="str">
        <f>[20]Junho!$K$32</f>
        <v>*</v>
      </c>
      <c r="AD24" s="11" t="str">
        <f>[20]Junho!$K$33</f>
        <v>*</v>
      </c>
      <c r="AE24" s="11" t="str">
        <f>[20]Junho!$K$34</f>
        <v>*</v>
      </c>
      <c r="AF24" s="14" t="s">
        <v>226</v>
      </c>
      <c r="AG24" s="15" t="s">
        <v>226</v>
      </c>
      <c r="AH24" s="66" t="s">
        <v>226</v>
      </c>
    </row>
    <row r="25" spans="1:36" x14ac:dyDescent="0.2">
      <c r="A25" s="57" t="s">
        <v>170</v>
      </c>
      <c r="B25" s="11" t="str">
        <f>[21]Junho!$K$5</f>
        <v>*</v>
      </c>
      <c r="C25" s="11" t="str">
        <f>[21]Junho!$K$6</f>
        <v>*</v>
      </c>
      <c r="D25" s="11" t="str">
        <f>[21]Junho!$K$7</f>
        <v>*</v>
      </c>
      <c r="E25" s="11" t="str">
        <f>[21]Junho!$K$8</f>
        <v>*</v>
      </c>
      <c r="F25" s="11" t="str">
        <f>[21]Junho!$K$9</f>
        <v>*</v>
      </c>
      <c r="G25" s="11" t="str">
        <f>[21]Junho!$K$10</f>
        <v>*</v>
      </c>
      <c r="H25" s="11" t="str">
        <f>[21]Junho!$K$11</f>
        <v>*</v>
      </c>
      <c r="I25" s="11" t="str">
        <f>[21]Junho!$K$12</f>
        <v>*</v>
      </c>
      <c r="J25" s="11" t="str">
        <f>[21]Junho!$K$13</f>
        <v>*</v>
      </c>
      <c r="K25" s="11" t="str">
        <f>[21]Junho!$K$14</f>
        <v>*</v>
      </c>
      <c r="L25" s="11" t="str">
        <f>[21]Junho!$K$15</f>
        <v>*</v>
      </c>
      <c r="M25" s="11" t="str">
        <f>[21]Junho!$K$16</f>
        <v>*</v>
      </c>
      <c r="N25" s="11" t="str">
        <f>[21]Junho!$K$17</f>
        <v>*</v>
      </c>
      <c r="O25" s="11" t="str">
        <f>[21]Junho!$K$18</f>
        <v>*</v>
      </c>
      <c r="P25" s="11" t="str">
        <f>[21]Junho!$K$19</f>
        <v>*</v>
      </c>
      <c r="Q25" s="11" t="str">
        <f>[21]Junho!$K$20</f>
        <v>*</v>
      </c>
      <c r="R25" s="11" t="str">
        <f>[21]Junho!$K$21</f>
        <v>*</v>
      </c>
      <c r="S25" s="11" t="str">
        <f>[21]Junho!$K$22</f>
        <v>*</v>
      </c>
      <c r="T25" s="11" t="str">
        <f>[21]Junho!$K$23</f>
        <v>*</v>
      </c>
      <c r="U25" s="11" t="str">
        <f>[21]Junho!$K$24</f>
        <v>*</v>
      </c>
      <c r="V25" s="11" t="str">
        <f>[21]Junho!$K$25</f>
        <v>*</v>
      </c>
      <c r="W25" s="11" t="str">
        <f>[21]Junho!$K$26</f>
        <v>*</v>
      </c>
      <c r="X25" s="11" t="str">
        <f>[21]Junho!$K$27</f>
        <v>*</v>
      </c>
      <c r="Y25" s="11" t="str">
        <f>[21]Junho!$K$28</f>
        <v>*</v>
      </c>
      <c r="Z25" s="11" t="str">
        <f>[21]Junho!$K$29</f>
        <v>*</v>
      </c>
      <c r="AA25" s="11" t="str">
        <f>[21]Junho!$K$30</f>
        <v>*</v>
      </c>
      <c r="AB25" s="11" t="str">
        <f>[21]Junho!$K$31</f>
        <v>*</v>
      </c>
      <c r="AC25" s="11" t="str">
        <f>[21]Junho!$K$32</f>
        <v>*</v>
      </c>
      <c r="AD25" s="11" t="str">
        <f>[21]Junho!$K$33</f>
        <v>*</v>
      </c>
      <c r="AE25" s="11" t="str">
        <f>[21]Junho!$K$34</f>
        <v>*</v>
      </c>
      <c r="AF25" s="14" t="s">
        <v>226</v>
      </c>
      <c r="AG25" s="15" t="s">
        <v>226</v>
      </c>
      <c r="AH25" s="66" t="s">
        <v>226</v>
      </c>
      <c r="AI25" s="12" t="s">
        <v>47</v>
      </c>
    </row>
    <row r="26" spans="1:36" x14ac:dyDescent="0.2">
      <c r="A26" s="57" t="s">
        <v>171</v>
      </c>
      <c r="B26" s="11" t="str">
        <f>[22]Junho!$K$5</f>
        <v>*</v>
      </c>
      <c r="C26" s="11" t="str">
        <f>[22]Junho!$K$6</f>
        <v>*</v>
      </c>
      <c r="D26" s="11" t="str">
        <f>[22]Junho!$K$7</f>
        <v>*</v>
      </c>
      <c r="E26" s="11" t="str">
        <f>[22]Junho!$K$8</f>
        <v>*</v>
      </c>
      <c r="F26" s="11" t="str">
        <f>[22]Junho!$K$9</f>
        <v>*</v>
      </c>
      <c r="G26" s="11" t="str">
        <f>[22]Junho!$K$10</f>
        <v>*</v>
      </c>
      <c r="H26" s="11" t="str">
        <f>[22]Junho!$K$11</f>
        <v>*</v>
      </c>
      <c r="I26" s="11" t="str">
        <f>[22]Junho!$K$12</f>
        <v>*</v>
      </c>
      <c r="J26" s="11" t="str">
        <f>[22]Junho!$K$13</f>
        <v>*</v>
      </c>
      <c r="K26" s="11" t="str">
        <f>[22]Junho!$K$14</f>
        <v>*</v>
      </c>
      <c r="L26" s="11" t="str">
        <f>[22]Junho!$K$15</f>
        <v>*</v>
      </c>
      <c r="M26" s="11" t="str">
        <f>[22]Junho!$K$16</f>
        <v>*</v>
      </c>
      <c r="N26" s="11" t="str">
        <f>[22]Junho!$K$17</f>
        <v>*</v>
      </c>
      <c r="O26" s="11" t="str">
        <f>[22]Junho!$K$18</f>
        <v>*</v>
      </c>
      <c r="P26" s="11" t="str">
        <f>[22]Junho!$K$19</f>
        <v>*</v>
      </c>
      <c r="Q26" s="11" t="str">
        <f>[22]Junho!$K$20</f>
        <v>*</v>
      </c>
      <c r="R26" s="11" t="str">
        <f>[22]Junho!$K$21</f>
        <v>*</v>
      </c>
      <c r="S26" s="11" t="str">
        <f>[22]Junho!$K$22</f>
        <v>*</v>
      </c>
      <c r="T26" s="11" t="str">
        <f>[22]Junho!$K$23</f>
        <v>*</v>
      </c>
      <c r="U26" s="11" t="str">
        <f>[22]Junho!$K$24</f>
        <v>*</v>
      </c>
      <c r="V26" s="11" t="str">
        <f>[22]Junho!$K$25</f>
        <v>*</v>
      </c>
      <c r="W26" s="11" t="str">
        <f>[22]Junho!$K$26</f>
        <v>*</v>
      </c>
      <c r="X26" s="11" t="str">
        <f>[22]Junho!$K$27</f>
        <v>*</v>
      </c>
      <c r="Y26" s="11" t="str">
        <f>[22]Junho!$K$28</f>
        <v>*</v>
      </c>
      <c r="Z26" s="11" t="str">
        <f>[22]Junho!$K$29</f>
        <v>*</v>
      </c>
      <c r="AA26" s="11" t="str">
        <f>[22]Junho!$K$30</f>
        <v>*</v>
      </c>
      <c r="AB26" s="11" t="str">
        <f>[22]Junho!$K$31</f>
        <v>*</v>
      </c>
      <c r="AC26" s="11" t="str">
        <f>[22]Junho!$K$32</f>
        <v>*</v>
      </c>
      <c r="AD26" s="11" t="str">
        <f>[22]Junho!$K$33</f>
        <v>*</v>
      </c>
      <c r="AE26" s="11" t="str">
        <f>[22]Junho!$K$34</f>
        <v>*</v>
      </c>
      <c r="AF26" s="14" t="s">
        <v>226</v>
      </c>
      <c r="AG26" s="15" t="s">
        <v>226</v>
      </c>
      <c r="AH26" s="66" t="s">
        <v>226</v>
      </c>
    </row>
    <row r="27" spans="1:36" x14ac:dyDescent="0.2">
      <c r="A27" s="57" t="s">
        <v>8</v>
      </c>
      <c r="B27" s="11">
        <f>[23]Junho!$K$5</f>
        <v>0.4</v>
      </c>
      <c r="C27" s="11">
        <f>[23]Junho!$K$6</f>
        <v>15.200000000000001</v>
      </c>
      <c r="D27" s="11">
        <f>[23]Junho!$K$7</f>
        <v>2.8000000000000003</v>
      </c>
      <c r="E27" s="11">
        <f>[23]Junho!$K$8</f>
        <v>0</v>
      </c>
      <c r="F27" s="11">
        <f>[23]Junho!$K$9</f>
        <v>0</v>
      </c>
      <c r="G27" s="11">
        <f>[23]Junho!$K$10</f>
        <v>0</v>
      </c>
      <c r="H27" s="11">
        <f>[23]Junho!$K$11</f>
        <v>0</v>
      </c>
      <c r="I27" s="11">
        <f>[23]Junho!$K$12</f>
        <v>0</v>
      </c>
      <c r="J27" s="11">
        <f>[23]Junho!$K$13</f>
        <v>0</v>
      </c>
      <c r="K27" s="11">
        <f>[23]Junho!$K$14</f>
        <v>0</v>
      </c>
      <c r="L27" s="11">
        <f>[23]Junho!$K$15</f>
        <v>0</v>
      </c>
      <c r="M27" s="11">
        <f>[23]Junho!$K$16</f>
        <v>0</v>
      </c>
      <c r="N27" s="11">
        <f>[23]Junho!$K$17</f>
        <v>0</v>
      </c>
      <c r="O27" s="11">
        <f>[23]Junho!$K$18</f>
        <v>0</v>
      </c>
      <c r="P27" s="11">
        <f>[23]Junho!$K$19</f>
        <v>0</v>
      </c>
      <c r="Q27" s="11">
        <f>[23]Junho!$K$20</f>
        <v>0</v>
      </c>
      <c r="R27" s="11">
        <f>[23]Junho!$K$21</f>
        <v>0</v>
      </c>
      <c r="S27" s="11">
        <f>[23]Junho!$K$22</f>
        <v>0</v>
      </c>
      <c r="T27" s="11">
        <f>[23]Junho!$K$23</f>
        <v>0</v>
      </c>
      <c r="U27" s="11">
        <f>[23]Junho!$K$24</f>
        <v>0</v>
      </c>
      <c r="V27" s="11">
        <f>[23]Junho!$K$25</f>
        <v>0</v>
      </c>
      <c r="W27" s="11">
        <f>[23]Junho!$K$26</f>
        <v>0</v>
      </c>
      <c r="X27" s="11">
        <f>[23]Junho!$K$27</f>
        <v>0</v>
      </c>
      <c r="Y27" s="11">
        <f>[23]Junho!$K$28</f>
        <v>0</v>
      </c>
      <c r="Z27" s="11">
        <f>[23]Junho!$K$29</f>
        <v>0</v>
      </c>
      <c r="AA27" s="11">
        <f>[23]Junho!$K$30</f>
        <v>3.2</v>
      </c>
      <c r="AB27" s="11">
        <f>[23]Junho!$K$31</f>
        <v>3.4000000000000004</v>
      </c>
      <c r="AC27" s="11">
        <f>[23]Junho!$K$32</f>
        <v>0</v>
      </c>
      <c r="AD27" s="11">
        <f>[23]Junho!$K$33</f>
        <v>0</v>
      </c>
      <c r="AE27" s="11">
        <f>[23]Junho!$K$34</f>
        <v>0</v>
      </c>
      <c r="AF27" s="14">
        <f t="shared" si="4"/>
        <v>25</v>
      </c>
      <c r="AG27" s="15">
        <f t="shared" si="5"/>
        <v>15.200000000000001</v>
      </c>
      <c r="AH27" s="66">
        <f t="shared" si="6"/>
        <v>25</v>
      </c>
    </row>
    <row r="28" spans="1:36" x14ac:dyDescent="0.2">
      <c r="A28" s="57" t="s">
        <v>9</v>
      </c>
      <c r="B28" s="11">
        <f>[24]Junho!$K$5</f>
        <v>9.8000000000000007</v>
      </c>
      <c r="C28" s="11">
        <f>[24]Junho!$K$6</f>
        <v>2</v>
      </c>
      <c r="D28" s="11">
        <f>[24]Junho!$K$7</f>
        <v>24.2</v>
      </c>
      <c r="E28" s="11">
        <f>[24]Junho!$K$8</f>
        <v>0</v>
      </c>
      <c r="F28" s="11">
        <f>[24]Junho!$K$9</f>
        <v>0</v>
      </c>
      <c r="G28" s="11">
        <f>[24]Junho!$K$10</f>
        <v>0.2</v>
      </c>
      <c r="H28" s="11">
        <f>[24]Junho!$K$11</f>
        <v>0</v>
      </c>
      <c r="I28" s="11">
        <f>[24]Junho!$K$12</f>
        <v>0</v>
      </c>
      <c r="J28" s="11">
        <f>[24]Junho!$K$13</f>
        <v>0</v>
      </c>
      <c r="K28" s="11">
        <f>[24]Junho!$K$14</f>
        <v>0</v>
      </c>
      <c r="L28" s="11">
        <f>[24]Junho!$K$15</f>
        <v>0</v>
      </c>
      <c r="M28" s="11">
        <f>[24]Junho!$K$16</f>
        <v>0</v>
      </c>
      <c r="N28" s="11">
        <f>[24]Junho!$K$17</f>
        <v>0</v>
      </c>
      <c r="O28" s="11">
        <f>[24]Junho!$K$18</f>
        <v>0</v>
      </c>
      <c r="P28" s="11">
        <f>[24]Junho!$K$19</f>
        <v>0</v>
      </c>
      <c r="Q28" s="11">
        <f>[24]Junho!$K$20</f>
        <v>0</v>
      </c>
      <c r="R28" s="11">
        <f>[24]Junho!$K$21</f>
        <v>0</v>
      </c>
      <c r="S28" s="11">
        <f>[24]Junho!$K$22</f>
        <v>0</v>
      </c>
      <c r="T28" s="11">
        <f>[24]Junho!$K$23</f>
        <v>0</v>
      </c>
      <c r="U28" s="11">
        <f>[24]Junho!$K$24</f>
        <v>0</v>
      </c>
      <c r="V28" s="11">
        <f>[24]Junho!$K$25</f>
        <v>0</v>
      </c>
      <c r="W28" s="11">
        <f>[24]Junho!$K$26</f>
        <v>0</v>
      </c>
      <c r="X28" s="11">
        <f>[24]Junho!$K$27</f>
        <v>0</v>
      </c>
      <c r="Y28" s="11">
        <f>[24]Junho!$K$28</f>
        <v>0</v>
      </c>
      <c r="Z28" s="11">
        <f>[24]Junho!$K$29</f>
        <v>0</v>
      </c>
      <c r="AA28" s="11">
        <f>[24]Junho!$K$30</f>
        <v>4.0000000000000009</v>
      </c>
      <c r="AB28" s="11">
        <f>[24]Junho!$K$31</f>
        <v>3</v>
      </c>
      <c r="AC28" s="11">
        <f>[24]Junho!$K$32</f>
        <v>0.2</v>
      </c>
      <c r="AD28" s="11">
        <f>[24]Junho!$K$33</f>
        <v>0</v>
      </c>
      <c r="AE28" s="11">
        <f>[24]Junho!$K$34</f>
        <v>0</v>
      </c>
      <c r="AF28" s="14">
        <f t="shared" si="4"/>
        <v>43.400000000000006</v>
      </c>
      <c r="AG28" s="15">
        <f t="shared" si="5"/>
        <v>24.2</v>
      </c>
      <c r="AH28" s="66">
        <f t="shared" si="6"/>
        <v>23</v>
      </c>
    </row>
    <row r="29" spans="1:36" x14ac:dyDescent="0.2">
      <c r="A29" s="57" t="s">
        <v>42</v>
      </c>
      <c r="B29" s="11">
        <f>[25]Junho!$K$5</f>
        <v>1</v>
      </c>
      <c r="C29" s="11">
        <f>[25]Junho!$K$6</f>
        <v>0.2</v>
      </c>
      <c r="D29" s="11">
        <f>[25]Junho!$K$7</f>
        <v>0</v>
      </c>
      <c r="E29" s="11">
        <f>[25]Junho!$K$8</f>
        <v>0.2</v>
      </c>
      <c r="F29" s="11">
        <f>[25]Junho!$K$9</f>
        <v>0.2</v>
      </c>
      <c r="G29" s="11">
        <f>[25]Junho!$K$10</f>
        <v>0</v>
      </c>
      <c r="H29" s="11">
        <f>[25]Junho!$K$11</f>
        <v>0</v>
      </c>
      <c r="I29" s="11">
        <f>[25]Junho!$K$12</f>
        <v>0</v>
      </c>
      <c r="J29" s="11">
        <f>[25]Junho!$K$13</f>
        <v>0</v>
      </c>
      <c r="K29" s="11">
        <f>[25]Junho!$K$14</f>
        <v>0</v>
      </c>
      <c r="L29" s="11">
        <f>[25]Junho!$K$15</f>
        <v>0</v>
      </c>
      <c r="M29" s="11">
        <f>[25]Junho!$K$16</f>
        <v>0</v>
      </c>
      <c r="N29" s="11">
        <f>[25]Junho!$K$17</f>
        <v>0</v>
      </c>
      <c r="O29" s="11">
        <f>[25]Junho!$K$18</f>
        <v>0</v>
      </c>
      <c r="P29" s="11">
        <f>[25]Junho!$K$19</f>
        <v>0</v>
      </c>
      <c r="Q29" s="11">
        <f>[25]Junho!$K$20</f>
        <v>0</v>
      </c>
      <c r="R29" s="11">
        <f>[25]Junho!$K$21</f>
        <v>0</v>
      </c>
      <c r="S29" s="11">
        <f>[25]Junho!$K$22</f>
        <v>0</v>
      </c>
      <c r="T29" s="11">
        <f>[25]Junho!$K$23</f>
        <v>0</v>
      </c>
      <c r="U29" s="11">
        <f>[25]Junho!$K$24</f>
        <v>0</v>
      </c>
      <c r="V29" s="11">
        <f>[25]Junho!$K$25</f>
        <v>0</v>
      </c>
      <c r="W29" s="11">
        <f>[25]Junho!$K$26</f>
        <v>0</v>
      </c>
      <c r="X29" s="11">
        <f>[25]Junho!$K$27</f>
        <v>0</v>
      </c>
      <c r="Y29" s="11">
        <f>[25]Junho!$K$28</f>
        <v>0</v>
      </c>
      <c r="Z29" s="11">
        <f>[25]Junho!$K$29</f>
        <v>0</v>
      </c>
      <c r="AA29" s="11">
        <f>[25]Junho!$K$30</f>
        <v>2</v>
      </c>
      <c r="AB29" s="11">
        <f>[25]Junho!$K$31</f>
        <v>6</v>
      </c>
      <c r="AC29" s="11">
        <f>[25]Junho!$K$32</f>
        <v>0</v>
      </c>
      <c r="AD29" s="11">
        <f>[25]Junho!$K$33</f>
        <v>0</v>
      </c>
      <c r="AE29" s="11">
        <f>[25]Junho!$K$34</f>
        <v>0</v>
      </c>
      <c r="AF29" s="14">
        <f t="shared" si="4"/>
        <v>9.6</v>
      </c>
      <c r="AG29" s="15">
        <f t="shared" si="5"/>
        <v>6</v>
      </c>
      <c r="AH29" s="66">
        <f t="shared" si="6"/>
        <v>24</v>
      </c>
    </row>
    <row r="30" spans="1:36" x14ac:dyDescent="0.2">
      <c r="A30" s="57" t="s">
        <v>10</v>
      </c>
      <c r="B30" s="11">
        <f>[26]Junho!$K$5</f>
        <v>2.4000000000000004</v>
      </c>
      <c r="C30" s="11">
        <f>[26]Junho!$K$6</f>
        <v>49</v>
      </c>
      <c r="D30" s="11">
        <f>[26]Junho!$K$7</f>
        <v>1.5999999999999999</v>
      </c>
      <c r="E30" s="11">
        <f>[26]Junho!$K$8</f>
        <v>0</v>
      </c>
      <c r="F30" s="11">
        <f>[26]Junho!$K$9</f>
        <v>0</v>
      </c>
      <c r="G30" s="11">
        <f>[26]Junho!$K$10</f>
        <v>0</v>
      </c>
      <c r="H30" s="11">
        <f>[26]Junho!$K$11</f>
        <v>0</v>
      </c>
      <c r="I30" s="11">
        <f>[26]Junho!$K$12</f>
        <v>0</v>
      </c>
      <c r="J30" s="11">
        <f>[26]Junho!$K$13</f>
        <v>0</v>
      </c>
      <c r="K30" s="11">
        <f>[26]Junho!$K$14</f>
        <v>0</v>
      </c>
      <c r="L30" s="11">
        <f>[26]Junho!$K$15</f>
        <v>0</v>
      </c>
      <c r="M30" s="11">
        <f>[26]Junho!$K$16</f>
        <v>0</v>
      </c>
      <c r="N30" s="11">
        <f>[26]Junho!$K$17</f>
        <v>0</v>
      </c>
      <c r="O30" s="11">
        <f>[26]Junho!$K$18</f>
        <v>0</v>
      </c>
      <c r="P30" s="11">
        <f>[26]Junho!$K$19</f>
        <v>0</v>
      </c>
      <c r="Q30" s="11">
        <f>[26]Junho!$K$20</f>
        <v>0</v>
      </c>
      <c r="R30" s="11">
        <f>[26]Junho!$K$21</f>
        <v>0</v>
      </c>
      <c r="S30" s="11">
        <f>[26]Junho!$K$22</f>
        <v>0</v>
      </c>
      <c r="T30" s="11">
        <f>[26]Junho!$K$23</f>
        <v>0</v>
      </c>
      <c r="U30" s="11">
        <f>[26]Junho!$K$24</f>
        <v>0</v>
      </c>
      <c r="V30" s="11">
        <f>[26]Junho!$K$25</f>
        <v>0</v>
      </c>
      <c r="W30" s="11">
        <f>[26]Junho!$K$26</f>
        <v>0</v>
      </c>
      <c r="X30" s="11">
        <f>[26]Junho!$K$27</f>
        <v>0</v>
      </c>
      <c r="Y30" s="11">
        <f>[26]Junho!$K$28</f>
        <v>0</v>
      </c>
      <c r="Z30" s="11">
        <f>[26]Junho!$K$29</f>
        <v>0</v>
      </c>
      <c r="AA30" s="11">
        <f>[26]Junho!$K$30</f>
        <v>4.5999999999999996</v>
      </c>
      <c r="AB30" s="11">
        <f>[26]Junho!$K$31</f>
        <v>2</v>
      </c>
      <c r="AC30" s="11">
        <f>[26]Junho!$K$32</f>
        <v>0</v>
      </c>
      <c r="AD30" s="11">
        <f>[26]Junho!$K$33</f>
        <v>0</v>
      </c>
      <c r="AE30" s="11">
        <f>[26]Junho!$K$34</f>
        <v>0</v>
      </c>
      <c r="AF30" s="14">
        <f t="shared" si="4"/>
        <v>59.6</v>
      </c>
      <c r="AG30" s="15">
        <f t="shared" si="5"/>
        <v>49</v>
      </c>
      <c r="AH30" s="66">
        <f t="shared" si="6"/>
        <v>25</v>
      </c>
    </row>
    <row r="31" spans="1:36" x14ac:dyDescent="0.2">
      <c r="A31" s="57" t="s">
        <v>172</v>
      </c>
      <c r="B31" s="11" t="str">
        <f>[27]Junho!$K$5</f>
        <v>*</v>
      </c>
      <c r="C31" s="11" t="str">
        <f>[27]Junho!$K$6</f>
        <v>*</v>
      </c>
      <c r="D31" s="11" t="str">
        <f>[27]Junho!$K$7</f>
        <v>*</v>
      </c>
      <c r="E31" s="11" t="str">
        <f>[27]Junho!$K$8</f>
        <v>*</v>
      </c>
      <c r="F31" s="11" t="str">
        <f>[27]Junho!$K$9</f>
        <v>*</v>
      </c>
      <c r="G31" s="11" t="str">
        <f>[27]Junho!$K$10</f>
        <v>*</v>
      </c>
      <c r="H31" s="11" t="str">
        <f>[27]Junho!$K$11</f>
        <v>*</v>
      </c>
      <c r="I31" s="11" t="str">
        <f>[27]Junho!$K$12</f>
        <v>*</v>
      </c>
      <c r="J31" s="11" t="str">
        <f>[27]Junho!$K$13</f>
        <v>*</v>
      </c>
      <c r="K31" s="11" t="str">
        <f>[27]Junho!$K$14</f>
        <v>*</v>
      </c>
      <c r="L31" s="11" t="str">
        <f>[27]Junho!$K$15</f>
        <v>*</v>
      </c>
      <c r="M31" s="11" t="str">
        <f>[27]Junho!$K$16</f>
        <v>*</v>
      </c>
      <c r="N31" s="11" t="str">
        <f>[27]Junho!$K$17</f>
        <v>*</v>
      </c>
      <c r="O31" s="11" t="str">
        <f>[27]Junho!$K$18</f>
        <v>*</v>
      </c>
      <c r="P31" s="11" t="str">
        <f>[27]Junho!$K$19</f>
        <v>*</v>
      </c>
      <c r="Q31" s="11" t="str">
        <f>[27]Junho!$K$20</f>
        <v>*</v>
      </c>
      <c r="R31" s="11" t="str">
        <f>[27]Junho!$K$21</f>
        <v>*</v>
      </c>
      <c r="S31" s="11" t="str">
        <f>[27]Junho!$K$22</f>
        <v>*</v>
      </c>
      <c r="T31" s="11" t="str">
        <f>[27]Junho!$K$23</f>
        <v>*</v>
      </c>
      <c r="U31" s="11" t="str">
        <f>[27]Junho!$K$24</f>
        <v>*</v>
      </c>
      <c r="V31" s="11" t="str">
        <f>[27]Junho!$K$25</f>
        <v>*</v>
      </c>
      <c r="W31" s="11" t="str">
        <f>[27]Junho!$K$26</f>
        <v>*</v>
      </c>
      <c r="X31" s="11" t="str">
        <f>[27]Junho!$K$27</f>
        <v>*</v>
      </c>
      <c r="Y31" s="11" t="str">
        <f>[27]Junho!$K$28</f>
        <v>*</v>
      </c>
      <c r="Z31" s="11" t="str">
        <f>[27]Junho!$K$29</f>
        <v>*</v>
      </c>
      <c r="AA31" s="11" t="str">
        <f>[27]Junho!$K$30</f>
        <v>*</v>
      </c>
      <c r="AB31" s="11" t="str">
        <f>[27]Junho!$K$31</f>
        <v>*</v>
      </c>
      <c r="AC31" s="11" t="str">
        <f>[27]Junho!$K$32</f>
        <v>*</v>
      </c>
      <c r="AD31" s="11" t="str">
        <f>[27]Junho!$K$33</f>
        <v>*</v>
      </c>
      <c r="AE31" s="11" t="str">
        <f>[27]Junho!$K$34</f>
        <v>*</v>
      </c>
      <c r="AF31" s="14" t="s">
        <v>226</v>
      </c>
      <c r="AG31" s="15" t="s">
        <v>226</v>
      </c>
      <c r="AH31" s="66" t="s">
        <v>226</v>
      </c>
      <c r="AI31" s="12" t="s">
        <v>47</v>
      </c>
    </row>
    <row r="32" spans="1:36" x14ac:dyDescent="0.2">
      <c r="A32" s="57" t="s">
        <v>11</v>
      </c>
      <c r="B32" s="11">
        <f>[28]Junho!$K$5</f>
        <v>0.4</v>
      </c>
      <c r="C32" s="11">
        <f>[28]Junho!$K$6</f>
        <v>3</v>
      </c>
      <c r="D32" s="11">
        <f>[28]Junho!$K$7</f>
        <v>0</v>
      </c>
      <c r="E32" s="11">
        <f>[28]Junho!$K$8</f>
        <v>0</v>
      </c>
      <c r="F32" s="11">
        <f>[28]Junho!$K$9</f>
        <v>0.2</v>
      </c>
      <c r="G32" s="11">
        <f>[28]Junho!$K$10</f>
        <v>0</v>
      </c>
      <c r="H32" s="11">
        <f>[28]Junho!$K$11</f>
        <v>0</v>
      </c>
      <c r="I32" s="11">
        <f>[28]Junho!$K$12</f>
        <v>0</v>
      </c>
      <c r="J32" s="11">
        <f>[28]Junho!$K$13</f>
        <v>0</v>
      </c>
      <c r="K32" s="11">
        <f>[28]Junho!$K$14</f>
        <v>0</v>
      </c>
      <c r="L32" s="11">
        <f>[28]Junho!$K$15</f>
        <v>0</v>
      </c>
      <c r="M32" s="11">
        <f>[28]Junho!$K$16</f>
        <v>0</v>
      </c>
      <c r="N32" s="11">
        <f>[28]Junho!$K$17</f>
        <v>0</v>
      </c>
      <c r="O32" s="11">
        <f>[28]Junho!$K$18</f>
        <v>0</v>
      </c>
      <c r="P32" s="11">
        <f>[28]Junho!$K$19</f>
        <v>0</v>
      </c>
      <c r="Q32" s="11">
        <f>[28]Junho!$K$20</f>
        <v>0</v>
      </c>
      <c r="R32" s="11">
        <f>[28]Junho!$K$21</f>
        <v>0</v>
      </c>
      <c r="S32" s="11">
        <f>[28]Junho!$K$22</f>
        <v>0</v>
      </c>
      <c r="T32" s="11">
        <f>[28]Junho!$K$23</f>
        <v>0</v>
      </c>
      <c r="U32" s="11">
        <f>[28]Junho!$K$24</f>
        <v>0</v>
      </c>
      <c r="V32" s="11">
        <f>[28]Junho!$K$25</f>
        <v>0</v>
      </c>
      <c r="W32" s="11">
        <f>[28]Junho!$K$26</f>
        <v>0</v>
      </c>
      <c r="X32" s="11">
        <f>[28]Junho!$K$27</f>
        <v>0</v>
      </c>
      <c r="Y32" s="11">
        <f>[28]Junho!$K$28</f>
        <v>0</v>
      </c>
      <c r="Z32" s="11">
        <f>[28]Junho!$K$29</f>
        <v>0</v>
      </c>
      <c r="AA32" s="11">
        <f>[28]Junho!$K$30</f>
        <v>1.5999999999999999</v>
      </c>
      <c r="AB32" s="11">
        <f>[28]Junho!$K$31</f>
        <v>5</v>
      </c>
      <c r="AC32" s="11">
        <f>[28]Junho!$K$32</f>
        <v>0.2</v>
      </c>
      <c r="AD32" s="11">
        <f>[28]Junho!$K$33</f>
        <v>0</v>
      </c>
      <c r="AE32" s="11">
        <f>[28]Junho!$K$34</f>
        <v>0</v>
      </c>
      <c r="AF32" s="14">
        <f t="shared" si="4"/>
        <v>10.399999999999999</v>
      </c>
      <c r="AG32" s="15">
        <f t="shared" si="5"/>
        <v>5</v>
      </c>
      <c r="AH32" s="66">
        <f t="shared" si="6"/>
        <v>24</v>
      </c>
    </row>
    <row r="33" spans="1:36" s="5" customFormat="1" x14ac:dyDescent="0.2">
      <c r="A33" s="57" t="s">
        <v>12</v>
      </c>
      <c r="B33" s="11">
        <f>[29]Junho!$K$5</f>
        <v>0</v>
      </c>
      <c r="C33" s="11">
        <f>[29]Junho!$K$6</f>
        <v>0</v>
      </c>
      <c r="D33" s="11">
        <f>[29]Junho!$K$7</f>
        <v>0</v>
      </c>
      <c r="E33" s="11">
        <f>[29]Junho!$K$8</f>
        <v>0</v>
      </c>
      <c r="F33" s="11">
        <f>[29]Junho!$K$9</f>
        <v>0</v>
      </c>
      <c r="G33" s="11">
        <f>[29]Junho!$K$10</f>
        <v>0</v>
      </c>
      <c r="H33" s="11">
        <f>[29]Junho!$K$11</f>
        <v>0</v>
      </c>
      <c r="I33" s="11">
        <f>[29]Junho!$K$12</f>
        <v>0</v>
      </c>
      <c r="J33" s="11">
        <f>[29]Junho!$K$13</f>
        <v>0</v>
      </c>
      <c r="K33" s="11">
        <f>[29]Junho!$K$14</f>
        <v>0</v>
      </c>
      <c r="L33" s="11">
        <f>[29]Junho!$K$15</f>
        <v>0</v>
      </c>
      <c r="M33" s="11">
        <f>[29]Junho!$K$16</f>
        <v>0</v>
      </c>
      <c r="N33" s="11">
        <f>[29]Junho!$K$17</f>
        <v>0</v>
      </c>
      <c r="O33" s="11">
        <f>[29]Junho!$K$18</f>
        <v>0</v>
      </c>
      <c r="P33" s="11">
        <f>[29]Junho!$K$19</f>
        <v>0</v>
      </c>
      <c r="Q33" s="11">
        <f>[29]Junho!$K$20</f>
        <v>0</v>
      </c>
      <c r="R33" s="11">
        <f>[29]Junho!$K$21</f>
        <v>0</v>
      </c>
      <c r="S33" s="11">
        <f>[29]Junho!$K$22</f>
        <v>0</v>
      </c>
      <c r="T33" s="11">
        <f>[29]Junho!$K$23</f>
        <v>0</v>
      </c>
      <c r="U33" s="11" t="str">
        <f>[29]Junho!$K$24</f>
        <v>*</v>
      </c>
      <c r="V33" s="11" t="str">
        <f>[29]Junho!$K$25</f>
        <v>*</v>
      </c>
      <c r="W33" s="11" t="str">
        <f>[29]Junho!$K$26</f>
        <v>*</v>
      </c>
      <c r="X33" s="11" t="str">
        <f>[29]Junho!$K$27</f>
        <v>*</v>
      </c>
      <c r="Y33" s="11" t="str">
        <f>[29]Junho!$K$28</f>
        <v>*</v>
      </c>
      <c r="Z33" s="11" t="str">
        <f>[29]Junho!$K$29</f>
        <v>*</v>
      </c>
      <c r="AA33" s="11" t="str">
        <f>[29]Junho!$K$30</f>
        <v>*</v>
      </c>
      <c r="AB33" s="11" t="str">
        <f>[29]Junho!$K$31</f>
        <v>*</v>
      </c>
      <c r="AC33" s="11" t="str">
        <f>[29]Junho!$K$32</f>
        <v>*</v>
      </c>
      <c r="AD33" s="11" t="str">
        <f>[29]Junho!$K$33</f>
        <v>*</v>
      </c>
      <c r="AE33" s="11" t="str">
        <f>[29]Junho!$K$34</f>
        <v>*</v>
      </c>
      <c r="AF33" s="14">
        <f t="shared" si="4"/>
        <v>0</v>
      </c>
      <c r="AG33" s="15">
        <f t="shared" si="5"/>
        <v>0</v>
      </c>
      <c r="AH33" s="66">
        <f t="shared" si="6"/>
        <v>19</v>
      </c>
    </row>
    <row r="34" spans="1:36" x14ac:dyDescent="0.2">
      <c r="A34" s="57" t="s">
        <v>13</v>
      </c>
      <c r="B34" s="11">
        <f>[30]Junho!$K$5</f>
        <v>0</v>
      </c>
      <c r="C34" s="11">
        <f>[30]Junho!$K$6</f>
        <v>0</v>
      </c>
      <c r="D34" s="11">
        <f>[30]Junho!$K$7</f>
        <v>0</v>
      </c>
      <c r="E34" s="11">
        <f>[30]Junho!$K$8</f>
        <v>0</v>
      </c>
      <c r="F34" s="11">
        <f>[30]Junho!$K$9</f>
        <v>0.2</v>
      </c>
      <c r="G34" s="11">
        <f>[30]Junho!$K$10</f>
        <v>0.2</v>
      </c>
      <c r="H34" s="11">
        <f>[30]Junho!$K$11</f>
        <v>0</v>
      </c>
      <c r="I34" s="11">
        <f>[30]Junho!$K$12</f>
        <v>0</v>
      </c>
      <c r="J34" s="11">
        <f>[30]Junho!$K$13</f>
        <v>0.2</v>
      </c>
      <c r="K34" s="11">
        <f>[30]Junho!$K$14</f>
        <v>0.2</v>
      </c>
      <c r="L34" s="11">
        <f>[30]Junho!$K$15</f>
        <v>0</v>
      </c>
      <c r="M34" s="11">
        <f>[30]Junho!$K$16</f>
        <v>0</v>
      </c>
      <c r="N34" s="11">
        <f>[30]Junho!$K$17</f>
        <v>0</v>
      </c>
      <c r="O34" s="11">
        <f>[30]Junho!$K$18</f>
        <v>0</v>
      </c>
      <c r="P34" s="11">
        <f>[30]Junho!$K$19</f>
        <v>0</v>
      </c>
      <c r="Q34" s="11">
        <f>[30]Junho!$K$20</f>
        <v>0.2</v>
      </c>
      <c r="R34" s="11">
        <f>[30]Junho!$K$21</f>
        <v>0</v>
      </c>
      <c r="S34" s="11">
        <f>[30]Junho!$K$22</f>
        <v>0.2</v>
      </c>
      <c r="T34" s="11">
        <f>[30]Junho!$K$23</f>
        <v>0</v>
      </c>
      <c r="U34" s="11">
        <f>[30]Junho!$K$24</f>
        <v>0</v>
      </c>
      <c r="V34" s="11">
        <f>[30]Junho!$K$25</f>
        <v>0</v>
      </c>
      <c r="W34" s="11">
        <f>[30]Junho!$K$26</f>
        <v>0.2</v>
      </c>
      <c r="X34" s="11">
        <f>[30]Junho!$K$27</f>
        <v>0</v>
      </c>
      <c r="Y34" s="11">
        <f>[30]Junho!$K$28</f>
        <v>0.2</v>
      </c>
      <c r="Z34" s="11">
        <f>[30]Junho!$K$29</f>
        <v>0</v>
      </c>
      <c r="AA34" s="11">
        <f>[30]Junho!$K$30</f>
        <v>23.599999999999994</v>
      </c>
      <c r="AB34" s="11">
        <f>[30]Junho!$K$31</f>
        <v>0.2</v>
      </c>
      <c r="AC34" s="11">
        <f>[30]Junho!$K$32</f>
        <v>0</v>
      </c>
      <c r="AD34" s="11">
        <f>[30]Junho!$K$33</f>
        <v>0</v>
      </c>
      <c r="AE34" s="11">
        <f>[30]Junho!$K$34</f>
        <v>0</v>
      </c>
      <c r="AF34" s="14">
        <f t="shared" si="4"/>
        <v>25.399999999999995</v>
      </c>
      <c r="AG34" s="15">
        <f t="shared" si="5"/>
        <v>23.599999999999994</v>
      </c>
      <c r="AH34" s="66">
        <f t="shared" si="6"/>
        <v>20</v>
      </c>
    </row>
    <row r="35" spans="1:36" x14ac:dyDescent="0.2">
      <c r="A35" s="57" t="s">
        <v>173</v>
      </c>
      <c r="B35" s="11" t="str">
        <f>[31]Junho!$K$5</f>
        <v>*</v>
      </c>
      <c r="C35" s="11" t="str">
        <f>[31]Junho!$K$6</f>
        <v>*</v>
      </c>
      <c r="D35" s="11" t="str">
        <f>[31]Junho!$K$7</f>
        <v>*</v>
      </c>
      <c r="E35" s="11" t="str">
        <f>[31]Junho!$K$8</f>
        <v>*</v>
      </c>
      <c r="F35" s="11" t="str">
        <f>[31]Junho!$K$9</f>
        <v>*</v>
      </c>
      <c r="G35" s="11" t="str">
        <f>[31]Junho!$K$10</f>
        <v>*</v>
      </c>
      <c r="H35" s="11" t="str">
        <f>[31]Junho!$K$11</f>
        <v>*</v>
      </c>
      <c r="I35" s="11" t="str">
        <f>[31]Junho!$K$12</f>
        <v>*</v>
      </c>
      <c r="J35" s="11" t="str">
        <f>[31]Junho!$K$13</f>
        <v>*</v>
      </c>
      <c r="K35" s="11" t="str">
        <f>[31]Junho!$K$14</f>
        <v>*</v>
      </c>
      <c r="L35" s="11" t="str">
        <f>[31]Junho!$K$15</f>
        <v>*</v>
      </c>
      <c r="M35" s="11" t="str">
        <f>[31]Junho!$K$16</f>
        <v>*</v>
      </c>
      <c r="N35" s="11" t="str">
        <f>[31]Junho!$K$17</f>
        <v>*</v>
      </c>
      <c r="O35" s="11" t="str">
        <f>[31]Junho!$K$18</f>
        <v>*</v>
      </c>
      <c r="P35" s="11" t="str">
        <f>[31]Junho!$K$19</f>
        <v>*</v>
      </c>
      <c r="Q35" s="11" t="str">
        <f>[31]Junho!$K$20</f>
        <v>*</v>
      </c>
      <c r="R35" s="11" t="str">
        <f>[31]Junho!$K$21</f>
        <v>*</v>
      </c>
      <c r="S35" s="11" t="str">
        <f>[31]Junho!$K$22</f>
        <v>*</v>
      </c>
      <c r="T35" s="11" t="str">
        <f>[31]Junho!$K$23</f>
        <v>*</v>
      </c>
      <c r="U35" s="11" t="str">
        <f>[31]Junho!$K$24</f>
        <v>*</v>
      </c>
      <c r="V35" s="11" t="str">
        <f>[31]Junho!$K$25</f>
        <v>*</v>
      </c>
      <c r="W35" s="11" t="str">
        <f>[31]Junho!$K$26</f>
        <v>*</v>
      </c>
      <c r="X35" s="11" t="str">
        <f>[31]Junho!$K$27</f>
        <v>*</v>
      </c>
      <c r="Y35" s="11" t="str">
        <f>[31]Junho!$K$28</f>
        <v>*</v>
      </c>
      <c r="Z35" s="11" t="str">
        <f>[31]Junho!$K$29</f>
        <v>*</v>
      </c>
      <c r="AA35" s="11" t="str">
        <f>[31]Junho!$K$30</f>
        <v>*</v>
      </c>
      <c r="AB35" s="11" t="str">
        <f>[31]Junho!$K$31</f>
        <v>*</v>
      </c>
      <c r="AC35" s="11" t="str">
        <f>[31]Junho!$K$32</f>
        <v>*</v>
      </c>
      <c r="AD35" s="11" t="str">
        <f>[31]Junho!$K$33</f>
        <v>*</v>
      </c>
      <c r="AE35" s="11" t="str">
        <f>[31]Junho!$K$34</f>
        <v>*</v>
      </c>
      <c r="AF35" s="14" t="s">
        <v>226</v>
      </c>
      <c r="AG35" s="15" t="s">
        <v>226</v>
      </c>
      <c r="AH35" s="66" t="s">
        <v>226</v>
      </c>
    </row>
    <row r="36" spans="1:36" x14ac:dyDescent="0.2">
      <c r="A36" s="57" t="s">
        <v>144</v>
      </c>
      <c r="B36" s="11" t="str">
        <f>[32]Junho!$K$5</f>
        <v>*</v>
      </c>
      <c r="C36" s="11" t="str">
        <f>[32]Junho!$K$6</f>
        <v>*</v>
      </c>
      <c r="D36" s="11" t="str">
        <f>[32]Junho!$K$7</f>
        <v>*</v>
      </c>
      <c r="E36" s="11" t="str">
        <f>[32]Junho!$K$8</f>
        <v>*</v>
      </c>
      <c r="F36" s="11" t="str">
        <f>[32]Junho!$K$9</f>
        <v>*</v>
      </c>
      <c r="G36" s="11" t="str">
        <f>[32]Junho!$K$10</f>
        <v>*</v>
      </c>
      <c r="H36" s="11" t="str">
        <f>[32]Junho!$K$11</f>
        <v>*</v>
      </c>
      <c r="I36" s="11" t="str">
        <f>[32]Junho!$K$12</f>
        <v>*</v>
      </c>
      <c r="J36" s="11" t="str">
        <f>[32]Junho!$K$13</f>
        <v>*</v>
      </c>
      <c r="K36" s="11" t="str">
        <f>[32]Junho!$K$14</f>
        <v>*</v>
      </c>
      <c r="L36" s="11" t="str">
        <f>[32]Junho!$K$15</f>
        <v>*</v>
      </c>
      <c r="M36" s="11" t="str">
        <f>[32]Junho!$K$16</f>
        <v>*</v>
      </c>
      <c r="N36" s="11" t="str">
        <f>[32]Junho!$K$17</f>
        <v>*</v>
      </c>
      <c r="O36" s="11" t="str">
        <f>[32]Junho!$K$18</f>
        <v>*</v>
      </c>
      <c r="P36" s="11" t="str">
        <f>[32]Junho!$K$19</f>
        <v>*</v>
      </c>
      <c r="Q36" s="11" t="str">
        <f>[32]Junho!$K$20</f>
        <v>*</v>
      </c>
      <c r="R36" s="11" t="str">
        <f>[32]Junho!$K$21</f>
        <v>*</v>
      </c>
      <c r="S36" s="11" t="str">
        <f>[32]Junho!$K$22</f>
        <v>*</v>
      </c>
      <c r="T36" s="11" t="str">
        <f>[32]Junho!$K$23</f>
        <v>*</v>
      </c>
      <c r="U36" s="11" t="str">
        <f>[32]Junho!$K$24</f>
        <v>*</v>
      </c>
      <c r="V36" s="11" t="str">
        <f>[32]Junho!$K$25</f>
        <v>*</v>
      </c>
      <c r="W36" s="11" t="str">
        <f>[32]Junho!$K$26</f>
        <v>*</v>
      </c>
      <c r="X36" s="11" t="str">
        <f>[32]Junho!$K$27</f>
        <v>*</v>
      </c>
      <c r="Y36" s="11" t="str">
        <f>[32]Junho!$K$28</f>
        <v>*</v>
      </c>
      <c r="Z36" s="11" t="str">
        <f>[32]Junho!$K$29</f>
        <v>*</v>
      </c>
      <c r="AA36" s="11" t="str">
        <f>[32]Junho!$K$30</f>
        <v>*</v>
      </c>
      <c r="AB36" s="11" t="str">
        <f>[32]Junho!$K$31</f>
        <v>*</v>
      </c>
      <c r="AC36" s="11" t="str">
        <f>[32]Junho!$K$32</f>
        <v>*</v>
      </c>
      <c r="AD36" s="11" t="str">
        <f>[32]Junho!$K$33</f>
        <v>*</v>
      </c>
      <c r="AE36" s="11" t="str">
        <f>[32]Junho!$K$34</f>
        <v>*</v>
      </c>
      <c r="AF36" s="14" t="s">
        <v>226</v>
      </c>
      <c r="AG36" s="15" t="s">
        <v>226</v>
      </c>
      <c r="AH36" s="66" t="s">
        <v>226</v>
      </c>
    </row>
    <row r="37" spans="1:36" x14ac:dyDescent="0.2">
      <c r="A37" s="57" t="s">
        <v>14</v>
      </c>
      <c r="B37" s="11">
        <f>[33]Junho!$K$5</f>
        <v>0</v>
      </c>
      <c r="C37" s="11">
        <f>[33]Junho!$K$6</f>
        <v>0</v>
      </c>
      <c r="D37" s="11">
        <f>[33]Junho!$K$7</f>
        <v>2</v>
      </c>
      <c r="E37" s="11">
        <f>[33]Junho!$K$8</f>
        <v>0</v>
      </c>
      <c r="F37" s="11">
        <f>[33]Junho!$K$9</f>
        <v>0</v>
      </c>
      <c r="G37" s="11">
        <f>[33]Junho!$K$10</f>
        <v>0</v>
      </c>
      <c r="H37" s="11">
        <f>[33]Junho!$K$11</f>
        <v>0</v>
      </c>
      <c r="I37" s="11">
        <f>[33]Junho!$K$12</f>
        <v>0</v>
      </c>
      <c r="J37" s="11">
        <f>[33]Junho!$K$13</f>
        <v>0</v>
      </c>
      <c r="K37" s="11">
        <f>[33]Junho!$K$14</f>
        <v>0</v>
      </c>
      <c r="L37" s="11">
        <f>[33]Junho!$K$15</f>
        <v>0</v>
      </c>
      <c r="M37" s="11">
        <f>[33]Junho!$K$16</f>
        <v>0</v>
      </c>
      <c r="N37" s="11">
        <f>[33]Junho!$K$17</f>
        <v>0</v>
      </c>
      <c r="O37" s="11">
        <f>[33]Junho!$K$18</f>
        <v>0</v>
      </c>
      <c r="P37" s="11">
        <f>[33]Junho!$K$19</f>
        <v>0</v>
      </c>
      <c r="Q37" s="11">
        <f>[33]Junho!$K$20</f>
        <v>0</v>
      </c>
      <c r="R37" s="11">
        <f>[33]Junho!$K$21</f>
        <v>0</v>
      </c>
      <c r="S37" s="11">
        <f>[33]Junho!$K$22</f>
        <v>0</v>
      </c>
      <c r="T37" s="11">
        <f>[33]Junho!$K$23</f>
        <v>0</v>
      </c>
      <c r="U37" s="11">
        <f>[33]Junho!$K$24</f>
        <v>0</v>
      </c>
      <c r="V37" s="11">
        <f>[33]Junho!$K$25</f>
        <v>0</v>
      </c>
      <c r="W37" s="11">
        <f>[33]Junho!$K$26</f>
        <v>0</v>
      </c>
      <c r="X37" s="11">
        <f>[33]Junho!$K$27</f>
        <v>0</v>
      </c>
      <c r="Y37" s="11">
        <f>[33]Junho!$K$28</f>
        <v>0</v>
      </c>
      <c r="Z37" s="11">
        <f>[33]Junho!$K$29</f>
        <v>0</v>
      </c>
      <c r="AA37" s="11">
        <f>[33]Junho!$K$30</f>
        <v>0</v>
      </c>
      <c r="AB37" s="11">
        <f>[33]Junho!$K$31</f>
        <v>1</v>
      </c>
      <c r="AC37" s="11">
        <f>[33]Junho!$K$32</f>
        <v>0</v>
      </c>
      <c r="AD37" s="11">
        <f>[33]Junho!$K$33</f>
        <v>0</v>
      </c>
      <c r="AE37" s="11">
        <f>[33]Junho!$K$34</f>
        <v>0</v>
      </c>
      <c r="AF37" s="14">
        <f t="shared" si="4"/>
        <v>3</v>
      </c>
      <c r="AG37" s="15">
        <f t="shared" si="5"/>
        <v>2</v>
      </c>
      <c r="AH37" s="66">
        <f t="shared" si="6"/>
        <v>28</v>
      </c>
    </row>
    <row r="38" spans="1:36" x14ac:dyDescent="0.2">
      <c r="A38" s="57" t="s">
        <v>174</v>
      </c>
      <c r="B38" s="11" t="str">
        <f>[34]Junho!$K$5</f>
        <v>*</v>
      </c>
      <c r="C38" s="11" t="str">
        <f>[34]Junho!$K$6</f>
        <v>*</v>
      </c>
      <c r="D38" s="11" t="str">
        <f>[34]Junho!$K$7</f>
        <v>*</v>
      </c>
      <c r="E38" s="11" t="str">
        <f>[34]Junho!$K$8</f>
        <v>*</v>
      </c>
      <c r="F38" s="11" t="str">
        <f>[34]Junho!$K$9</f>
        <v>*</v>
      </c>
      <c r="G38" s="11" t="str">
        <f>[34]Junho!$K$10</f>
        <v>*</v>
      </c>
      <c r="H38" s="11" t="str">
        <f>[34]Junho!$K$11</f>
        <v>*</v>
      </c>
      <c r="I38" s="11" t="str">
        <f>[34]Junho!$K$12</f>
        <v>*</v>
      </c>
      <c r="J38" s="11" t="str">
        <f>[34]Junho!$K$13</f>
        <v>*</v>
      </c>
      <c r="K38" s="11" t="str">
        <f>[34]Junho!$K$14</f>
        <v>*</v>
      </c>
      <c r="L38" s="11" t="str">
        <f>[34]Junho!$K$15</f>
        <v>*</v>
      </c>
      <c r="M38" s="11" t="str">
        <f>[34]Junho!$K$16</f>
        <v>*</v>
      </c>
      <c r="N38" s="11" t="str">
        <f>[34]Junho!$K$17</f>
        <v>*</v>
      </c>
      <c r="O38" s="11" t="str">
        <f>[34]Junho!$K$18</f>
        <v>*</v>
      </c>
      <c r="P38" s="11" t="str">
        <f>[34]Junho!$K$19</f>
        <v>*</v>
      </c>
      <c r="Q38" s="11" t="str">
        <f>[34]Junho!$K$20</f>
        <v>*</v>
      </c>
      <c r="R38" s="11" t="str">
        <f>[34]Junho!$K$21</f>
        <v>*</v>
      </c>
      <c r="S38" s="11" t="str">
        <f>[34]Junho!$K$22</f>
        <v>*</v>
      </c>
      <c r="T38" s="11" t="str">
        <f>[34]Junho!$K$23</f>
        <v>*</v>
      </c>
      <c r="U38" s="11" t="str">
        <f>[34]Junho!$K$24</f>
        <v>*</v>
      </c>
      <c r="V38" s="11" t="str">
        <f>[34]Junho!$K$25</f>
        <v>*</v>
      </c>
      <c r="W38" s="11" t="str">
        <f>[34]Junho!$K$26</f>
        <v>*</v>
      </c>
      <c r="X38" s="11" t="str">
        <f>[34]Junho!$K$27</f>
        <v>*</v>
      </c>
      <c r="Y38" s="11" t="str">
        <f>[34]Junho!$K$28</f>
        <v>*</v>
      </c>
      <c r="Z38" s="11" t="str">
        <f>[34]Junho!$K$29</f>
        <v>*</v>
      </c>
      <c r="AA38" s="11" t="str">
        <f>[34]Junho!$K$30</f>
        <v>*</v>
      </c>
      <c r="AB38" s="11" t="str">
        <f>[34]Junho!$K$31</f>
        <v>*</v>
      </c>
      <c r="AC38" s="11" t="str">
        <f>[34]Junho!$K$32</f>
        <v>*</v>
      </c>
      <c r="AD38" s="11" t="str">
        <f>[34]Junho!$K$33</f>
        <v>*</v>
      </c>
      <c r="AE38" s="11" t="str">
        <f>[34]Junho!$K$34</f>
        <v>*</v>
      </c>
      <c r="AF38" s="14" t="s">
        <v>226</v>
      </c>
      <c r="AG38" s="15" t="s">
        <v>226</v>
      </c>
      <c r="AH38" s="66" t="s">
        <v>226</v>
      </c>
    </row>
    <row r="39" spans="1:36" x14ac:dyDescent="0.2">
      <c r="A39" s="57" t="s">
        <v>15</v>
      </c>
      <c r="B39" s="11">
        <f>[35]Junho!$K$5</f>
        <v>9.8000000000000007</v>
      </c>
      <c r="C39" s="11">
        <f>[35]Junho!$K$6</f>
        <v>41.2</v>
      </c>
      <c r="D39" s="11">
        <f>[35]Junho!$K$7</f>
        <v>2.2000000000000002</v>
      </c>
      <c r="E39" s="11">
        <f>[35]Junho!$K$8</f>
        <v>0.2</v>
      </c>
      <c r="F39" s="11">
        <f>[35]Junho!$K$9</f>
        <v>0.2</v>
      </c>
      <c r="G39" s="11">
        <f>[35]Junho!$K$10</f>
        <v>0</v>
      </c>
      <c r="H39" s="11">
        <f>[35]Junho!$K$11</f>
        <v>0</v>
      </c>
      <c r="I39" s="11">
        <f>[35]Junho!$K$12</f>
        <v>0.2</v>
      </c>
      <c r="J39" s="11">
        <f>[35]Junho!$K$13</f>
        <v>0</v>
      </c>
      <c r="K39" s="11">
        <f>[35]Junho!$K$14</f>
        <v>0</v>
      </c>
      <c r="L39" s="11">
        <f>[35]Junho!$K$15</f>
        <v>0</v>
      </c>
      <c r="M39" s="11">
        <f>[35]Junho!$K$16</f>
        <v>0</v>
      </c>
      <c r="N39" s="11">
        <f>[35]Junho!$K$17</f>
        <v>0</v>
      </c>
      <c r="O39" s="11">
        <f>[35]Junho!$K$18</f>
        <v>0</v>
      </c>
      <c r="P39" s="11">
        <f>[35]Junho!$K$19</f>
        <v>0</v>
      </c>
      <c r="Q39" s="11">
        <f>[35]Junho!$K$20</f>
        <v>0</v>
      </c>
      <c r="R39" s="11">
        <f>[35]Junho!$K$21</f>
        <v>0</v>
      </c>
      <c r="S39" s="11">
        <f>[35]Junho!$K$22</f>
        <v>0</v>
      </c>
      <c r="T39" s="11">
        <f>[35]Junho!$K$23</f>
        <v>0</v>
      </c>
      <c r="U39" s="11">
        <f>[35]Junho!$K$24</f>
        <v>0</v>
      </c>
      <c r="V39" s="11">
        <f>[35]Junho!$K$25</f>
        <v>0</v>
      </c>
      <c r="W39" s="11">
        <f>[35]Junho!$K$26</f>
        <v>0</v>
      </c>
      <c r="X39" s="11">
        <f>[35]Junho!$K$27</f>
        <v>0</v>
      </c>
      <c r="Y39" s="11">
        <f>[35]Junho!$K$28</f>
        <v>0</v>
      </c>
      <c r="Z39" s="11">
        <f>[35]Junho!$K$29</f>
        <v>0</v>
      </c>
      <c r="AA39" s="11">
        <f>[35]Junho!$K$30</f>
        <v>7.2</v>
      </c>
      <c r="AB39" s="11">
        <f>[35]Junho!$K$31</f>
        <v>0.2</v>
      </c>
      <c r="AC39" s="11">
        <f>[35]Junho!$K$32</f>
        <v>0</v>
      </c>
      <c r="AD39" s="11">
        <f>[35]Junho!$K$33</f>
        <v>0</v>
      </c>
      <c r="AE39" s="11">
        <f>[35]Junho!$K$34</f>
        <v>0</v>
      </c>
      <c r="AF39" s="14">
        <f t="shared" si="4"/>
        <v>61.200000000000017</v>
      </c>
      <c r="AG39" s="15">
        <f t="shared" si="5"/>
        <v>41.2</v>
      </c>
      <c r="AH39" s="66">
        <f t="shared" si="6"/>
        <v>22</v>
      </c>
      <c r="AI39" s="12" t="s">
        <v>47</v>
      </c>
    </row>
    <row r="40" spans="1:36" x14ac:dyDescent="0.2">
      <c r="A40" s="57" t="s">
        <v>16</v>
      </c>
      <c r="B40" s="11">
        <f>[36]Junho!$K$5</f>
        <v>0.60000000000000009</v>
      </c>
      <c r="C40" s="11">
        <f>[36]Junho!$K$6</f>
        <v>12.2</v>
      </c>
      <c r="D40" s="11">
        <f>[36]Junho!$K$7</f>
        <v>0.4</v>
      </c>
      <c r="E40" s="11">
        <f>[36]Junho!$K$8</f>
        <v>0.2</v>
      </c>
      <c r="F40" s="11">
        <f>[36]Junho!$K$9</f>
        <v>0.2</v>
      </c>
      <c r="G40" s="11">
        <f>[36]Junho!$K$10</f>
        <v>0</v>
      </c>
      <c r="H40" s="11">
        <f>[36]Junho!$K$11</f>
        <v>0.2</v>
      </c>
      <c r="I40" s="11">
        <f>[36]Junho!$K$12</f>
        <v>0</v>
      </c>
      <c r="J40" s="11">
        <f>[36]Junho!$K$13</f>
        <v>0</v>
      </c>
      <c r="K40" s="11">
        <f>[36]Junho!$K$14</f>
        <v>0</v>
      </c>
      <c r="L40" s="11">
        <f>[36]Junho!$K$15</f>
        <v>0</v>
      </c>
      <c r="M40" s="11">
        <f>[36]Junho!$K$16</f>
        <v>0</v>
      </c>
      <c r="N40" s="11">
        <f>[36]Junho!$K$17</f>
        <v>0</v>
      </c>
      <c r="O40" s="11">
        <f>[36]Junho!$K$18</f>
        <v>0</v>
      </c>
      <c r="P40" s="11">
        <f>[36]Junho!$K$19</f>
        <v>0</v>
      </c>
      <c r="Q40" s="11">
        <f>[36]Junho!$K$20</f>
        <v>0</v>
      </c>
      <c r="R40" s="11">
        <f>[36]Junho!$K$21</f>
        <v>0</v>
      </c>
      <c r="S40" s="11">
        <f>[36]Junho!$K$22</f>
        <v>0.2</v>
      </c>
      <c r="T40" s="11">
        <f>[36]Junho!$K$23</f>
        <v>0</v>
      </c>
      <c r="U40" s="11">
        <f>[36]Junho!$K$24</f>
        <v>0.2</v>
      </c>
      <c r="V40" s="11">
        <f>[36]Junho!$K$25</f>
        <v>0.2</v>
      </c>
      <c r="W40" s="11">
        <f>[36]Junho!$K$26</f>
        <v>0</v>
      </c>
      <c r="X40" s="11">
        <f>[36]Junho!$K$27</f>
        <v>0</v>
      </c>
      <c r="Y40" s="11">
        <f>[36]Junho!$K$28</f>
        <v>0</v>
      </c>
      <c r="Z40" s="11">
        <f>[36]Junho!$K$29</f>
        <v>0.4</v>
      </c>
      <c r="AA40" s="11">
        <f>[36]Junho!$K$30</f>
        <v>3.6000000000000014</v>
      </c>
      <c r="AB40" s="11">
        <f>[36]Junho!$K$31</f>
        <v>2.4</v>
      </c>
      <c r="AC40" s="11">
        <f>[36]Junho!$K$32</f>
        <v>0.4</v>
      </c>
      <c r="AD40" s="11">
        <f>[36]Junho!$K$33</f>
        <v>0</v>
      </c>
      <c r="AE40" s="11">
        <f>[36]Junho!$K$34</f>
        <v>0</v>
      </c>
      <c r="AF40" s="14">
        <f t="shared" si="4"/>
        <v>21.199999999999996</v>
      </c>
      <c r="AG40" s="15">
        <f t="shared" si="5"/>
        <v>12.2</v>
      </c>
      <c r="AH40" s="66">
        <f t="shared" si="6"/>
        <v>17</v>
      </c>
    </row>
    <row r="41" spans="1:36" x14ac:dyDescent="0.2">
      <c r="A41" s="57" t="s">
        <v>175</v>
      </c>
      <c r="B41" s="11">
        <f>[37]Junho!$K$5</f>
        <v>0</v>
      </c>
      <c r="C41" s="11">
        <f>[37]Junho!$K$6</f>
        <v>0</v>
      </c>
      <c r="D41" s="11">
        <f>[37]Junho!$K$7</f>
        <v>0</v>
      </c>
      <c r="E41" s="11">
        <f>[37]Junho!$K$8</f>
        <v>0</v>
      </c>
      <c r="F41" s="11">
        <f>[37]Junho!$K$9</f>
        <v>0</v>
      </c>
      <c r="G41" s="11">
        <f>[37]Junho!$K$10</f>
        <v>0</v>
      </c>
      <c r="H41" s="11">
        <f>[37]Junho!$K$11</f>
        <v>0</v>
      </c>
      <c r="I41" s="11">
        <f>[37]Junho!$K$12</f>
        <v>0</v>
      </c>
      <c r="J41" s="11">
        <f>[37]Junho!$K$13</f>
        <v>0</v>
      </c>
      <c r="K41" s="11">
        <f>[37]Junho!$K$14</f>
        <v>0</v>
      </c>
      <c r="L41" s="11">
        <f>[37]Junho!$K$15</f>
        <v>0</v>
      </c>
      <c r="M41" s="11">
        <f>[37]Junho!$K$16</f>
        <v>0</v>
      </c>
      <c r="N41" s="11">
        <f>[37]Junho!$K$17</f>
        <v>0</v>
      </c>
      <c r="O41" s="11">
        <f>[37]Junho!$K$18</f>
        <v>0</v>
      </c>
      <c r="P41" s="11">
        <f>[37]Junho!$K$19</f>
        <v>0</v>
      </c>
      <c r="Q41" s="11">
        <f>[37]Junho!$K$20</f>
        <v>0</v>
      </c>
      <c r="R41" s="11">
        <f>[37]Junho!$K$21</f>
        <v>0</v>
      </c>
      <c r="S41" s="11">
        <f>[37]Junho!$K$22</f>
        <v>0</v>
      </c>
      <c r="T41" s="11">
        <f>[37]Junho!$K$23</f>
        <v>0</v>
      </c>
      <c r="U41" s="11">
        <f>[37]Junho!$K$24</f>
        <v>0</v>
      </c>
      <c r="V41" s="11">
        <f>[37]Junho!$K$25</f>
        <v>0</v>
      </c>
      <c r="W41" s="11">
        <f>[37]Junho!$K$26</f>
        <v>0</v>
      </c>
      <c r="X41" s="11">
        <f>[37]Junho!$K$27</f>
        <v>0</v>
      </c>
      <c r="Y41" s="11">
        <f>[37]Junho!$K$28</f>
        <v>0</v>
      </c>
      <c r="Z41" s="11">
        <f>[37]Junho!$K$29</f>
        <v>0</v>
      </c>
      <c r="AA41" s="11">
        <f>[37]Junho!$K$30</f>
        <v>7.3999999999999995</v>
      </c>
      <c r="AB41" s="11">
        <f>[37]Junho!$K$31</f>
        <v>0</v>
      </c>
      <c r="AC41" s="11">
        <f>[37]Junho!$K$32</f>
        <v>0</v>
      </c>
      <c r="AD41" s="11">
        <f>[37]Junho!$K$33</f>
        <v>0</v>
      </c>
      <c r="AE41" s="11">
        <f>[37]Junho!$K$34</f>
        <v>0</v>
      </c>
      <c r="AF41" s="14">
        <f t="shared" si="4"/>
        <v>7.3999999999999995</v>
      </c>
      <c r="AG41" s="15">
        <f t="shared" si="5"/>
        <v>7.3999999999999995</v>
      </c>
      <c r="AH41" s="66">
        <f t="shared" si="6"/>
        <v>29</v>
      </c>
    </row>
    <row r="42" spans="1:36" x14ac:dyDescent="0.2">
      <c r="A42" s="57" t="s">
        <v>17</v>
      </c>
      <c r="B42" s="11">
        <f>[38]Junho!$K$5</f>
        <v>3.6</v>
      </c>
      <c r="C42" s="11">
        <f>[38]Junho!$K$6</f>
        <v>0.60000000000000009</v>
      </c>
      <c r="D42" s="11">
        <f>[38]Junho!$K$7</f>
        <v>5.4</v>
      </c>
      <c r="E42" s="11">
        <f>[38]Junho!$K$8</f>
        <v>0.2</v>
      </c>
      <c r="F42" s="11">
        <f>[38]Junho!$K$9</f>
        <v>0</v>
      </c>
      <c r="G42" s="11">
        <f>[38]Junho!$K$10</f>
        <v>0</v>
      </c>
      <c r="H42" s="11">
        <f>[38]Junho!$K$11</f>
        <v>0</v>
      </c>
      <c r="I42" s="11">
        <f>[38]Junho!$K$12</f>
        <v>0</v>
      </c>
      <c r="J42" s="11">
        <f>[38]Junho!$K$13</f>
        <v>0</v>
      </c>
      <c r="K42" s="11">
        <f>[38]Junho!$K$14</f>
        <v>0</v>
      </c>
      <c r="L42" s="11">
        <f>[38]Junho!$K$15</f>
        <v>0</v>
      </c>
      <c r="M42" s="11">
        <f>[38]Junho!$K$16</f>
        <v>0</v>
      </c>
      <c r="N42" s="11">
        <f>[38]Junho!$K$17</f>
        <v>0</v>
      </c>
      <c r="O42" s="11">
        <f>[38]Junho!$K$18</f>
        <v>0</v>
      </c>
      <c r="P42" s="11">
        <f>[38]Junho!$K$19</f>
        <v>0</v>
      </c>
      <c r="Q42" s="11">
        <f>[38]Junho!$K$20</f>
        <v>0</v>
      </c>
      <c r="R42" s="11">
        <f>[38]Junho!$K$21</f>
        <v>0</v>
      </c>
      <c r="S42" s="11">
        <f>[38]Junho!$K$22</f>
        <v>0</v>
      </c>
      <c r="T42" s="11">
        <f>[38]Junho!$K$23</f>
        <v>0</v>
      </c>
      <c r="U42" s="11">
        <f>[38]Junho!$K$24</f>
        <v>0</v>
      </c>
      <c r="V42" s="11">
        <f>[38]Junho!$K$25</f>
        <v>0</v>
      </c>
      <c r="W42" s="11">
        <f>[38]Junho!$K$26</f>
        <v>0</v>
      </c>
      <c r="X42" s="11">
        <f>[38]Junho!$K$27</f>
        <v>0</v>
      </c>
      <c r="Y42" s="11">
        <f>[38]Junho!$K$28</f>
        <v>0</v>
      </c>
      <c r="Z42" s="11">
        <f>[38]Junho!$K$29</f>
        <v>0</v>
      </c>
      <c r="AA42" s="11">
        <f>[38]Junho!$K$30</f>
        <v>4.8000000000000007</v>
      </c>
      <c r="AB42" s="11">
        <f>[38]Junho!$K$31</f>
        <v>4.4000000000000004</v>
      </c>
      <c r="AC42" s="11">
        <f>[38]Junho!$K$32</f>
        <v>0</v>
      </c>
      <c r="AD42" s="11">
        <f>[38]Junho!$K$33</f>
        <v>0</v>
      </c>
      <c r="AE42" s="11">
        <f>[38]Junho!$K$34</f>
        <v>0</v>
      </c>
      <c r="AF42" s="14">
        <f t="shared" si="4"/>
        <v>19</v>
      </c>
      <c r="AG42" s="15">
        <f t="shared" si="5"/>
        <v>5.4</v>
      </c>
      <c r="AH42" s="66">
        <f t="shared" si="6"/>
        <v>24</v>
      </c>
    </row>
    <row r="43" spans="1:36" x14ac:dyDescent="0.2">
      <c r="A43" s="57" t="s">
        <v>157</v>
      </c>
      <c r="B43" s="11">
        <f>[39]Junho!$K$5</f>
        <v>0</v>
      </c>
      <c r="C43" s="11">
        <f>[39]Junho!$K$6</f>
        <v>0</v>
      </c>
      <c r="D43" s="11">
        <f>[39]Junho!$K$7</f>
        <v>0.8</v>
      </c>
      <c r="E43" s="11">
        <f>[39]Junho!$K$8</f>
        <v>0</v>
      </c>
      <c r="F43" s="11">
        <f>[39]Junho!$K$9</f>
        <v>0</v>
      </c>
      <c r="G43" s="11">
        <f>[39]Junho!$K$10</f>
        <v>0</v>
      </c>
      <c r="H43" s="11">
        <f>[39]Junho!$K$11</f>
        <v>0</v>
      </c>
      <c r="I43" s="11">
        <f>[39]Junho!$K$12</f>
        <v>0</v>
      </c>
      <c r="J43" s="11">
        <f>[39]Junho!$K$13</f>
        <v>0</v>
      </c>
      <c r="K43" s="11">
        <f>[39]Junho!$K$14</f>
        <v>0</v>
      </c>
      <c r="L43" s="11">
        <f>[39]Junho!$K$15</f>
        <v>0</v>
      </c>
      <c r="M43" s="11">
        <f>[39]Junho!$K$16</f>
        <v>0</v>
      </c>
      <c r="N43" s="11">
        <f>[39]Junho!$K$17</f>
        <v>0</v>
      </c>
      <c r="O43" s="11">
        <f>[39]Junho!$K$18</f>
        <v>0</v>
      </c>
      <c r="P43" s="11">
        <f>[39]Junho!$K$19</f>
        <v>0</v>
      </c>
      <c r="Q43" s="11">
        <f>[39]Junho!$K$20</f>
        <v>0</v>
      </c>
      <c r="R43" s="11">
        <f>[39]Junho!$K$21</f>
        <v>0</v>
      </c>
      <c r="S43" s="11">
        <f>[39]Junho!$K$22</f>
        <v>0</v>
      </c>
      <c r="T43" s="11">
        <f>[39]Junho!$K$23</f>
        <v>0</v>
      </c>
      <c r="U43" s="11">
        <f>[39]Junho!$K$24</f>
        <v>0</v>
      </c>
      <c r="V43" s="11">
        <f>[39]Junho!$K$25</f>
        <v>0</v>
      </c>
      <c r="W43" s="11">
        <f>[39]Junho!$K$26</f>
        <v>0</v>
      </c>
      <c r="X43" s="11">
        <f>[39]Junho!$K$27</f>
        <v>0</v>
      </c>
      <c r="Y43" s="11">
        <f>[39]Junho!$K$28</f>
        <v>0</v>
      </c>
      <c r="Z43" s="11">
        <f>[39]Junho!$K$29</f>
        <v>0</v>
      </c>
      <c r="AA43" s="11">
        <f>[39]Junho!$K$30</f>
        <v>4.5999999999999996</v>
      </c>
      <c r="AB43" s="11">
        <f>[39]Junho!$K$31</f>
        <v>2</v>
      </c>
      <c r="AC43" s="11">
        <f>[39]Junho!$K$32</f>
        <v>0</v>
      </c>
      <c r="AD43" s="11">
        <f>[39]Junho!$K$33</f>
        <v>0</v>
      </c>
      <c r="AE43" s="11">
        <f>[39]Junho!$K$34</f>
        <v>0</v>
      </c>
      <c r="AF43" s="14">
        <f t="shared" si="4"/>
        <v>7.3999999999999995</v>
      </c>
      <c r="AG43" s="15">
        <f t="shared" si="5"/>
        <v>4.5999999999999996</v>
      </c>
      <c r="AH43" s="66">
        <f t="shared" si="6"/>
        <v>27</v>
      </c>
      <c r="AJ43" s="12" t="s">
        <v>47</v>
      </c>
    </row>
    <row r="44" spans="1:36" x14ac:dyDescent="0.2">
      <c r="A44" s="57" t="s">
        <v>18</v>
      </c>
      <c r="B44" s="11">
        <f>[40]Junho!$K$5</f>
        <v>0</v>
      </c>
      <c r="C44" s="11">
        <f>[40]Junho!$K$6</f>
        <v>0</v>
      </c>
      <c r="D44" s="11">
        <f>[40]Junho!$K$7</f>
        <v>0</v>
      </c>
      <c r="E44" s="11">
        <f>[40]Junho!$K$8</f>
        <v>0</v>
      </c>
      <c r="F44" s="11">
        <f>[40]Junho!$K$9</f>
        <v>0.2</v>
      </c>
      <c r="G44" s="11">
        <f>[40]Junho!$K$10</f>
        <v>0</v>
      </c>
      <c r="H44" s="11">
        <f>[40]Junho!$K$11</f>
        <v>0</v>
      </c>
      <c r="I44" s="11">
        <f>[40]Junho!$K$12</f>
        <v>0</v>
      </c>
      <c r="J44" s="11">
        <f>[40]Junho!$K$13</f>
        <v>0</v>
      </c>
      <c r="K44" s="11">
        <f>[40]Junho!$K$14</f>
        <v>0</v>
      </c>
      <c r="L44" s="11">
        <f>[40]Junho!$K$15</f>
        <v>0</v>
      </c>
      <c r="M44" s="11">
        <f>[40]Junho!$K$16</f>
        <v>0</v>
      </c>
      <c r="N44" s="11">
        <f>[40]Junho!$K$17</f>
        <v>0</v>
      </c>
      <c r="O44" s="11">
        <f>[40]Junho!$K$18</f>
        <v>0</v>
      </c>
      <c r="P44" s="11">
        <f>[40]Junho!$K$19</f>
        <v>0</v>
      </c>
      <c r="Q44" s="11">
        <f>[40]Junho!$K$20</f>
        <v>0</v>
      </c>
      <c r="R44" s="11">
        <f>[40]Junho!$K$21</f>
        <v>0</v>
      </c>
      <c r="S44" s="11">
        <f>[40]Junho!$K$22</f>
        <v>0</v>
      </c>
      <c r="T44" s="11">
        <f>[40]Junho!$K$23</f>
        <v>0</v>
      </c>
      <c r="U44" s="11">
        <f>[40]Junho!$K$24</f>
        <v>0</v>
      </c>
      <c r="V44" s="11">
        <f>[40]Junho!$K$25</f>
        <v>0</v>
      </c>
      <c r="W44" s="11">
        <f>[40]Junho!$K$26</f>
        <v>0</v>
      </c>
      <c r="X44" s="11">
        <f>[40]Junho!$K$27</f>
        <v>0</v>
      </c>
      <c r="Y44" s="11">
        <f>[40]Junho!$K$28</f>
        <v>0</v>
      </c>
      <c r="Z44" s="11">
        <f>[40]Junho!$K$29</f>
        <v>0</v>
      </c>
      <c r="AA44" s="11">
        <f>[40]Junho!$K$30</f>
        <v>11.6</v>
      </c>
      <c r="AB44" s="11">
        <f>[40]Junho!$K$31</f>
        <v>6.4</v>
      </c>
      <c r="AC44" s="11">
        <f>[40]Junho!$K$32</f>
        <v>0</v>
      </c>
      <c r="AD44" s="11">
        <f>[40]Junho!$K$33</f>
        <v>0</v>
      </c>
      <c r="AE44" s="11">
        <f>[40]Junho!$K$34</f>
        <v>0</v>
      </c>
      <c r="AF44" s="14">
        <f t="shared" si="4"/>
        <v>18.2</v>
      </c>
      <c r="AG44" s="15">
        <f t="shared" si="5"/>
        <v>11.6</v>
      </c>
      <c r="AH44" s="66">
        <f t="shared" si="6"/>
        <v>27</v>
      </c>
    </row>
    <row r="45" spans="1:36" x14ac:dyDescent="0.2">
      <c r="A45" s="57" t="s">
        <v>162</v>
      </c>
      <c r="B45" s="11">
        <f>[41]Junho!$K$5</f>
        <v>0</v>
      </c>
      <c r="C45" s="11">
        <f>[41]Junho!$K$6</f>
        <v>0</v>
      </c>
      <c r="D45" s="11">
        <f>[41]Junho!$K$7</f>
        <v>26.4</v>
      </c>
      <c r="E45" s="11">
        <f>[41]Junho!$K$8</f>
        <v>0.2</v>
      </c>
      <c r="F45" s="11">
        <f>[41]Junho!$K$9</f>
        <v>0</v>
      </c>
      <c r="G45" s="11">
        <f>[41]Junho!$K$10</f>
        <v>0</v>
      </c>
      <c r="H45" s="11">
        <f>[41]Junho!$K$11</f>
        <v>0</v>
      </c>
      <c r="I45" s="11">
        <f>[41]Junho!$K$12</f>
        <v>0</v>
      </c>
      <c r="J45" s="11">
        <f>[41]Junho!$K$13</f>
        <v>0</v>
      </c>
      <c r="K45" s="11">
        <f>[41]Junho!$K$14</f>
        <v>0</v>
      </c>
      <c r="L45" s="11">
        <f>[41]Junho!$K$15</f>
        <v>0</v>
      </c>
      <c r="M45" s="11">
        <f>[41]Junho!$K$16</f>
        <v>0</v>
      </c>
      <c r="N45" s="11">
        <f>[41]Junho!$K$17</f>
        <v>0</v>
      </c>
      <c r="O45" s="11">
        <f>[41]Junho!$K$18</f>
        <v>0</v>
      </c>
      <c r="P45" s="11">
        <f>[41]Junho!$K$19</f>
        <v>0</v>
      </c>
      <c r="Q45" s="11">
        <f>[41]Junho!$K$20</f>
        <v>0</v>
      </c>
      <c r="R45" s="11">
        <f>[41]Junho!$K$21</f>
        <v>0</v>
      </c>
      <c r="S45" s="11">
        <f>[41]Junho!$K$22</f>
        <v>0</v>
      </c>
      <c r="T45" s="11">
        <f>[41]Junho!$K$23</f>
        <v>0</v>
      </c>
      <c r="U45" s="11">
        <f>[41]Junho!$K$24</f>
        <v>0</v>
      </c>
      <c r="V45" s="11">
        <f>[41]Junho!$K$25</f>
        <v>0</v>
      </c>
      <c r="W45" s="11">
        <f>[41]Junho!$K$26</f>
        <v>0</v>
      </c>
      <c r="X45" s="11">
        <f>[41]Junho!$K$27</f>
        <v>0</v>
      </c>
      <c r="Y45" s="11">
        <f>[41]Junho!$K$28</f>
        <v>0</v>
      </c>
      <c r="Z45" s="11">
        <f>[41]Junho!$K$29</f>
        <v>0</v>
      </c>
      <c r="AA45" s="11">
        <f>[41]Junho!$K$30</f>
        <v>0</v>
      </c>
      <c r="AB45" s="11">
        <f>[41]Junho!$K$31</f>
        <v>1.5999999999999999</v>
      </c>
      <c r="AC45" s="11">
        <f>[41]Junho!$K$32</f>
        <v>0</v>
      </c>
      <c r="AD45" s="11">
        <f>[41]Junho!$K$33</f>
        <v>0</v>
      </c>
      <c r="AE45" s="11">
        <f>[41]Junho!$K$34</f>
        <v>0</v>
      </c>
      <c r="AF45" s="14">
        <f t="shared" si="4"/>
        <v>28.2</v>
      </c>
      <c r="AG45" s="15">
        <f t="shared" si="5"/>
        <v>26.4</v>
      </c>
      <c r="AH45" s="66">
        <f t="shared" si="6"/>
        <v>27</v>
      </c>
    </row>
    <row r="46" spans="1:36" x14ac:dyDescent="0.2">
      <c r="A46" s="57" t="s">
        <v>19</v>
      </c>
      <c r="B46" s="11">
        <f>[42]Junho!$K$5</f>
        <v>3</v>
      </c>
      <c r="C46" s="11">
        <f>[42]Junho!$K$6</f>
        <v>1.4000000000000001</v>
      </c>
      <c r="D46" s="11">
        <f>[42]Junho!$K$7</f>
        <v>0.2</v>
      </c>
      <c r="E46" s="11">
        <f>[42]Junho!$K$8</f>
        <v>0.2</v>
      </c>
      <c r="F46" s="11">
        <f>[42]Junho!$K$9</f>
        <v>0</v>
      </c>
      <c r="G46" s="11">
        <f>[42]Junho!$K$10</f>
        <v>0</v>
      </c>
      <c r="H46" s="11">
        <f>[42]Junho!$K$11</f>
        <v>0</v>
      </c>
      <c r="I46" s="11">
        <f>[42]Junho!$K$12</f>
        <v>0</v>
      </c>
      <c r="J46" s="11">
        <f>[42]Junho!$K$13</f>
        <v>0</v>
      </c>
      <c r="K46" s="11">
        <f>[42]Junho!$K$14</f>
        <v>0</v>
      </c>
      <c r="L46" s="11">
        <f>[42]Junho!$K$15</f>
        <v>0</v>
      </c>
      <c r="M46" s="11">
        <f>[42]Junho!$K$16</f>
        <v>0</v>
      </c>
      <c r="N46" s="11">
        <f>[42]Junho!$K$17</f>
        <v>0</v>
      </c>
      <c r="O46" s="11">
        <f>[42]Junho!$K$18</f>
        <v>0</v>
      </c>
      <c r="P46" s="11">
        <f>[42]Junho!$K$19</f>
        <v>0</v>
      </c>
      <c r="Q46" s="11">
        <f>[42]Junho!$K$20</f>
        <v>0</v>
      </c>
      <c r="R46" s="11">
        <f>[42]Junho!$K$21</f>
        <v>0</v>
      </c>
      <c r="S46" s="11">
        <f>[42]Junho!$K$22</f>
        <v>0</v>
      </c>
      <c r="T46" s="11">
        <f>[42]Junho!$K$23</f>
        <v>0</v>
      </c>
      <c r="U46" s="11">
        <f>[42]Junho!$K$24</f>
        <v>0</v>
      </c>
      <c r="V46" s="11">
        <f>[42]Junho!$K$25</f>
        <v>0</v>
      </c>
      <c r="W46" s="11">
        <f>[42]Junho!$K$26</f>
        <v>0</v>
      </c>
      <c r="X46" s="11">
        <f>[42]Junho!$K$27</f>
        <v>0</v>
      </c>
      <c r="Y46" s="11">
        <f>[42]Junho!$K$28</f>
        <v>0</v>
      </c>
      <c r="Z46" s="11">
        <f>[42]Junho!$K$29</f>
        <v>0</v>
      </c>
      <c r="AA46" s="11">
        <f>[42]Junho!$K$30</f>
        <v>3.8000000000000007</v>
      </c>
      <c r="AB46" s="11">
        <f>[42]Junho!$K$31</f>
        <v>2.1999999999999997</v>
      </c>
      <c r="AC46" s="11">
        <f>[42]Junho!$K$32</f>
        <v>0</v>
      </c>
      <c r="AD46" s="11">
        <f>[42]Junho!$K$33</f>
        <v>0</v>
      </c>
      <c r="AE46" s="11">
        <f>[42]Junho!$K$34</f>
        <v>0</v>
      </c>
      <c r="AF46" s="14">
        <f t="shared" si="4"/>
        <v>10.8</v>
      </c>
      <c r="AG46" s="15">
        <f t="shared" si="5"/>
        <v>3.8000000000000007</v>
      </c>
      <c r="AH46" s="66">
        <f t="shared" si="6"/>
        <v>24</v>
      </c>
      <c r="AI46" s="12" t="s">
        <v>47</v>
      </c>
    </row>
    <row r="47" spans="1:36" x14ac:dyDescent="0.2">
      <c r="A47" s="57" t="s">
        <v>31</v>
      </c>
      <c r="B47" s="11">
        <f>[43]Junho!$K$5</f>
        <v>1</v>
      </c>
      <c r="C47" s="11">
        <f>[43]Junho!$K$6</f>
        <v>13.6</v>
      </c>
      <c r="D47" s="11">
        <f>[43]Junho!$K$7</f>
        <v>1</v>
      </c>
      <c r="E47" s="11">
        <f>[43]Junho!$K$8</f>
        <v>0</v>
      </c>
      <c r="F47" s="11">
        <f>[43]Junho!$K$9</f>
        <v>0</v>
      </c>
      <c r="G47" s="11">
        <f>[43]Junho!$K$10</f>
        <v>0</v>
      </c>
      <c r="H47" s="11">
        <f>[43]Junho!$K$11</f>
        <v>0</v>
      </c>
      <c r="I47" s="11">
        <f>[43]Junho!$K$12</f>
        <v>0</v>
      </c>
      <c r="J47" s="11">
        <f>[43]Junho!$K$13</f>
        <v>0</v>
      </c>
      <c r="K47" s="11">
        <f>[43]Junho!$K$14</f>
        <v>0</v>
      </c>
      <c r="L47" s="11">
        <f>[43]Junho!$K$15</f>
        <v>0</v>
      </c>
      <c r="M47" s="11">
        <f>[43]Junho!$K$16</f>
        <v>0</v>
      </c>
      <c r="N47" s="11">
        <f>[43]Junho!$K$17</f>
        <v>0</v>
      </c>
      <c r="O47" s="11">
        <f>[43]Junho!$K$18</f>
        <v>0</v>
      </c>
      <c r="P47" s="11">
        <f>[43]Junho!$K$19</f>
        <v>0</v>
      </c>
      <c r="Q47" s="11">
        <f>[43]Junho!$K$20</f>
        <v>0</v>
      </c>
      <c r="R47" s="11">
        <f>[43]Junho!$K$21</f>
        <v>0</v>
      </c>
      <c r="S47" s="11">
        <f>[43]Junho!$K$22</f>
        <v>0</v>
      </c>
      <c r="T47" s="11">
        <f>[43]Junho!$K$23</f>
        <v>0</v>
      </c>
      <c r="U47" s="11">
        <f>[43]Junho!$K$24</f>
        <v>0</v>
      </c>
      <c r="V47" s="11">
        <f>[43]Junho!$K$25</f>
        <v>0</v>
      </c>
      <c r="W47" s="11">
        <f>[43]Junho!$K$26</f>
        <v>0</v>
      </c>
      <c r="X47" s="11">
        <f>[43]Junho!$K$27</f>
        <v>0</v>
      </c>
      <c r="Y47" s="11">
        <f>[43]Junho!$K$28</f>
        <v>0</v>
      </c>
      <c r="Z47" s="11">
        <f>[43]Junho!$K$29</f>
        <v>0</v>
      </c>
      <c r="AA47" s="11">
        <f>[43]Junho!$K$30</f>
        <v>10.399999999999997</v>
      </c>
      <c r="AB47" s="11">
        <f>[43]Junho!$K$31</f>
        <v>6</v>
      </c>
      <c r="AC47" s="11">
        <f>[43]Junho!$K$32</f>
        <v>0</v>
      </c>
      <c r="AD47" s="11">
        <f>[43]Junho!$K$33</f>
        <v>0</v>
      </c>
      <c r="AE47" s="11">
        <f>[43]Junho!$K$34</f>
        <v>0</v>
      </c>
      <c r="AF47" s="14">
        <f t="shared" si="4"/>
        <v>31.999999999999996</v>
      </c>
      <c r="AG47" s="15">
        <f t="shared" si="5"/>
        <v>13.6</v>
      </c>
      <c r="AH47" s="66">
        <f t="shared" si="6"/>
        <v>25</v>
      </c>
    </row>
    <row r="48" spans="1:36" x14ac:dyDescent="0.2">
      <c r="A48" s="57" t="s">
        <v>44</v>
      </c>
      <c r="B48" s="11">
        <f>[44]Junho!$K$5</f>
        <v>0</v>
      </c>
      <c r="C48" s="11">
        <f>[44]Junho!$K$6</f>
        <v>0</v>
      </c>
      <c r="D48" s="11">
        <f>[44]Junho!$K$7</f>
        <v>0.4</v>
      </c>
      <c r="E48" s="11">
        <f>[44]Junho!$K$8</f>
        <v>0</v>
      </c>
      <c r="F48" s="11">
        <f>[44]Junho!$K$9</f>
        <v>0</v>
      </c>
      <c r="G48" s="11">
        <f>[44]Junho!$K$10</f>
        <v>0</v>
      </c>
      <c r="H48" s="11">
        <f>[44]Junho!$K$11</f>
        <v>0</v>
      </c>
      <c r="I48" s="11">
        <f>[44]Junho!$K$12</f>
        <v>0</v>
      </c>
      <c r="J48" s="11">
        <f>[44]Junho!$K$13</f>
        <v>0</v>
      </c>
      <c r="K48" s="11">
        <f>[44]Junho!$K$14</f>
        <v>0</v>
      </c>
      <c r="L48" s="11">
        <f>[44]Junho!$K$15</f>
        <v>0</v>
      </c>
      <c r="M48" s="11">
        <f>[44]Junho!$K$16</f>
        <v>0</v>
      </c>
      <c r="N48" s="11">
        <f>[44]Junho!$K$17</f>
        <v>0</v>
      </c>
      <c r="O48" s="11">
        <f>[44]Junho!$K$18</f>
        <v>0</v>
      </c>
      <c r="P48" s="11">
        <f>[44]Junho!$K$19</f>
        <v>0</v>
      </c>
      <c r="Q48" s="11">
        <f>[44]Junho!$K$20</f>
        <v>0</v>
      </c>
      <c r="R48" s="11">
        <f>[44]Junho!$K$21</f>
        <v>0</v>
      </c>
      <c r="S48" s="11">
        <f>[44]Junho!$K$22</f>
        <v>0</v>
      </c>
      <c r="T48" s="11">
        <f>[44]Junho!$K$23</f>
        <v>0</v>
      </c>
      <c r="U48" s="11">
        <f>[44]Junho!$K$24</f>
        <v>0</v>
      </c>
      <c r="V48" s="11">
        <f>[44]Junho!$K$25</f>
        <v>0</v>
      </c>
      <c r="W48" s="11">
        <f>[44]Junho!$K$26</f>
        <v>0</v>
      </c>
      <c r="X48" s="11">
        <f>[44]Junho!$K$27</f>
        <v>0</v>
      </c>
      <c r="Y48" s="11">
        <f>[44]Junho!$K$28</f>
        <v>0</v>
      </c>
      <c r="Z48" s="11">
        <f>[44]Junho!$K$29</f>
        <v>0</v>
      </c>
      <c r="AA48" s="11">
        <f>[44]Junho!$K$30</f>
        <v>0</v>
      </c>
      <c r="AB48" s="11">
        <f>[44]Junho!$K$31</f>
        <v>0</v>
      </c>
      <c r="AC48" s="11">
        <f>[44]Junho!$K$32</f>
        <v>0</v>
      </c>
      <c r="AD48" s="11">
        <f>[44]Junho!$K$33</f>
        <v>0</v>
      </c>
      <c r="AE48" s="11">
        <f>[44]Junho!$K$34</f>
        <v>0</v>
      </c>
      <c r="AF48" s="14">
        <f t="shared" si="4"/>
        <v>0.4</v>
      </c>
      <c r="AG48" s="15">
        <f t="shared" si="5"/>
        <v>0.4</v>
      </c>
      <c r="AH48" s="66">
        <f t="shared" si="6"/>
        <v>29</v>
      </c>
      <c r="AI48" s="12" t="s">
        <v>47</v>
      </c>
    </row>
    <row r="49" spans="1:35" x14ac:dyDescent="0.2">
      <c r="A49" s="57" t="s">
        <v>20</v>
      </c>
      <c r="B49" s="11">
        <f>[45]Junho!$K$5</f>
        <v>0</v>
      </c>
      <c r="C49" s="11">
        <f>[45]Junho!$K$6</f>
        <v>0</v>
      </c>
      <c r="D49" s="11">
        <f>[45]Junho!$K$7</f>
        <v>28.4</v>
      </c>
      <c r="E49" s="11">
        <f>[45]Junho!$K$8</f>
        <v>0</v>
      </c>
      <c r="F49" s="11">
        <f>[45]Junho!$K$9</f>
        <v>0</v>
      </c>
      <c r="G49" s="11">
        <f>[45]Junho!$K$10</f>
        <v>0</v>
      </c>
      <c r="H49" s="11">
        <f>[45]Junho!$K$11</f>
        <v>0</v>
      </c>
      <c r="I49" s="11">
        <f>[45]Junho!$K$12</f>
        <v>0</v>
      </c>
      <c r="J49" s="11">
        <f>[45]Junho!$K$13</f>
        <v>0</v>
      </c>
      <c r="K49" s="11">
        <f>[45]Junho!$K$14</f>
        <v>0</v>
      </c>
      <c r="L49" s="11">
        <f>[45]Junho!$K$15</f>
        <v>0</v>
      </c>
      <c r="M49" s="11">
        <f>[45]Junho!$K$16</f>
        <v>0</v>
      </c>
      <c r="N49" s="11">
        <f>[45]Junho!$K$17</f>
        <v>0</v>
      </c>
      <c r="O49" s="11">
        <f>[45]Junho!$K$18</f>
        <v>0</v>
      </c>
      <c r="P49" s="11">
        <f>[45]Junho!$K$19</f>
        <v>0</v>
      </c>
      <c r="Q49" s="11">
        <f>[45]Junho!$K$20</f>
        <v>0</v>
      </c>
      <c r="R49" s="11">
        <f>[45]Junho!$K$21</f>
        <v>0</v>
      </c>
      <c r="S49" s="11">
        <f>[45]Junho!$K$22</f>
        <v>0</v>
      </c>
      <c r="T49" s="11">
        <f>[45]Junho!$K$23</f>
        <v>0</v>
      </c>
      <c r="U49" s="11">
        <f>[45]Junho!$K$24</f>
        <v>0</v>
      </c>
      <c r="V49" s="11">
        <f>[45]Junho!$K$25</f>
        <v>0</v>
      </c>
      <c r="W49" s="11">
        <f>[45]Junho!$K$26</f>
        <v>0</v>
      </c>
      <c r="X49" s="11">
        <f>[45]Junho!$K$27</f>
        <v>0</v>
      </c>
      <c r="Y49" s="11">
        <f>[45]Junho!$K$28</f>
        <v>0</v>
      </c>
      <c r="Z49" s="11">
        <f>[45]Junho!$K$29</f>
        <v>0</v>
      </c>
      <c r="AA49" s="11">
        <f>[45]Junho!$K$30</f>
        <v>0</v>
      </c>
      <c r="AB49" s="11">
        <f>[45]Junho!$K$31</f>
        <v>2.6000000000000005</v>
      </c>
      <c r="AC49" s="11">
        <f>[45]Junho!$K$32</f>
        <v>0</v>
      </c>
      <c r="AD49" s="11">
        <f>[45]Junho!$K$33</f>
        <v>0</v>
      </c>
      <c r="AE49" s="11">
        <f>[45]Junho!$K$34</f>
        <v>0</v>
      </c>
      <c r="AF49" s="14">
        <f t="shared" si="4"/>
        <v>31</v>
      </c>
      <c r="AG49" s="15">
        <f t="shared" si="5"/>
        <v>28.4</v>
      </c>
      <c r="AH49" s="66">
        <f t="shared" si="6"/>
        <v>28</v>
      </c>
    </row>
    <row r="50" spans="1:35" s="5" customFormat="1" ht="17.100000000000001" customHeight="1" x14ac:dyDescent="0.2">
      <c r="A50" s="58" t="s">
        <v>33</v>
      </c>
      <c r="B50" s="13">
        <f t="shared" ref="B50:AG50" si="7">MAX(B5:B49)</f>
        <v>9.8000000000000007</v>
      </c>
      <c r="C50" s="13">
        <f t="shared" si="7"/>
        <v>49</v>
      </c>
      <c r="D50" s="13">
        <f t="shared" si="7"/>
        <v>28.4</v>
      </c>
      <c r="E50" s="13">
        <f t="shared" si="7"/>
        <v>0.4</v>
      </c>
      <c r="F50" s="13">
        <f t="shared" si="7"/>
        <v>0.2</v>
      </c>
      <c r="G50" s="13">
        <f t="shared" si="7"/>
        <v>0.2</v>
      </c>
      <c r="H50" s="13">
        <f t="shared" si="7"/>
        <v>0.2</v>
      </c>
      <c r="I50" s="13">
        <f t="shared" si="7"/>
        <v>0.2</v>
      </c>
      <c r="J50" s="13">
        <f t="shared" si="7"/>
        <v>0.2</v>
      </c>
      <c r="K50" s="13">
        <f t="shared" si="7"/>
        <v>0.2</v>
      </c>
      <c r="L50" s="13">
        <f t="shared" si="7"/>
        <v>0</v>
      </c>
      <c r="M50" s="13">
        <f t="shared" si="7"/>
        <v>0</v>
      </c>
      <c r="N50" s="13">
        <f t="shared" si="7"/>
        <v>0</v>
      </c>
      <c r="O50" s="13">
        <f t="shared" si="7"/>
        <v>0</v>
      </c>
      <c r="P50" s="13">
        <f t="shared" si="7"/>
        <v>0</v>
      </c>
      <c r="Q50" s="13">
        <f t="shared" si="7"/>
        <v>0.2</v>
      </c>
      <c r="R50" s="13">
        <f t="shared" si="7"/>
        <v>0</v>
      </c>
      <c r="S50" s="13">
        <f t="shared" si="7"/>
        <v>0.2</v>
      </c>
      <c r="T50" s="13">
        <f t="shared" si="7"/>
        <v>0</v>
      </c>
      <c r="U50" s="13">
        <f t="shared" si="7"/>
        <v>0.2</v>
      </c>
      <c r="V50" s="13">
        <f t="shared" si="7"/>
        <v>0.2</v>
      </c>
      <c r="W50" s="13">
        <f t="shared" si="7"/>
        <v>0.2</v>
      </c>
      <c r="X50" s="13">
        <f t="shared" si="7"/>
        <v>0</v>
      </c>
      <c r="Y50" s="13">
        <f t="shared" si="7"/>
        <v>0.2</v>
      </c>
      <c r="Z50" s="13">
        <f t="shared" si="7"/>
        <v>0.4</v>
      </c>
      <c r="AA50" s="13">
        <f t="shared" si="7"/>
        <v>25.599999999999998</v>
      </c>
      <c r="AB50" s="13">
        <f t="shared" si="7"/>
        <v>12.399999999999999</v>
      </c>
      <c r="AC50" s="13">
        <f t="shared" si="7"/>
        <v>0.4</v>
      </c>
      <c r="AD50" s="13">
        <f t="shared" si="7"/>
        <v>0</v>
      </c>
      <c r="AE50" s="13">
        <f t="shared" si="7"/>
        <v>0</v>
      </c>
      <c r="AF50" s="14">
        <f t="shared" si="7"/>
        <v>61.200000000000017</v>
      </c>
      <c r="AG50" s="93">
        <f t="shared" si="7"/>
        <v>49</v>
      </c>
      <c r="AH50" s="179"/>
    </row>
    <row r="51" spans="1:35" s="8" customFormat="1" x14ac:dyDescent="0.2">
      <c r="A51" s="67" t="s">
        <v>34</v>
      </c>
      <c r="B51" s="111">
        <f t="shared" ref="B51:AF51" si="8">SUM(B5:B49)</f>
        <v>39.4</v>
      </c>
      <c r="C51" s="111">
        <f t="shared" si="8"/>
        <v>193.4</v>
      </c>
      <c r="D51" s="111">
        <f t="shared" si="8"/>
        <v>120.4</v>
      </c>
      <c r="E51" s="111">
        <f t="shared" si="8"/>
        <v>2.1999999999999997</v>
      </c>
      <c r="F51" s="111">
        <f t="shared" si="8"/>
        <v>1.5999999999999999</v>
      </c>
      <c r="G51" s="111">
        <f t="shared" si="8"/>
        <v>0.4</v>
      </c>
      <c r="H51" s="111">
        <f t="shared" si="8"/>
        <v>0.2</v>
      </c>
      <c r="I51" s="111">
        <f t="shared" si="8"/>
        <v>0.2</v>
      </c>
      <c r="J51" s="111">
        <f t="shared" si="8"/>
        <v>0.2</v>
      </c>
      <c r="K51" s="111">
        <f t="shared" si="8"/>
        <v>0.2</v>
      </c>
      <c r="L51" s="111">
        <f t="shared" si="8"/>
        <v>0</v>
      </c>
      <c r="M51" s="111">
        <f t="shared" si="8"/>
        <v>0</v>
      </c>
      <c r="N51" s="111">
        <f t="shared" si="8"/>
        <v>0</v>
      </c>
      <c r="O51" s="111">
        <f t="shared" si="8"/>
        <v>0</v>
      </c>
      <c r="P51" s="111">
        <f t="shared" si="8"/>
        <v>0</v>
      </c>
      <c r="Q51" s="111">
        <f t="shared" si="8"/>
        <v>0.2</v>
      </c>
      <c r="R51" s="111">
        <f t="shared" si="8"/>
        <v>0</v>
      </c>
      <c r="S51" s="111">
        <f t="shared" si="8"/>
        <v>0.60000000000000009</v>
      </c>
      <c r="T51" s="111">
        <f t="shared" si="8"/>
        <v>0</v>
      </c>
      <c r="U51" s="111">
        <f t="shared" si="8"/>
        <v>0.2</v>
      </c>
      <c r="V51" s="111">
        <f t="shared" si="8"/>
        <v>0.4</v>
      </c>
      <c r="W51" s="111">
        <f t="shared" si="8"/>
        <v>0.2</v>
      </c>
      <c r="X51" s="111">
        <f t="shared" si="8"/>
        <v>0</v>
      </c>
      <c r="Y51" s="111">
        <f t="shared" si="8"/>
        <v>0.2</v>
      </c>
      <c r="Z51" s="111">
        <f t="shared" si="8"/>
        <v>0.4</v>
      </c>
      <c r="AA51" s="111">
        <f t="shared" si="8"/>
        <v>172.6</v>
      </c>
      <c r="AB51" s="111">
        <f t="shared" si="8"/>
        <v>96.200000000000031</v>
      </c>
      <c r="AC51" s="111">
        <f t="shared" si="8"/>
        <v>1</v>
      </c>
      <c r="AD51" s="111">
        <f t="shared" si="8"/>
        <v>0</v>
      </c>
      <c r="AE51" s="111">
        <f t="shared" si="8"/>
        <v>0</v>
      </c>
      <c r="AF51" s="14">
        <f t="shared" si="8"/>
        <v>630.19999999999993</v>
      </c>
      <c r="AG51" s="104"/>
      <c r="AH51" s="180"/>
    </row>
    <row r="52" spans="1:35" x14ac:dyDescent="0.2">
      <c r="A52" s="46"/>
      <c r="B52" s="47"/>
      <c r="C52" s="47"/>
      <c r="D52" s="47" t="s">
        <v>101</v>
      </c>
      <c r="E52" s="47"/>
      <c r="F52" s="47"/>
      <c r="G52" s="47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54"/>
      <c r="AE52" s="60" t="s">
        <v>47</v>
      </c>
      <c r="AF52" s="51"/>
      <c r="AG52" s="55"/>
      <c r="AH52" s="53"/>
    </row>
    <row r="53" spans="1:35" x14ac:dyDescent="0.2">
      <c r="A53" s="46"/>
      <c r="B53" s="48" t="s">
        <v>102</v>
      </c>
      <c r="C53" s="48"/>
      <c r="D53" s="48"/>
      <c r="E53" s="48"/>
      <c r="F53" s="48"/>
      <c r="G53" s="48"/>
      <c r="H53" s="48"/>
      <c r="I53" s="48"/>
      <c r="J53" s="83"/>
      <c r="K53" s="83"/>
      <c r="L53" s="83"/>
      <c r="M53" s="83" t="s">
        <v>45</v>
      </c>
      <c r="N53" s="83"/>
      <c r="O53" s="83"/>
      <c r="P53" s="83"/>
      <c r="Q53" s="83"/>
      <c r="R53" s="83"/>
      <c r="S53" s="83"/>
      <c r="T53" s="140" t="s">
        <v>97</v>
      </c>
      <c r="U53" s="140"/>
      <c r="V53" s="140"/>
      <c r="W53" s="140"/>
      <c r="X53" s="140"/>
      <c r="Y53" s="83"/>
      <c r="Z53" s="83"/>
      <c r="AA53" s="83"/>
      <c r="AB53" s="83"/>
      <c r="AC53" s="83"/>
      <c r="AD53" s="83"/>
      <c r="AE53" s="83"/>
      <c r="AF53" s="51"/>
      <c r="AG53" s="83"/>
      <c r="AH53" s="53"/>
    </row>
    <row r="54" spans="1:35" x14ac:dyDescent="0.2">
      <c r="A54" s="49"/>
      <c r="B54" s="83"/>
      <c r="C54" s="83"/>
      <c r="D54" s="83"/>
      <c r="E54" s="83"/>
      <c r="F54" s="83"/>
      <c r="G54" s="83"/>
      <c r="H54" s="83"/>
      <c r="I54" s="83"/>
      <c r="J54" s="84"/>
      <c r="K54" s="84"/>
      <c r="L54" s="84"/>
      <c r="M54" s="84" t="s">
        <v>46</v>
      </c>
      <c r="N54" s="84"/>
      <c r="O54" s="84"/>
      <c r="P54" s="84"/>
      <c r="Q54" s="83"/>
      <c r="R54" s="83"/>
      <c r="S54" s="83"/>
      <c r="T54" s="141" t="s">
        <v>98</v>
      </c>
      <c r="U54" s="141"/>
      <c r="V54" s="141"/>
      <c r="W54" s="141"/>
      <c r="X54" s="141"/>
      <c r="Y54" s="83"/>
      <c r="Z54" s="83"/>
      <c r="AA54" s="83"/>
      <c r="AB54" s="83"/>
      <c r="AC54" s="83"/>
      <c r="AD54" s="54"/>
      <c r="AE54" s="54"/>
      <c r="AF54" s="51"/>
      <c r="AG54" s="83"/>
      <c r="AH54" s="50"/>
    </row>
    <row r="55" spans="1:35" x14ac:dyDescent="0.2">
      <c r="A55" s="46"/>
      <c r="B55" s="47"/>
      <c r="C55" s="47"/>
      <c r="D55" s="47"/>
      <c r="E55" s="47"/>
      <c r="F55" s="47"/>
      <c r="G55" s="47"/>
      <c r="H55" s="47"/>
      <c r="I55" s="47"/>
      <c r="J55" s="47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54"/>
      <c r="AE55" s="54"/>
      <c r="AF55" s="51"/>
      <c r="AG55" s="84"/>
      <c r="AH55" s="50"/>
    </row>
    <row r="56" spans="1:35" x14ac:dyDescent="0.2">
      <c r="A56" s="49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54"/>
      <c r="AF56" s="51"/>
      <c r="AG56" s="55"/>
      <c r="AH56" s="64"/>
    </row>
    <row r="57" spans="1:35" x14ac:dyDescent="0.2">
      <c r="A57" s="49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55"/>
      <c r="AF57" s="51"/>
      <c r="AG57" s="55"/>
      <c r="AH57" s="64"/>
    </row>
    <row r="58" spans="1:35" ht="13.5" thickBot="1" x14ac:dyDescent="0.25">
      <c r="A58" s="61"/>
      <c r="B58" s="62"/>
      <c r="C58" s="62"/>
      <c r="D58" s="62"/>
      <c r="E58" s="62"/>
      <c r="F58" s="62"/>
      <c r="G58" s="62" t="s">
        <v>47</v>
      </c>
      <c r="H58" s="62"/>
      <c r="I58" s="62"/>
      <c r="J58" s="62"/>
      <c r="K58" s="62"/>
      <c r="L58" s="62" t="s">
        <v>47</v>
      </c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3"/>
      <c r="AG58" s="65"/>
      <c r="AH58" s="56" t="s">
        <v>47</v>
      </c>
    </row>
    <row r="60" spans="1:35" x14ac:dyDescent="0.2">
      <c r="A60" s="137" t="s">
        <v>238</v>
      </c>
    </row>
    <row r="61" spans="1:35" x14ac:dyDescent="0.2">
      <c r="A61" s="137" t="s">
        <v>237</v>
      </c>
      <c r="G61" s="2" t="s">
        <v>47</v>
      </c>
      <c r="AG61" s="136" t="s">
        <v>47</v>
      </c>
    </row>
    <row r="62" spans="1:35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I62" t="s">
        <v>47</v>
      </c>
    </row>
    <row r="63" spans="1:35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</row>
    <row r="64" spans="1:35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F64" s="7" t="s">
        <v>47</v>
      </c>
      <c r="AG64" s="1" t="s">
        <v>47</v>
      </c>
      <c r="AH64" s="10" t="s">
        <v>47</v>
      </c>
    </row>
    <row r="65" spans="8:35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H65" s="10" t="s">
        <v>47</v>
      </c>
    </row>
    <row r="66" spans="8:35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</row>
    <row r="67" spans="8:35" x14ac:dyDescent="0.2">
      <c r="H67" s="2" t="s">
        <v>47</v>
      </c>
      <c r="S67" s="2" t="s">
        <v>47</v>
      </c>
      <c r="W67" s="2" t="s">
        <v>47</v>
      </c>
      <c r="AF67" s="7" t="s">
        <v>47</v>
      </c>
    </row>
    <row r="68" spans="8:35" x14ac:dyDescent="0.2">
      <c r="Q68" s="2" t="s">
        <v>47</v>
      </c>
      <c r="R68" s="2" t="s">
        <v>47</v>
      </c>
      <c r="AE68" s="2" t="s">
        <v>47</v>
      </c>
    </row>
    <row r="69" spans="8:35" x14ac:dyDescent="0.2">
      <c r="S69" s="2" t="s">
        <v>47</v>
      </c>
      <c r="X69" s="2" t="s">
        <v>47</v>
      </c>
      <c r="AC69" s="2" t="s">
        <v>47</v>
      </c>
      <c r="AH69" s="10" t="s">
        <v>47</v>
      </c>
      <c r="AI69" s="12" t="s">
        <v>47</v>
      </c>
    </row>
    <row r="70" spans="8:35" x14ac:dyDescent="0.2">
      <c r="Y70" s="2" t="s">
        <v>47</v>
      </c>
    </row>
    <row r="74" spans="8:35" x14ac:dyDescent="0.2">
      <c r="S74" s="2" t="s">
        <v>47</v>
      </c>
    </row>
    <row r="77" spans="8:35" x14ac:dyDescent="0.2">
      <c r="AI77" s="12" t="s">
        <v>47</v>
      </c>
    </row>
  </sheetData>
  <sortState ref="A5:AI49">
    <sortCondition ref="A5:A49"/>
  </sortState>
  <mergeCells count="36">
    <mergeCell ref="A2:A4"/>
    <mergeCell ref="B3:B4"/>
    <mergeCell ref="C3:C4"/>
    <mergeCell ref="D3:D4"/>
    <mergeCell ref="B2:AG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H50:AH51"/>
    <mergeCell ref="S3:S4"/>
    <mergeCell ref="T53:X53"/>
    <mergeCell ref="R3:R4"/>
    <mergeCell ref="T54:X54"/>
    <mergeCell ref="V3:V4"/>
    <mergeCell ref="A1:AG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6 AF12 AF37 AF41:AF44 AF4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3" customWidth="1"/>
    <col min="3" max="3" width="9.5703125" style="44" customWidth="1"/>
    <col min="4" max="4" width="18.140625" style="43" customWidth="1"/>
    <col min="5" max="5" width="14" style="43" customWidth="1"/>
    <col min="6" max="6" width="10.140625" style="43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8" customFormat="1" ht="42.75" customHeight="1" x14ac:dyDescent="0.2">
      <c r="A1" s="16" t="s">
        <v>221</v>
      </c>
      <c r="B1" s="16" t="s">
        <v>48</v>
      </c>
      <c r="C1" s="16" t="s">
        <v>49</v>
      </c>
      <c r="D1" s="16" t="s">
        <v>50</v>
      </c>
      <c r="E1" s="16" t="s">
        <v>51</v>
      </c>
      <c r="F1" s="16" t="s">
        <v>52</v>
      </c>
      <c r="G1" s="16" t="s">
        <v>53</v>
      </c>
      <c r="H1" s="16" t="s">
        <v>103</v>
      </c>
      <c r="I1" s="16" t="s">
        <v>54</v>
      </c>
      <c r="J1" s="17"/>
      <c r="K1" s="17"/>
      <c r="L1" s="17"/>
      <c r="M1" s="17"/>
    </row>
    <row r="2" spans="1:13" s="23" customFormat="1" x14ac:dyDescent="0.2">
      <c r="A2" s="19" t="s">
        <v>176</v>
      </c>
      <c r="B2" s="19" t="s">
        <v>55</v>
      </c>
      <c r="C2" s="20" t="s">
        <v>56</v>
      </c>
      <c r="D2" s="20">
        <v>-20.444199999999999</v>
      </c>
      <c r="E2" s="20">
        <v>-52.875599999999999</v>
      </c>
      <c r="F2" s="20">
        <v>388</v>
      </c>
      <c r="G2" s="21">
        <v>40405</v>
      </c>
      <c r="H2" s="22">
        <v>1</v>
      </c>
      <c r="I2" s="20" t="s">
        <v>57</v>
      </c>
      <c r="J2" s="17"/>
      <c r="K2" s="17"/>
      <c r="L2" s="17"/>
      <c r="M2" s="17"/>
    </row>
    <row r="3" spans="1:13" ht="12.75" customHeight="1" x14ac:dyDescent="0.2">
      <c r="A3" s="19" t="s">
        <v>177</v>
      </c>
      <c r="B3" s="19" t="s">
        <v>55</v>
      </c>
      <c r="C3" s="20" t="s">
        <v>58</v>
      </c>
      <c r="D3" s="22">
        <v>-23.002500000000001</v>
      </c>
      <c r="E3" s="22">
        <v>-55.3294</v>
      </c>
      <c r="F3" s="22">
        <v>431</v>
      </c>
      <c r="G3" s="24">
        <v>39611</v>
      </c>
      <c r="H3" s="22">
        <v>1</v>
      </c>
      <c r="I3" s="20" t="s">
        <v>59</v>
      </c>
      <c r="J3" s="25"/>
      <c r="K3" s="25"/>
      <c r="L3" s="25"/>
      <c r="M3" s="25"/>
    </row>
    <row r="4" spans="1:13" x14ac:dyDescent="0.2">
      <c r="A4" s="19" t="s">
        <v>178</v>
      </c>
      <c r="B4" s="19" t="s">
        <v>55</v>
      </c>
      <c r="C4" s="20" t="s">
        <v>60</v>
      </c>
      <c r="D4" s="26">
        <v>-20.4756</v>
      </c>
      <c r="E4" s="26">
        <v>-55.783900000000003</v>
      </c>
      <c r="F4" s="26">
        <v>155</v>
      </c>
      <c r="G4" s="24">
        <v>39022</v>
      </c>
      <c r="H4" s="22">
        <v>1</v>
      </c>
      <c r="I4" s="20" t="s">
        <v>61</v>
      </c>
      <c r="J4" s="25"/>
      <c r="K4" s="25"/>
      <c r="L4" s="25"/>
      <c r="M4" s="25"/>
    </row>
    <row r="5" spans="1:13" ht="14.25" customHeight="1" x14ac:dyDescent="0.2">
      <c r="A5" s="19" t="s">
        <v>179</v>
      </c>
      <c r="B5" s="19" t="s">
        <v>105</v>
      </c>
      <c r="C5" s="20" t="s">
        <v>106</v>
      </c>
      <c r="D5" s="70">
        <v>-11148083</v>
      </c>
      <c r="E5" s="71">
        <v>-53763736</v>
      </c>
      <c r="F5" s="26">
        <v>347</v>
      </c>
      <c r="G5" s="24">
        <v>43199</v>
      </c>
      <c r="H5" s="22">
        <v>1</v>
      </c>
      <c r="I5" s="20" t="s">
        <v>107</v>
      </c>
      <c r="J5" s="25"/>
      <c r="K5" s="25"/>
      <c r="L5" s="25"/>
      <c r="M5" s="25"/>
    </row>
    <row r="6" spans="1:13" ht="14.25" customHeight="1" x14ac:dyDescent="0.2">
      <c r="A6" s="19" t="s">
        <v>180</v>
      </c>
      <c r="B6" s="19" t="s">
        <v>105</v>
      </c>
      <c r="C6" s="20" t="s">
        <v>108</v>
      </c>
      <c r="D6" s="71">
        <v>-22955028</v>
      </c>
      <c r="E6" s="71">
        <v>-55626001</v>
      </c>
      <c r="F6" s="26">
        <v>605</v>
      </c>
      <c r="G6" s="24">
        <v>43203</v>
      </c>
      <c r="H6" s="22">
        <v>1</v>
      </c>
      <c r="I6" s="20" t="s">
        <v>109</v>
      </c>
      <c r="J6" s="25"/>
      <c r="K6" s="25"/>
      <c r="L6" s="25"/>
      <c r="M6" s="25"/>
    </row>
    <row r="7" spans="1:13" s="28" customFormat="1" x14ac:dyDescent="0.2">
      <c r="A7" s="19" t="s">
        <v>181</v>
      </c>
      <c r="B7" s="19" t="s">
        <v>55</v>
      </c>
      <c r="C7" s="20" t="s">
        <v>62</v>
      </c>
      <c r="D7" s="26">
        <v>-22.1008</v>
      </c>
      <c r="E7" s="26">
        <v>-56.54</v>
      </c>
      <c r="F7" s="26">
        <v>208</v>
      </c>
      <c r="G7" s="24">
        <v>40764</v>
      </c>
      <c r="H7" s="22">
        <v>1</v>
      </c>
      <c r="I7" s="27" t="s">
        <v>63</v>
      </c>
      <c r="J7" s="25"/>
      <c r="K7" s="25"/>
      <c r="L7" s="25"/>
      <c r="M7" s="25"/>
    </row>
    <row r="8" spans="1:13" s="28" customFormat="1" x14ac:dyDescent="0.2">
      <c r="A8" s="19" t="s">
        <v>182</v>
      </c>
      <c r="B8" s="19" t="s">
        <v>55</v>
      </c>
      <c r="C8" s="20" t="s">
        <v>65</v>
      </c>
      <c r="D8" s="26">
        <v>-21.7514</v>
      </c>
      <c r="E8" s="26">
        <v>-52.470599999999997</v>
      </c>
      <c r="F8" s="26">
        <v>387</v>
      </c>
      <c r="G8" s="24">
        <v>41354</v>
      </c>
      <c r="H8" s="22">
        <v>1</v>
      </c>
      <c r="I8" s="27" t="s">
        <v>110</v>
      </c>
      <c r="J8" s="25"/>
      <c r="K8" s="25"/>
      <c r="L8" s="25"/>
      <c r="M8" s="25"/>
    </row>
    <row r="9" spans="1:13" s="28" customFormat="1" x14ac:dyDescent="0.2">
      <c r="A9" s="19" t="s">
        <v>183</v>
      </c>
      <c r="B9" s="19" t="s">
        <v>105</v>
      </c>
      <c r="C9" s="20" t="s">
        <v>112</v>
      </c>
      <c r="D9" s="71">
        <v>-19945539</v>
      </c>
      <c r="E9" s="71">
        <v>-54368533</v>
      </c>
      <c r="F9" s="26">
        <v>624</v>
      </c>
      <c r="G9" s="24">
        <v>43129</v>
      </c>
      <c r="H9" s="22">
        <v>1</v>
      </c>
      <c r="I9" s="27" t="s">
        <v>113</v>
      </c>
      <c r="J9" s="25"/>
      <c r="K9" s="25"/>
      <c r="L9" s="25"/>
      <c r="M9" s="25"/>
    </row>
    <row r="10" spans="1:13" s="28" customFormat="1" x14ac:dyDescent="0.2">
      <c r="A10" s="19" t="s">
        <v>184</v>
      </c>
      <c r="B10" s="19" t="s">
        <v>105</v>
      </c>
      <c r="C10" s="20" t="s">
        <v>115</v>
      </c>
      <c r="D10" s="71">
        <v>-21246756</v>
      </c>
      <c r="E10" s="71">
        <v>-564560442</v>
      </c>
      <c r="F10" s="26">
        <v>329</v>
      </c>
      <c r="G10" s="24" t="s">
        <v>116</v>
      </c>
      <c r="H10" s="22">
        <v>1</v>
      </c>
      <c r="I10" s="27" t="s">
        <v>117</v>
      </c>
      <c r="J10" s="25"/>
      <c r="K10" s="25"/>
      <c r="L10" s="25"/>
      <c r="M10" s="25"/>
    </row>
    <row r="11" spans="1:13" s="28" customFormat="1" x14ac:dyDescent="0.2">
      <c r="A11" s="19" t="s">
        <v>185</v>
      </c>
      <c r="B11" s="19" t="s">
        <v>105</v>
      </c>
      <c r="C11" s="20" t="s">
        <v>119</v>
      </c>
      <c r="D11" s="71">
        <v>-21298278</v>
      </c>
      <c r="E11" s="71">
        <v>-52068917</v>
      </c>
      <c r="F11" s="26">
        <v>345</v>
      </c>
      <c r="G11" s="24">
        <v>43196</v>
      </c>
      <c r="H11" s="22">
        <v>1</v>
      </c>
      <c r="I11" s="27" t="s">
        <v>120</v>
      </c>
      <c r="J11" s="25"/>
      <c r="K11" s="25"/>
      <c r="L11" s="25"/>
      <c r="M11" s="25"/>
    </row>
    <row r="12" spans="1:13" s="28" customFormat="1" x14ac:dyDescent="0.2">
      <c r="A12" s="19" t="s">
        <v>186</v>
      </c>
      <c r="B12" s="19" t="s">
        <v>105</v>
      </c>
      <c r="C12" s="20" t="s">
        <v>122</v>
      </c>
      <c r="D12" s="71">
        <v>-22657056</v>
      </c>
      <c r="E12" s="71">
        <v>-54819306</v>
      </c>
      <c r="F12" s="26">
        <v>456</v>
      </c>
      <c r="G12" s="24">
        <v>43165</v>
      </c>
      <c r="H12" s="22">
        <v>1</v>
      </c>
      <c r="I12" s="27" t="s">
        <v>123</v>
      </c>
      <c r="J12" s="25"/>
      <c r="K12" s="25"/>
      <c r="L12" s="25"/>
      <c r="M12" s="25"/>
    </row>
    <row r="13" spans="1:13" s="80" customFormat="1" ht="15" x14ac:dyDescent="0.25">
      <c r="A13" s="72" t="s">
        <v>187</v>
      </c>
      <c r="B13" s="72" t="s">
        <v>105</v>
      </c>
      <c r="C13" s="73" t="s">
        <v>124</v>
      </c>
      <c r="D13" s="74">
        <v>-19587528</v>
      </c>
      <c r="E13" s="74">
        <v>-54030083</v>
      </c>
      <c r="F13" s="75">
        <v>540</v>
      </c>
      <c r="G13" s="76">
        <v>43206</v>
      </c>
      <c r="H13" s="77">
        <v>1</v>
      </c>
      <c r="I13" s="78" t="s">
        <v>125</v>
      </c>
      <c r="J13" s="79"/>
      <c r="K13" s="79"/>
      <c r="L13" s="79"/>
      <c r="M13" s="79"/>
    </row>
    <row r="14" spans="1:13" x14ac:dyDescent="0.2">
      <c r="A14" s="19" t="s">
        <v>188</v>
      </c>
      <c r="B14" s="19" t="s">
        <v>55</v>
      </c>
      <c r="C14" s="20" t="s">
        <v>126</v>
      </c>
      <c r="D14" s="26">
        <v>-20.45</v>
      </c>
      <c r="E14" s="26">
        <v>-54.616599999999998</v>
      </c>
      <c r="F14" s="26">
        <v>530</v>
      </c>
      <c r="G14" s="24">
        <v>37145</v>
      </c>
      <c r="H14" s="22">
        <v>1</v>
      </c>
      <c r="I14" s="20" t="s">
        <v>66</v>
      </c>
      <c r="J14" s="25"/>
      <c r="K14" s="25"/>
      <c r="L14" s="25"/>
      <c r="M14" s="25"/>
    </row>
    <row r="15" spans="1:13" x14ac:dyDescent="0.2">
      <c r="A15" s="19" t="s">
        <v>189</v>
      </c>
      <c r="B15" s="19" t="s">
        <v>55</v>
      </c>
      <c r="C15" s="20" t="s">
        <v>127</v>
      </c>
      <c r="D15" s="22">
        <v>-19.122499999999999</v>
      </c>
      <c r="E15" s="22">
        <v>-51.720799999999997</v>
      </c>
      <c r="F15" s="26">
        <v>516</v>
      </c>
      <c r="G15" s="24">
        <v>39515</v>
      </c>
      <c r="H15" s="22">
        <v>1</v>
      </c>
      <c r="I15" s="20" t="s">
        <v>67</v>
      </c>
      <c r="J15" s="25"/>
      <c r="K15" s="25"/>
      <c r="L15" s="25" t="s">
        <v>47</v>
      </c>
      <c r="M15" s="25"/>
    </row>
    <row r="16" spans="1:13" x14ac:dyDescent="0.2">
      <c r="A16" s="19" t="s">
        <v>190</v>
      </c>
      <c r="B16" s="19" t="s">
        <v>55</v>
      </c>
      <c r="C16" s="20" t="s">
        <v>128</v>
      </c>
      <c r="D16" s="26">
        <v>-18.802199999999999</v>
      </c>
      <c r="E16" s="26">
        <v>-52.602800000000002</v>
      </c>
      <c r="F16" s="26">
        <v>818</v>
      </c>
      <c r="G16" s="24">
        <v>39070</v>
      </c>
      <c r="H16" s="22">
        <v>1</v>
      </c>
      <c r="I16" s="20" t="s">
        <v>99</v>
      </c>
      <c r="J16" s="25"/>
      <c r="K16" s="25"/>
      <c r="L16" s="25"/>
      <c r="M16" s="25"/>
    </row>
    <row r="17" spans="1:13" ht="13.5" customHeight="1" x14ac:dyDescent="0.2">
      <c r="A17" s="19" t="s">
        <v>191</v>
      </c>
      <c r="B17" s="19" t="s">
        <v>55</v>
      </c>
      <c r="C17" s="20" t="s">
        <v>129</v>
      </c>
      <c r="D17" s="26">
        <v>-18.996700000000001</v>
      </c>
      <c r="E17" s="26">
        <v>-57.637500000000003</v>
      </c>
      <c r="F17" s="26">
        <v>126</v>
      </c>
      <c r="G17" s="24">
        <v>39017</v>
      </c>
      <c r="H17" s="22">
        <v>1</v>
      </c>
      <c r="I17" s="20" t="s">
        <v>68</v>
      </c>
      <c r="J17" s="25"/>
      <c r="K17" s="25"/>
      <c r="L17" s="25"/>
      <c r="M17" s="25"/>
    </row>
    <row r="18" spans="1:13" ht="13.5" customHeight="1" x14ac:dyDescent="0.2">
      <c r="A18" s="19" t="s">
        <v>192</v>
      </c>
      <c r="B18" s="19" t="s">
        <v>55</v>
      </c>
      <c r="C18" s="20" t="s">
        <v>130</v>
      </c>
      <c r="D18" s="26">
        <v>-18.4922</v>
      </c>
      <c r="E18" s="26">
        <v>-53.167200000000001</v>
      </c>
      <c r="F18" s="26">
        <v>730</v>
      </c>
      <c r="G18" s="24">
        <v>41247</v>
      </c>
      <c r="H18" s="22">
        <v>1</v>
      </c>
      <c r="I18" s="27" t="s">
        <v>69</v>
      </c>
      <c r="J18" s="25"/>
      <c r="K18" s="25"/>
      <c r="L18" s="25" t="s">
        <v>47</v>
      </c>
      <c r="M18" s="25"/>
    </row>
    <row r="19" spans="1:13" x14ac:dyDescent="0.2">
      <c r="A19" s="19" t="s">
        <v>193</v>
      </c>
      <c r="B19" s="19" t="s">
        <v>55</v>
      </c>
      <c r="C19" s="20" t="s">
        <v>131</v>
      </c>
      <c r="D19" s="26">
        <v>-18.304400000000001</v>
      </c>
      <c r="E19" s="26">
        <v>-54.440899999999999</v>
      </c>
      <c r="F19" s="26">
        <v>252</v>
      </c>
      <c r="G19" s="24">
        <v>39028</v>
      </c>
      <c r="H19" s="22">
        <v>1</v>
      </c>
      <c r="I19" s="20" t="s">
        <v>70</v>
      </c>
      <c r="J19" s="25"/>
      <c r="K19" s="25"/>
      <c r="L19" s="25" t="s">
        <v>47</v>
      </c>
      <c r="M19" s="25"/>
    </row>
    <row r="20" spans="1:13" x14ac:dyDescent="0.2">
      <c r="A20" s="19" t="s">
        <v>194</v>
      </c>
      <c r="B20" s="19" t="s">
        <v>55</v>
      </c>
      <c r="C20" s="20" t="s">
        <v>132</v>
      </c>
      <c r="D20" s="26">
        <v>-22.193899999999999</v>
      </c>
      <c r="E20" s="29">
        <v>-54.9114</v>
      </c>
      <c r="F20" s="26">
        <v>469</v>
      </c>
      <c r="G20" s="24">
        <v>39011</v>
      </c>
      <c r="H20" s="22">
        <v>1</v>
      </c>
      <c r="I20" s="20" t="s">
        <v>71</v>
      </c>
      <c r="J20" s="25"/>
      <c r="K20" s="25"/>
      <c r="L20" s="25"/>
      <c r="M20" s="25"/>
    </row>
    <row r="21" spans="1:13" x14ac:dyDescent="0.2">
      <c r="A21" s="19" t="s">
        <v>195</v>
      </c>
      <c r="B21" s="19" t="s">
        <v>105</v>
      </c>
      <c r="C21" s="20" t="s">
        <v>133</v>
      </c>
      <c r="D21" s="71">
        <v>-22308694</v>
      </c>
      <c r="E21" s="81">
        <v>-54325833</v>
      </c>
      <c r="F21" s="26">
        <v>340</v>
      </c>
      <c r="G21" s="24">
        <v>43159</v>
      </c>
      <c r="H21" s="22">
        <v>1</v>
      </c>
      <c r="I21" s="20" t="s">
        <v>134</v>
      </c>
      <c r="J21" s="25"/>
      <c r="K21" s="25"/>
      <c r="L21" s="25"/>
      <c r="M21" s="25" t="s">
        <v>47</v>
      </c>
    </row>
    <row r="22" spans="1:13" ht="25.5" x14ac:dyDescent="0.2">
      <c r="A22" s="19" t="s">
        <v>196</v>
      </c>
      <c r="B22" s="19" t="s">
        <v>105</v>
      </c>
      <c r="C22" s="20" t="s">
        <v>135</v>
      </c>
      <c r="D22" s="71">
        <v>-23644881</v>
      </c>
      <c r="E22" s="81">
        <v>-54570289</v>
      </c>
      <c r="F22" s="26">
        <v>319</v>
      </c>
      <c r="G22" s="24">
        <v>43204</v>
      </c>
      <c r="H22" s="22">
        <v>1</v>
      </c>
      <c r="I22" s="20" t="s">
        <v>136</v>
      </c>
      <c r="J22" s="25"/>
      <c r="K22" s="25"/>
      <c r="L22" s="25"/>
      <c r="M22" s="25"/>
    </row>
    <row r="23" spans="1:13" x14ac:dyDescent="0.2">
      <c r="A23" s="19" t="s">
        <v>197</v>
      </c>
      <c r="B23" s="19" t="s">
        <v>105</v>
      </c>
      <c r="C23" s="20" t="s">
        <v>137</v>
      </c>
      <c r="D23" s="71">
        <v>-22092833</v>
      </c>
      <c r="E23" s="81">
        <v>-54798833</v>
      </c>
      <c r="F23" s="26">
        <v>360</v>
      </c>
      <c r="G23" s="24">
        <v>43157</v>
      </c>
      <c r="H23" s="22">
        <v>1</v>
      </c>
      <c r="I23" s="20" t="s">
        <v>138</v>
      </c>
      <c r="J23" s="25"/>
      <c r="K23" s="25"/>
      <c r="L23" s="25"/>
      <c r="M23" s="25"/>
    </row>
    <row r="24" spans="1:13" x14ac:dyDescent="0.2">
      <c r="A24" s="19" t="s">
        <v>198</v>
      </c>
      <c r="B24" s="19" t="s">
        <v>55</v>
      </c>
      <c r="C24" s="20" t="s">
        <v>72</v>
      </c>
      <c r="D24" s="22">
        <v>-23.449400000000001</v>
      </c>
      <c r="E24" s="22">
        <v>-54.181699999999999</v>
      </c>
      <c r="F24" s="22">
        <v>336</v>
      </c>
      <c r="G24" s="24">
        <v>39598</v>
      </c>
      <c r="H24" s="22">
        <v>1</v>
      </c>
      <c r="I24" s="20" t="s">
        <v>73</v>
      </c>
      <c r="J24" s="25"/>
      <c r="K24" s="25"/>
      <c r="L24" s="25" t="s">
        <v>47</v>
      </c>
      <c r="M24" s="25" t="s">
        <v>47</v>
      </c>
    </row>
    <row r="25" spans="1:13" x14ac:dyDescent="0.2">
      <c r="A25" s="19" t="s">
        <v>199</v>
      </c>
      <c r="B25" s="19" t="s">
        <v>55</v>
      </c>
      <c r="C25" s="20" t="s">
        <v>74</v>
      </c>
      <c r="D25" s="26">
        <v>-22.3</v>
      </c>
      <c r="E25" s="26">
        <v>-53.816600000000001</v>
      </c>
      <c r="F25" s="26">
        <v>373.29</v>
      </c>
      <c r="G25" s="24">
        <v>37662</v>
      </c>
      <c r="H25" s="22">
        <v>1</v>
      </c>
      <c r="I25" s="20" t="s">
        <v>75</v>
      </c>
      <c r="J25" s="25"/>
      <c r="K25" s="25"/>
      <c r="L25" s="25" t="s">
        <v>47</v>
      </c>
      <c r="M25" s="25"/>
    </row>
    <row r="26" spans="1:13" s="28" customFormat="1" x14ac:dyDescent="0.2">
      <c r="A26" s="19" t="s">
        <v>200</v>
      </c>
      <c r="B26" s="19" t="s">
        <v>55</v>
      </c>
      <c r="C26" s="20" t="s">
        <v>76</v>
      </c>
      <c r="D26" s="26">
        <v>-21.478200000000001</v>
      </c>
      <c r="E26" s="26">
        <v>-56.136899999999997</v>
      </c>
      <c r="F26" s="26">
        <v>249</v>
      </c>
      <c r="G26" s="24">
        <v>40759</v>
      </c>
      <c r="H26" s="22">
        <v>1</v>
      </c>
      <c r="I26" s="27" t="s">
        <v>77</v>
      </c>
      <c r="J26" s="25"/>
      <c r="K26" s="25"/>
      <c r="L26" s="25"/>
      <c r="M26" s="25"/>
    </row>
    <row r="27" spans="1:13" x14ac:dyDescent="0.2">
      <c r="A27" s="19" t="s">
        <v>201</v>
      </c>
      <c r="B27" s="19" t="s">
        <v>55</v>
      </c>
      <c r="C27" s="20" t="s">
        <v>78</v>
      </c>
      <c r="D27" s="22">
        <v>-22.857199999999999</v>
      </c>
      <c r="E27" s="22">
        <v>-54.605600000000003</v>
      </c>
      <c r="F27" s="22">
        <v>379</v>
      </c>
      <c r="G27" s="24">
        <v>39617</v>
      </c>
      <c r="H27" s="22">
        <v>1</v>
      </c>
      <c r="I27" s="20" t="s">
        <v>79</v>
      </c>
      <c r="J27" s="25"/>
      <c r="K27" s="25"/>
      <c r="L27" s="25"/>
      <c r="M27" s="25"/>
    </row>
    <row r="28" spans="1:13" x14ac:dyDescent="0.2">
      <c r="A28" s="19" t="s">
        <v>202</v>
      </c>
      <c r="B28" s="19" t="s">
        <v>105</v>
      </c>
      <c r="C28" s="20" t="s">
        <v>139</v>
      </c>
      <c r="D28" s="71">
        <v>-22575389</v>
      </c>
      <c r="E28" s="71">
        <v>-55160833</v>
      </c>
      <c r="F28" s="22">
        <v>499</v>
      </c>
      <c r="G28" s="24">
        <v>43166</v>
      </c>
      <c r="H28" s="22">
        <v>1</v>
      </c>
      <c r="I28" s="20" t="s">
        <v>140</v>
      </c>
      <c r="J28" s="25"/>
      <c r="K28" s="25"/>
      <c r="L28" s="25"/>
      <c r="M28" s="25"/>
    </row>
    <row r="29" spans="1:13" ht="12.75" customHeight="1" x14ac:dyDescent="0.2">
      <c r="A29" s="19" t="s">
        <v>203</v>
      </c>
      <c r="B29" s="19" t="s">
        <v>55</v>
      </c>
      <c r="C29" s="20" t="s">
        <v>141</v>
      </c>
      <c r="D29" s="26">
        <v>-21.609200000000001</v>
      </c>
      <c r="E29" s="26">
        <v>-55.177799999999998</v>
      </c>
      <c r="F29" s="26">
        <v>401</v>
      </c>
      <c r="G29" s="24">
        <v>39065</v>
      </c>
      <c r="H29" s="22">
        <v>1</v>
      </c>
      <c r="I29" s="20" t="s">
        <v>80</v>
      </c>
      <c r="J29" s="25"/>
      <c r="K29" s="25"/>
      <c r="L29" s="25"/>
      <c r="M29" s="25"/>
    </row>
    <row r="30" spans="1:13" ht="12.75" customHeight="1" x14ac:dyDescent="0.2">
      <c r="A30" s="19" t="s">
        <v>204</v>
      </c>
      <c r="B30" s="19" t="s">
        <v>105</v>
      </c>
      <c r="C30" s="20" t="s">
        <v>142</v>
      </c>
      <c r="D30" s="71">
        <v>-21450972</v>
      </c>
      <c r="E30" s="71">
        <v>-54341972</v>
      </c>
      <c r="F30" s="26">
        <v>500</v>
      </c>
      <c r="G30" s="24">
        <v>43153</v>
      </c>
      <c r="H30" s="22">
        <v>1</v>
      </c>
      <c r="I30" s="20" t="s">
        <v>143</v>
      </c>
      <c r="J30" s="25"/>
      <c r="K30" s="25"/>
      <c r="L30" s="25"/>
      <c r="M30" s="25"/>
    </row>
    <row r="31" spans="1:13" ht="12.75" customHeight="1" x14ac:dyDescent="0.2">
      <c r="A31" s="19" t="s">
        <v>205</v>
      </c>
      <c r="B31" s="19" t="s">
        <v>105</v>
      </c>
      <c r="C31" s="20" t="s">
        <v>145</v>
      </c>
      <c r="D31" s="71">
        <v>-22078528</v>
      </c>
      <c r="E31" s="71">
        <v>-53465889</v>
      </c>
      <c r="F31" s="26">
        <v>372</v>
      </c>
      <c r="G31" s="24">
        <v>43199</v>
      </c>
      <c r="H31" s="22">
        <v>1</v>
      </c>
      <c r="I31" s="20" t="s">
        <v>146</v>
      </c>
      <c r="J31" s="25"/>
      <c r="K31" s="25"/>
      <c r="L31" s="25"/>
      <c r="M31" s="25"/>
    </row>
    <row r="32" spans="1:13" s="28" customFormat="1" x14ac:dyDescent="0.2">
      <c r="A32" s="19" t="s">
        <v>206</v>
      </c>
      <c r="B32" s="19" t="s">
        <v>55</v>
      </c>
      <c r="C32" s="20" t="s">
        <v>147</v>
      </c>
      <c r="D32" s="26">
        <v>-20.395600000000002</v>
      </c>
      <c r="E32" s="26">
        <v>-56.431699999999999</v>
      </c>
      <c r="F32" s="26">
        <v>140</v>
      </c>
      <c r="G32" s="24">
        <v>39023</v>
      </c>
      <c r="H32" s="22">
        <v>1</v>
      </c>
      <c r="I32" s="20" t="s">
        <v>81</v>
      </c>
      <c r="J32" s="25"/>
      <c r="K32" s="25"/>
      <c r="L32" s="25"/>
      <c r="M32" s="25" t="s">
        <v>47</v>
      </c>
    </row>
    <row r="33" spans="1:13" x14ac:dyDescent="0.2">
      <c r="A33" s="19" t="s">
        <v>207</v>
      </c>
      <c r="B33" s="19" t="s">
        <v>55</v>
      </c>
      <c r="C33" s="20" t="s">
        <v>148</v>
      </c>
      <c r="D33" s="26">
        <v>-18.988900000000001</v>
      </c>
      <c r="E33" s="26">
        <v>-56.623100000000001</v>
      </c>
      <c r="F33" s="26">
        <v>104</v>
      </c>
      <c r="G33" s="24">
        <v>38932</v>
      </c>
      <c r="H33" s="22">
        <v>1</v>
      </c>
      <c r="I33" s="20" t="s">
        <v>82</v>
      </c>
      <c r="J33" s="25"/>
      <c r="K33" s="25"/>
      <c r="L33" s="25"/>
      <c r="M33" s="25"/>
    </row>
    <row r="34" spans="1:13" s="28" customFormat="1" x14ac:dyDescent="0.2">
      <c r="A34" s="19" t="s">
        <v>208</v>
      </c>
      <c r="B34" s="19" t="s">
        <v>55</v>
      </c>
      <c r="C34" s="20" t="s">
        <v>149</v>
      </c>
      <c r="D34" s="26">
        <v>-19.414300000000001</v>
      </c>
      <c r="E34" s="26">
        <v>-51.1053</v>
      </c>
      <c r="F34" s="26">
        <v>424</v>
      </c>
      <c r="G34" s="24" t="s">
        <v>83</v>
      </c>
      <c r="H34" s="22">
        <v>1</v>
      </c>
      <c r="I34" s="20" t="s">
        <v>84</v>
      </c>
      <c r="J34" s="25"/>
      <c r="K34" s="25"/>
      <c r="L34" s="25"/>
      <c r="M34" s="25"/>
    </row>
    <row r="35" spans="1:13" s="28" customFormat="1" x14ac:dyDescent="0.2">
      <c r="A35" s="19" t="s">
        <v>209</v>
      </c>
      <c r="B35" s="19" t="s">
        <v>105</v>
      </c>
      <c r="C35" s="20" t="s">
        <v>150</v>
      </c>
      <c r="D35" s="71">
        <v>-18072711</v>
      </c>
      <c r="E35" s="71">
        <v>-54548811</v>
      </c>
      <c r="F35" s="26">
        <v>251</v>
      </c>
      <c r="G35" s="24">
        <v>43133</v>
      </c>
      <c r="H35" s="22">
        <v>1</v>
      </c>
      <c r="I35" s="20" t="s">
        <v>151</v>
      </c>
      <c r="J35" s="25"/>
      <c r="K35" s="25"/>
      <c r="L35" s="25"/>
      <c r="M35" s="25" t="s">
        <v>47</v>
      </c>
    </row>
    <row r="36" spans="1:13" x14ac:dyDescent="0.2">
      <c r="A36" s="19" t="s">
        <v>210</v>
      </c>
      <c r="B36" s="19" t="s">
        <v>55</v>
      </c>
      <c r="C36" s="20" t="s">
        <v>152</v>
      </c>
      <c r="D36" s="26">
        <v>-22.533300000000001</v>
      </c>
      <c r="E36" s="26">
        <v>-55.533299999999997</v>
      </c>
      <c r="F36" s="26">
        <v>650</v>
      </c>
      <c r="G36" s="24">
        <v>37140</v>
      </c>
      <c r="H36" s="22">
        <v>1</v>
      </c>
      <c r="I36" s="20" t="s">
        <v>85</v>
      </c>
      <c r="J36" s="25"/>
      <c r="K36" s="25"/>
      <c r="L36" s="25"/>
      <c r="M36" s="25"/>
    </row>
    <row r="37" spans="1:13" x14ac:dyDescent="0.2">
      <c r="A37" s="19" t="s">
        <v>211</v>
      </c>
      <c r="B37" s="19" t="s">
        <v>55</v>
      </c>
      <c r="C37" s="20" t="s">
        <v>153</v>
      </c>
      <c r="D37" s="26">
        <v>-21.7058</v>
      </c>
      <c r="E37" s="26">
        <v>-57.5533</v>
      </c>
      <c r="F37" s="26">
        <v>85</v>
      </c>
      <c r="G37" s="24">
        <v>39014</v>
      </c>
      <c r="H37" s="22">
        <v>1</v>
      </c>
      <c r="I37" s="20" t="s">
        <v>86</v>
      </c>
      <c r="J37" s="25"/>
      <c r="K37" s="25"/>
      <c r="L37" s="25"/>
      <c r="M37" s="25"/>
    </row>
    <row r="38" spans="1:13" s="28" customFormat="1" x14ac:dyDescent="0.2">
      <c r="A38" s="19" t="s">
        <v>212</v>
      </c>
      <c r="B38" s="19" t="s">
        <v>55</v>
      </c>
      <c r="C38" s="20" t="s">
        <v>154</v>
      </c>
      <c r="D38" s="26">
        <v>-19.420100000000001</v>
      </c>
      <c r="E38" s="26">
        <v>-54.553100000000001</v>
      </c>
      <c r="F38" s="26">
        <v>647</v>
      </c>
      <c r="G38" s="24">
        <v>39067</v>
      </c>
      <c r="H38" s="22">
        <v>1</v>
      </c>
      <c r="I38" s="20" t="s">
        <v>100</v>
      </c>
      <c r="J38" s="25"/>
      <c r="K38" s="25"/>
      <c r="L38" s="25"/>
      <c r="M38" s="25"/>
    </row>
    <row r="39" spans="1:13" s="28" customFormat="1" x14ac:dyDescent="0.2">
      <c r="A39" s="19" t="s">
        <v>213</v>
      </c>
      <c r="B39" s="19" t="s">
        <v>105</v>
      </c>
      <c r="C39" s="20" t="s">
        <v>155</v>
      </c>
      <c r="D39" s="71">
        <v>-20466094</v>
      </c>
      <c r="E39" s="71">
        <v>-53763028</v>
      </c>
      <c r="F39" s="26">
        <v>442</v>
      </c>
      <c r="G39" s="24">
        <v>43118</v>
      </c>
      <c r="H39" s="22">
        <v>1</v>
      </c>
      <c r="I39" s="20"/>
      <c r="J39" s="25"/>
      <c r="K39" s="25"/>
      <c r="L39" s="25"/>
      <c r="M39" s="25"/>
    </row>
    <row r="40" spans="1:13" x14ac:dyDescent="0.2">
      <c r="A40" s="19" t="s">
        <v>214</v>
      </c>
      <c r="B40" s="19" t="s">
        <v>55</v>
      </c>
      <c r="C40" s="20" t="s">
        <v>156</v>
      </c>
      <c r="D40" s="22">
        <v>-21.774999999999999</v>
      </c>
      <c r="E40" s="22">
        <v>-54.528100000000002</v>
      </c>
      <c r="F40" s="22">
        <v>329</v>
      </c>
      <c r="G40" s="24">
        <v>39625</v>
      </c>
      <c r="H40" s="22">
        <v>1</v>
      </c>
      <c r="I40" s="20" t="s">
        <v>87</v>
      </c>
      <c r="J40" s="25"/>
      <c r="K40" s="25"/>
      <c r="L40" s="25"/>
      <c r="M40" s="25" t="s">
        <v>47</v>
      </c>
    </row>
    <row r="41" spans="1:13" s="33" customFormat="1" ht="15" customHeight="1" x14ac:dyDescent="0.2">
      <c r="A41" s="30" t="s">
        <v>215</v>
      </c>
      <c r="B41" s="30" t="s">
        <v>105</v>
      </c>
      <c r="C41" s="20" t="s">
        <v>158</v>
      </c>
      <c r="D41" s="82">
        <v>-21305889</v>
      </c>
      <c r="E41" s="82">
        <v>-52820375</v>
      </c>
      <c r="F41" s="31">
        <v>383</v>
      </c>
      <c r="G41" s="21">
        <v>43209</v>
      </c>
      <c r="H41" s="20">
        <v>1</v>
      </c>
      <c r="I41" s="30" t="s">
        <v>159</v>
      </c>
      <c r="J41" s="32"/>
      <c r="K41" s="32"/>
      <c r="L41" s="32"/>
      <c r="M41" s="32"/>
    </row>
    <row r="42" spans="1:13" s="33" customFormat="1" ht="15" customHeight="1" x14ac:dyDescent="0.2">
      <c r="A42" s="30" t="s">
        <v>216</v>
      </c>
      <c r="B42" s="30" t="s">
        <v>55</v>
      </c>
      <c r="C42" s="20" t="s">
        <v>160</v>
      </c>
      <c r="D42" s="82">
        <v>-20981633</v>
      </c>
      <c r="E42" s="31">
        <v>-54.971899999999998</v>
      </c>
      <c r="F42" s="31">
        <v>464</v>
      </c>
      <c r="G42" s="21" t="s">
        <v>88</v>
      </c>
      <c r="H42" s="20">
        <v>1</v>
      </c>
      <c r="I42" s="30" t="s">
        <v>89</v>
      </c>
      <c r="J42" s="32"/>
      <c r="K42" s="32"/>
      <c r="L42" s="32"/>
      <c r="M42" s="32"/>
    </row>
    <row r="43" spans="1:13" s="28" customFormat="1" x14ac:dyDescent="0.2">
      <c r="A43" s="19" t="s">
        <v>217</v>
      </c>
      <c r="B43" s="19" t="s">
        <v>55</v>
      </c>
      <c r="C43" s="20" t="s">
        <v>161</v>
      </c>
      <c r="D43" s="22">
        <v>-23.966899999999999</v>
      </c>
      <c r="E43" s="22">
        <v>-55.0242</v>
      </c>
      <c r="F43" s="22">
        <v>402</v>
      </c>
      <c r="G43" s="24">
        <v>39605</v>
      </c>
      <c r="H43" s="22">
        <v>1</v>
      </c>
      <c r="I43" s="20" t="s">
        <v>90</v>
      </c>
      <c r="J43" s="25"/>
      <c r="K43" s="25"/>
      <c r="L43" s="25"/>
      <c r="M43" s="25"/>
    </row>
    <row r="44" spans="1:13" s="28" customFormat="1" x14ac:dyDescent="0.2">
      <c r="A44" s="19" t="s">
        <v>218</v>
      </c>
      <c r="B44" s="19" t="s">
        <v>105</v>
      </c>
      <c r="C44" s="20" t="s">
        <v>163</v>
      </c>
      <c r="D44" s="71">
        <v>-20351444</v>
      </c>
      <c r="E44" s="71">
        <v>-51430222</v>
      </c>
      <c r="F44" s="22">
        <v>374</v>
      </c>
      <c r="G44" s="24">
        <v>43196</v>
      </c>
      <c r="H44" s="22">
        <v>1</v>
      </c>
      <c r="I44" s="20" t="s">
        <v>164</v>
      </c>
      <c r="J44" s="25"/>
      <c r="K44" s="25"/>
      <c r="L44" s="25"/>
      <c r="M44" s="25"/>
    </row>
    <row r="45" spans="1:13" s="35" customFormat="1" x14ac:dyDescent="0.2">
      <c r="A45" s="30" t="s">
        <v>219</v>
      </c>
      <c r="B45" s="30" t="s">
        <v>55</v>
      </c>
      <c r="C45" s="20" t="s">
        <v>165</v>
      </c>
      <c r="D45" s="20">
        <v>-17.634699999999999</v>
      </c>
      <c r="E45" s="20">
        <v>-54.760100000000001</v>
      </c>
      <c r="F45" s="20">
        <v>486</v>
      </c>
      <c r="G45" s="21" t="s">
        <v>91</v>
      </c>
      <c r="H45" s="20">
        <v>1</v>
      </c>
      <c r="I45" s="22" t="s">
        <v>92</v>
      </c>
      <c r="J45" s="34"/>
      <c r="K45" s="34"/>
      <c r="L45" s="34"/>
      <c r="M45" s="34"/>
    </row>
    <row r="46" spans="1:13" x14ac:dyDescent="0.2">
      <c r="A46" s="19" t="s">
        <v>220</v>
      </c>
      <c r="B46" s="19" t="s">
        <v>55</v>
      </c>
      <c r="C46" s="20" t="s">
        <v>166</v>
      </c>
      <c r="D46" s="22">
        <v>-20.783300000000001</v>
      </c>
      <c r="E46" s="22">
        <v>-51.7</v>
      </c>
      <c r="F46" s="22">
        <v>313</v>
      </c>
      <c r="G46" s="24">
        <v>37137</v>
      </c>
      <c r="H46" s="22">
        <v>1</v>
      </c>
      <c r="I46" s="20" t="s">
        <v>93</v>
      </c>
      <c r="J46" s="25"/>
      <c r="K46" s="25"/>
      <c r="L46" s="25"/>
      <c r="M46" s="25"/>
    </row>
    <row r="47" spans="1:13" ht="18" customHeight="1" x14ac:dyDescent="0.2">
      <c r="A47" s="36"/>
      <c r="B47" s="37"/>
      <c r="C47" s="38"/>
      <c r="D47" s="38"/>
      <c r="E47" s="38"/>
      <c r="F47" s="38"/>
      <c r="G47" s="16" t="s">
        <v>94</v>
      </c>
      <c r="H47" s="20">
        <f>SUM(H2:H46)</f>
        <v>45</v>
      </c>
      <c r="I47" s="36"/>
      <c r="J47" s="25"/>
      <c r="K47" s="25"/>
      <c r="L47" s="25"/>
      <c r="M47" s="25"/>
    </row>
    <row r="48" spans="1:13" x14ac:dyDescent="0.2">
      <c r="A48" s="25" t="s">
        <v>95</v>
      </c>
      <c r="B48" s="39"/>
      <c r="C48" s="39"/>
      <c r="D48" s="39"/>
      <c r="E48" s="39"/>
      <c r="F48" s="39"/>
      <c r="G48" s="25"/>
      <c r="H48" s="40"/>
      <c r="I48" s="25"/>
      <c r="J48" s="25"/>
      <c r="K48" s="25"/>
      <c r="L48" s="25"/>
      <c r="M48" s="25"/>
    </row>
    <row r="49" spans="1:13" x14ac:dyDescent="0.2">
      <c r="A49" s="41" t="s">
        <v>96</v>
      </c>
      <c r="B49" s="42"/>
      <c r="C49" s="42"/>
      <c r="D49" s="42"/>
      <c r="E49" s="42"/>
      <c r="F49" s="42"/>
      <c r="G49" s="25"/>
      <c r="H49" s="25"/>
      <c r="I49" s="25"/>
      <c r="J49" s="25"/>
      <c r="K49" s="25"/>
      <c r="L49" s="25"/>
      <c r="M49" s="25"/>
    </row>
    <row r="50" spans="1:13" x14ac:dyDescent="0.2">
      <c r="A50" s="25"/>
      <c r="B50" s="42"/>
      <c r="C50" s="42"/>
      <c r="D50" s="42"/>
      <c r="E50" s="42"/>
      <c r="F50" s="42"/>
      <c r="G50" s="25"/>
      <c r="H50" s="25"/>
      <c r="I50" s="25"/>
      <c r="J50" s="25"/>
      <c r="K50" s="25"/>
      <c r="L50" s="25"/>
      <c r="M50" s="25"/>
    </row>
    <row r="51" spans="1:13" x14ac:dyDescent="0.2">
      <c r="A51" s="25"/>
      <c r="B51" s="42"/>
      <c r="C51" s="42"/>
      <c r="D51" s="42"/>
      <c r="E51" s="42"/>
      <c r="F51" s="42"/>
      <c r="G51" s="25"/>
      <c r="H51" s="25"/>
      <c r="I51" s="25"/>
      <c r="J51" s="25"/>
      <c r="K51" s="25"/>
      <c r="L51" s="25"/>
      <c r="M51" s="25"/>
    </row>
    <row r="52" spans="1:13" x14ac:dyDescent="0.2">
      <c r="A52" s="25"/>
      <c r="B52" s="42"/>
      <c r="C52" s="42"/>
      <c r="D52" s="42"/>
      <c r="E52" s="42"/>
      <c r="F52" s="42"/>
      <c r="G52" s="25"/>
      <c r="H52" s="25"/>
      <c r="I52" s="25"/>
      <c r="J52" s="25"/>
      <c r="K52" s="25"/>
      <c r="L52" s="25"/>
      <c r="M52" s="25"/>
    </row>
    <row r="53" spans="1:13" x14ac:dyDescent="0.2">
      <c r="A53" s="25"/>
      <c r="B53" s="42"/>
      <c r="C53" s="42"/>
      <c r="D53" s="42"/>
      <c r="E53" s="42"/>
      <c r="F53" s="42"/>
      <c r="G53" s="25"/>
      <c r="H53" s="25"/>
      <c r="I53" s="25"/>
      <c r="J53" s="25"/>
      <c r="K53" s="25"/>
      <c r="L53" s="25"/>
      <c r="M53" s="25"/>
    </row>
    <row r="54" spans="1:13" x14ac:dyDescent="0.2">
      <c r="A54" s="25"/>
      <c r="B54" s="42"/>
      <c r="C54" s="42"/>
      <c r="D54" s="42"/>
      <c r="E54" s="42"/>
      <c r="F54" s="42"/>
      <c r="G54" s="25"/>
      <c r="H54" s="25"/>
      <c r="I54" s="25"/>
      <c r="J54" s="25"/>
      <c r="K54" s="25"/>
      <c r="L54" s="25"/>
      <c r="M54" s="25"/>
    </row>
    <row r="55" spans="1:13" x14ac:dyDescent="0.2">
      <c r="A55" s="25"/>
      <c r="B55" s="42"/>
      <c r="C55" s="42"/>
      <c r="D55" s="42"/>
      <c r="E55" s="42"/>
      <c r="F55" s="42"/>
      <c r="G55" s="25"/>
      <c r="H55" s="25"/>
      <c r="I55" s="25"/>
      <c r="J55" s="25"/>
      <c r="K55" s="25"/>
      <c r="L55" s="25"/>
      <c r="M55" s="25"/>
    </row>
    <row r="56" spans="1:13" x14ac:dyDescent="0.2">
      <c r="A56" s="25"/>
      <c r="B56" s="42"/>
      <c r="C56" s="42"/>
      <c r="D56" s="42"/>
      <c r="E56" s="42"/>
      <c r="F56" s="42"/>
      <c r="G56" s="25"/>
      <c r="H56" s="25"/>
      <c r="I56" s="25"/>
      <c r="J56" s="25"/>
      <c r="K56" s="25"/>
      <c r="L56" s="25"/>
      <c r="M56" s="25"/>
    </row>
    <row r="57" spans="1:13" x14ac:dyDescent="0.2">
      <c r="A57" s="25"/>
      <c r="B57" s="42"/>
      <c r="C57" s="42"/>
      <c r="D57" s="42"/>
      <c r="E57" s="42"/>
      <c r="F57" s="42"/>
      <c r="G57" s="25"/>
      <c r="H57" s="25"/>
      <c r="I57" s="25"/>
      <c r="J57" s="25"/>
      <c r="K57" s="25"/>
      <c r="L57" s="25"/>
      <c r="M57" s="25"/>
    </row>
    <row r="58" spans="1:13" x14ac:dyDescent="0.2">
      <c r="A58" s="25"/>
      <c r="B58" s="42"/>
      <c r="C58" s="42"/>
      <c r="D58" s="42"/>
      <c r="E58" s="42"/>
      <c r="F58" s="42"/>
      <c r="G58" s="25"/>
      <c r="H58" s="25"/>
      <c r="I58" s="25"/>
      <c r="J58" s="25"/>
      <c r="K58" s="25"/>
      <c r="L58" s="25"/>
      <c r="M58" s="25"/>
    </row>
    <row r="59" spans="1:13" x14ac:dyDescent="0.2">
      <c r="A59" s="25"/>
      <c r="B59" s="42"/>
      <c r="C59" s="42"/>
      <c r="D59" s="42"/>
      <c r="E59" s="42"/>
      <c r="F59" s="42" t="s">
        <v>47</v>
      </c>
      <c r="G59" s="25"/>
      <c r="H59" s="25"/>
      <c r="I59" s="25"/>
      <c r="J59" s="25"/>
      <c r="K59" s="25"/>
      <c r="L59" s="25"/>
      <c r="M59" s="25"/>
    </row>
    <row r="60" spans="1:13" x14ac:dyDescent="0.2">
      <c r="A60" s="25"/>
      <c r="B60" s="42"/>
      <c r="C60" s="42"/>
      <c r="D60" s="42"/>
      <c r="E60" s="42"/>
      <c r="F60" s="42"/>
      <c r="G60" s="25"/>
      <c r="H60" s="25"/>
      <c r="I60" s="25"/>
      <c r="J60" s="25"/>
      <c r="K60" s="25"/>
      <c r="L60" s="25"/>
      <c r="M60" s="25"/>
    </row>
    <row r="61" spans="1:13" x14ac:dyDescent="0.2">
      <c r="A61" s="25"/>
      <c r="B61" s="42"/>
      <c r="C61" s="42"/>
      <c r="D61" s="42"/>
      <c r="E61" s="42"/>
      <c r="F61" s="42"/>
      <c r="G61" s="25"/>
      <c r="H61" s="25"/>
      <c r="I61" s="25"/>
      <c r="J61" s="25"/>
      <c r="K61" s="25"/>
      <c r="L61" s="25"/>
      <c r="M61" s="25"/>
    </row>
    <row r="62" spans="1:13" x14ac:dyDescent="0.2">
      <c r="A62" s="25"/>
      <c r="B62" s="42"/>
      <c r="C62" s="42"/>
      <c r="D62" s="42"/>
      <c r="E62" s="42"/>
      <c r="F62" s="42"/>
      <c r="G62" s="25"/>
      <c r="H62" s="25"/>
      <c r="I62" s="25"/>
      <c r="J62" s="25"/>
      <c r="K62" s="25"/>
      <c r="L62" s="25"/>
      <c r="M62" s="25"/>
    </row>
    <row r="63" spans="1:13" x14ac:dyDescent="0.2">
      <c r="A63" s="25"/>
      <c r="B63" s="42"/>
      <c r="C63" s="42"/>
      <c r="D63" s="42"/>
      <c r="E63" s="42"/>
      <c r="F63" s="42"/>
      <c r="G63" s="25"/>
      <c r="H63" s="25"/>
      <c r="I63" s="25"/>
      <c r="J63" s="25"/>
      <c r="K63" s="25"/>
      <c r="L63" s="25"/>
      <c r="M63" s="25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1"/>
  <sheetViews>
    <sheetView zoomScale="90" zoomScaleNormal="90" workbookViewId="0">
      <selection activeCell="AM71" sqref="AM71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5" ht="20.100000000000001" customHeight="1" x14ac:dyDescent="0.2">
      <c r="A1" s="150" t="s">
        <v>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2"/>
    </row>
    <row r="2" spans="1:35" ht="20.100000000000001" customHeight="1" x14ac:dyDescent="0.2">
      <c r="A2" s="155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5"/>
    </row>
    <row r="3" spans="1:35" s="4" customFormat="1" ht="20.100000000000001" customHeight="1" x14ac:dyDescent="0.2">
      <c r="A3" s="156"/>
      <c r="B3" s="153">
        <v>1</v>
      </c>
      <c r="C3" s="153">
        <f>SUM(B3+1)</f>
        <v>2</v>
      </c>
      <c r="D3" s="153">
        <f t="shared" ref="D3:AD3" si="0">SUM(C3+1)</f>
        <v>3</v>
      </c>
      <c r="E3" s="153">
        <f t="shared" si="0"/>
        <v>4</v>
      </c>
      <c r="F3" s="153">
        <f t="shared" si="0"/>
        <v>5</v>
      </c>
      <c r="G3" s="153">
        <f t="shared" si="0"/>
        <v>6</v>
      </c>
      <c r="H3" s="153">
        <f t="shared" si="0"/>
        <v>7</v>
      </c>
      <c r="I3" s="153">
        <f t="shared" si="0"/>
        <v>8</v>
      </c>
      <c r="J3" s="153">
        <f t="shared" si="0"/>
        <v>9</v>
      </c>
      <c r="K3" s="153">
        <f t="shared" si="0"/>
        <v>10</v>
      </c>
      <c r="L3" s="153">
        <f t="shared" si="0"/>
        <v>11</v>
      </c>
      <c r="M3" s="153">
        <f t="shared" si="0"/>
        <v>12</v>
      </c>
      <c r="N3" s="153">
        <f t="shared" si="0"/>
        <v>13</v>
      </c>
      <c r="O3" s="153">
        <f t="shared" si="0"/>
        <v>14</v>
      </c>
      <c r="P3" s="153">
        <f t="shared" si="0"/>
        <v>15</v>
      </c>
      <c r="Q3" s="153">
        <f t="shared" si="0"/>
        <v>16</v>
      </c>
      <c r="R3" s="153">
        <f t="shared" si="0"/>
        <v>17</v>
      </c>
      <c r="S3" s="153">
        <f t="shared" si="0"/>
        <v>18</v>
      </c>
      <c r="T3" s="153">
        <f t="shared" si="0"/>
        <v>19</v>
      </c>
      <c r="U3" s="153">
        <f t="shared" si="0"/>
        <v>20</v>
      </c>
      <c r="V3" s="153">
        <f t="shared" si="0"/>
        <v>21</v>
      </c>
      <c r="W3" s="153">
        <f t="shared" si="0"/>
        <v>22</v>
      </c>
      <c r="X3" s="153">
        <f t="shared" si="0"/>
        <v>23</v>
      </c>
      <c r="Y3" s="153">
        <f t="shared" si="0"/>
        <v>24</v>
      </c>
      <c r="Z3" s="153">
        <f t="shared" si="0"/>
        <v>25</v>
      </c>
      <c r="AA3" s="153">
        <f t="shared" si="0"/>
        <v>26</v>
      </c>
      <c r="AB3" s="153">
        <f t="shared" si="0"/>
        <v>27</v>
      </c>
      <c r="AC3" s="153">
        <f t="shared" si="0"/>
        <v>28</v>
      </c>
      <c r="AD3" s="153">
        <f t="shared" si="0"/>
        <v>29</v>
      </c>
      <c r="AE3" s="158">
        <v>30</v>
      </c>
      <c r="AF3" s="109" t="s">
        <v>37</v>
      </c>
      <c r="AG3" s="59" t="s">
        <v>36</v>
      </c>
    </row>
    <row r="4" spans="1:35" s="5" customFormat="1" ht="20.100000000000001" customHeight="1" x14ac:dyDescent="0.2">
      <c r="A4" s="157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9"/>
      <c r="AF4" s="109" t="s">
        <v>35</v>
      </c>
      <c r="AG4" s="59" t="s">
        <v>35</v>
      </c>
    </row>
    <row r="5" spans="1:35" s="5" customFormat="1" x14ac:dyDescent="0.2">
      <c r="A5" s="57" t="s">
        <v>40</v>
      </c>
      <c r="B5" s="125">
        <f>[1]Junho!$C$5</f>
        <v>33.5</v>
      </c>
      <c r="C5" s="125">
        <f>[1]Junho!$C$6</f>
        <v>31.9</v>
      </c>
      <c r="D5" s="125">
        <f>[1]Junho!$C$7</f>
        <v>25.6</v>
      </c>
      <c r="E5" s="125">
        <f>[1]Junho!$C$8</f>
        <v>26.4</v>
      </c>
      <c r="F5" s="125">
        <f>[1]Junho!$C$9</f>
        <v>25</v>
      </c>
      <c r="G5" s="125">
        <f>[1]Junho!$C$10</f>
        <v>29.4</v>
      </c>
      <c r="H5" s="125">
        <f>[1]Junho!$C$11</f>
        <v>31.7</v>
      </c>
      <c r="I5" s="125">
        <f>[1]Junho!$C$12</f>
        <v>31.1</v>
      </c>
      <c r="J5" s="125">
        <f>[1]Junho!$C$13</f>
        <v>29.1</v>
      </c>
      <c r="K5" s="125">
        <f>[1]Junho!$C$14</f>
        <v>32</v>
      </c>
      <c r="L5" s="125">
        <f>[1]Junho!$C$15</f>
        <v>33.700000000000003</v>
      </c>
      <c r="M5" s="125">
        <f>[1]Junho!$C$16</f>
        <v>32.799999999999997</v>
      </c>
      <c r="N5" s="125">
        <f>[1]Junho!$C$17</f>
        <v>33.9</v>
      </c>
      <c r="O5" s="125">
        <f>[1]Junho!$C$18</f>
        <v>33.6</v>
      </c>
      <c r="P5" s="125">
        <f>[1]Junho!$C$19</f>
        <v>33.1</v>
      </c>
      <c r="Q5" s="125">
        <f>[1]Junho!$C$20</f>
        <v>33</v>
      </c>
      <c r="R5" s="125">
        <f>[1]Junho!$C$21</f>
        <v>31.5</v>
      </c>
      <c r="S5" s="125">
        <f>[1]Junho!$C$22</f>
        <v>31.4</v>
      </c>
      <c r="T5" s="125">
        <f>[1]Junho!$C$23</f>
        <v>32.5</v>
      </c>
      <c r="U5" s="125">
        <f>[1]Junho!$C$24</f>
        <v>31.5</v>
      </c>
      <c r="V5" s="125">
        <f>[1]Junho!$C$25</f>
        <v>31.3</v>
      </c>
      <c r="W5" s="125">
        <f>[1]Junho!$C$26</f>
        <v>31.6</v>
      </c>
      <c r="X5" s="125">
        <f>[1]Junho!$C$27</f>
        <v>31.2</v>
      </c>
      <c r="Y5" s="125">
        <f>[1]Junho!$C$28</f>
        <v>31.6</v>
      </c>
      <c r="Z5" s="125">
        <f>[1]Junho!$C$29</f>
        <v>32.200000000000003</v>
      </c>
      <c r="AA5" s="125">
        <f>[1]Junho!$C$30</f>
        <v>27.8</v>
      </c>
      <c r="AB5" s="125">
        <f>[1]Junho!$C$31</f>
        <v>27.9</v>
      </c>
      <c r="AC5" s="125">
        <f>[1]Junho!$C$32</f>
        <v>33.5</v>
      </c>
      <c r="AD5" s="125">
        <f>[1]Junho!$C$33</f>
        <v>33.4</v>
      </c>
      <c r="AE5" s="125">
        <f>[1]Junho!$C$34</f>
        <v>33.200000000000003</v>
      </c>
      <c r="AF5" s="128">
        <f>MAX(B5:AE5)</f>
        <v>33.9</v>
      </c>
      <c r="AG5" s="93">
        <f>AVERAGE(B5:AE5)</f>
        <v>31.213333333333331</v>
      </c>
    </row>
    <row r="6" spans="1:35" x14ac:dyDescent="0.2">
      <c r="A6" s="57" t="s">
        <v>0</v>
      </c>
      <c r="B6" s="11">
        <f>[2]Junho!$C$5</f>
        <v>23.5</v>
      </c>
      <c r="C6" s="11">
        <f>[2]Junho!$C$6</f>
        <v>20.399999999999999</v>
      </c>
      <c r="D6" s="11">
        <f>[2]Junho!$C$7</f>
        <v>22.4</v>
      </c>
      <c r="E6" s="11">
        <f>[2]Junho!$C$8</f>
        <v>22.9</v>
      </c>
      <c r="F6" s="11">
        <f>[2]Junho!$C$9</f>
        <v>21.5</v>
      </c>
      <c r="G6" s="11">
        <f>[2]Junho!$C$10</f>
        <v>23.6</v>
      </c>
      <c r="H6" s="11">
        <f>[2]Junho!$C$11</f>
        <v>27.1</v>
      </c>
      <c r="I6" s="11">
        <f>[2]Junho!$C$12</f>
        <v>27.2</v>
      </c>
      <c r="J6" s="11">
        <f>[2]Junho!$C$13</f>
        <v>26.9</v>
      </c>
      <c r="K6" s="11">
        <f>[2]Junho!$C$14</f>
        <v>26</v>
      </c>
      <c r="L6" s="11">
        <f>[2]Junho!$C$15</f>
        <v>28.7</v>
      </c>
      <c r="M6" s="11">
        <f>[2]Junho!$C$16</f>
        <v>29.6</v>
      </c>
      <c r="N6" s="11">
        <f>[2]Junho!$C$17</f>
        <v>29.1</v>
      </c>
      <c r="O6" s="11">
        <f>[2]Junho!$C$18</f>
        <v>28.2</v>
      </c>
      <c r="P6" s="11">
        <f>[2]Junho!$C$19</f>
        <v>29.5</v>
      </c>
      <c r="Q6" s="11">
        <f>[2]Junho!$C$20</f>
        <v>29.4</v>
      </c>
      <c r="R6" s="11">
        <f>[2]Junho!$C$21</f>
        <v>28.8</v>
      </c>
      <c r="S6" s="11">
        <f>[2]Junho!$C$22</f>
        <v>28.3</v>
      </c>
      <c r="T6" s="11">
        <f>[2]Junho!$C$23</f>
        <v>28.2</v>
      </c>
      <c r="U6" s="11">
        <f>[2]Junho!$C$24</f>
        <v>25.5</v>
      </c>
      <c r="V6" s="11">
        <f>[2]Junho!$C$25</f>
        <v>28.8</v>
      </c>
      <c r="W6" s="11">
        <f>[2]Junho!$C$26</f>
        <v>28.1</v>
      </c>
      <c r="X6" s="11">
        <f>[2]Junho!$C$27</f>
        <v>28.1</v>
      </c>
      <c r="Y6" s="11">
        <f>[2]Junho!$C$28</f>
        <v>29.2</v>
      </c>
      <c r="Z6" s="11">
        <f>[2]Junho!$C$29</f>
        <v>29.6</v>
      </c>
      <c r="AA6" s="11">
        <f>[2]Junho!$C$30</f>
        <v>22.5</v>
      </c>
      <c r="AB6" s="11">
        <f>[2]Junho!$C$31</f>
        <v>20</v>
      </c>
      <c r="AC6" s="11">
        <f>[2]Junho!$C$32</f>
        <v>30</v>
      </c>
      <c r="AD6" s="11">
        <f>[2]Junho!$C$33</f>
        <v>31.6</v>
      </c>
      <c r="AE6" s="11">
        <f>[2]Junho!$C$34</f>
        <v>31.9</v>
      </c>
      <c r="AF6" s="128">
        <f>MAX(B6:AE6)</f>
        <v>31.9</v>
      </c>
      <c r="AG6" s="93">
        <f>AVERAGE(B6:AE6)</f>
        <v>26.886666666666667</v>
      </c>
    </row>
    <row r="7" spans="1:35" x14ac:dyDescent="0.2">
      <c r="A7" s="57" t="s">
        <v>104</v>
      </c>
      <c r="B7" s="11" t="str">
        <f>[3]Junho!$C$5</f>
        <v>*</v>
      </c>
      <c r="C7" s="11" t="str">
        <f>[3]Junho!$C$6</f>
        <v>*</v>
      </c>
      <c r="D7" s="11" t="str">
        <f>[3]Junho!$C$7</f>
        <v>*</v>
      </c>
      <c r="E7" s="11" t="str">
        <f>[3]Junho!$C$8</f>
        <v>*</v>
      </c>
      <c r="F7" s="11" t="str">
        <f>[3]Junho!$C$9</f>
        <v>*</v>
      </c>
      <c r="G7" s="11" t="str">
        <f>[3]Junho!$C$10</f>
        <v>*</v>
      </c>
      <c r="H7" s="11" t="str">
        <f>[3]Junho!$C$11</f>
        <v>*</v>
      </c>
      <c r="I7" s="11" t="str">
        <f>[3]Junho!$C$12</f>
        <v>*</v>
      </c>
      <c r="J7" s="11" t="str">
        <f>[3]Junho!$C$13</f>
        <v>*</v>
      </c>
      <c r="K7" s="11" t="str">
        <f>[3]Junho!$C$14</f>
        <v>*</v>
      </c>
      <c r="L7" s="11" t="str">
        <f>[3]Junho!$C$15</f>
        <v>*</v>
      </c>
      <c r="M7" s="11" t="str">
        <f>[3]Junho!$C$16</f>
        <v>*</v>
      </c>
      <c r="N7" s="11" t="str">
        <f>[3]Junho!$C$17</f>
        <v>*</v>
      </c>
      <c r="O7" s="11" t="str">
        <f>[3]Junho!$C$18</f>
        <v>*</v>
      </c>
      <c r="P7" s="11" t="str">
        <f>[3]Junho!$C$19</f>
        <v>*</v>
      </c>
      <c r="Q7" s="11" t="str">
        <f>[3]Junho!$C$20</f>
        <v>*</v>
      </c>
      <c r="R7" s="11" t="str">
        <f>[3]Junho!$C$21</f>
        <v>*</v>
      </c>
      <c r="S7" s="11" t="str">
        <f>[3]Junho!$C$22</f>
        <v>*</v>
      </c>
      <c r="T7" s="11" t="str">
        <f>[3]Junho!$C$23</f>
        <v>*</v>
      </c>
      <c r="U7" s="11" t="str">
        <f>[3]Junho!$C$24</f>
        <v>*</v>
      </c>
      <c r="V7" s="11" t="str">
        <f>[3]Junho!$C$25</f>
        <v>*</v>
      </c>
      <c r="W7" s="11" t="str">
        <f>[3]Junho!$C$26</f>
        <v>*</v>
      </c>
      <c r="X7" s="11" t="str">
        <f>[3]Junho!$C$27</f>
        <v>*</v>
      </c>
      <c r="Y7" s="11" t="str">
        <f>[3]Junho!$C$28</f>
        <v>*</v>
      </c>
      <c r="Z7" s="11" t="str">
        <f>[3]Junho!$C$29</f>
        <v>*</v>
      </c>
      <c r="AA7" s="11" t="str">
        <f>[3]Junho!$C$30</f>
        <v>*</v>
      </c>
      <c r="AB7" s="11" t="str">
        <f>[3]Junho!$C$31</f>
        <v>*</v>
      </c>
      <c r="AC7" s="11" t="str">
        <f>[3]Junho!$C$32</f>
        <v>*</v>
      </c>
      <c r="AD7" s="11" t="str">
        <f>[3]Junho!$C$33</f>
        <v>*</v>
      </c>
      <c r="AE7" s="11" t="str">
        <f>[3]Junho!$C$34</f>
        <v>*</v>
      </c>
      <c r="AF7" s="128" t="s">
        <v>226</v>
      </c>
      <c r="AG7" s="93" t="s">
        <v>226</v>
      </c>
    </row>
    <row r="8" spans="1:35" x14ac:dyDescent="0.2">
      <c r="A8" s="57" t="s">
        <v>1</v>
      </c>
      <c r="B8" s="11">
        <f>[4]Junho!$C$5</f>
        <v>32.700000000000003</v>
      </c>
      <c r="C8" s="11">
        <f>[4]Junho!$C$6</f>
        <v>26.6</v>
      </c>
      <c r="D8" s="11">
        <f>[4]Junho!$C$7</f>
        <v>27.2</v>
      </c>
      <c r="E8" s="11">
        <f>[4]Junho!$C$8</f>
        <v>26.2</v>
      </c>
      <c r="F8" s="11">
        <f>[4]Junho!$C$9</f>
        <v>28</v>
      </c>
      <c r="G8" s="11">
        <f>[4]Junho!$C$10</f>
        <v>30.3</v>
      </c>
      <c r="H8" s="11">
        <f>[4]Junho!$C$11</f>
        <v>32.9</v>
      </c>
      <c r="I8" s="11">
        <f>[4]Junho!$C$12</f>
        <v>31.8</v>
      </c>
      <c r="J8" s="11">
        <f>[4]Junho!$C$13</f>
        <v>31.6</v>
      </c>
      <c r="K8" s="11">
        <f>[4]Junho!$C$14</f>
        <v>32.700000000000003</v>
      </c>
      <c r="L8" s="11">
        <f>[4]Junho!$C$15</f>
        <v>34.4</v>
      </c>
      <c r="M8" s="11">
        <f>[4]Junho!$C$16</f>
        <v>34.1</v>
      </c>
      <c r="N8" s="11">
        <f>[4]Junho!$C$17</f>
        <v>34.6</v>
      </c>
      <c r="O8" s="11">
        <f>[4]Junho!$C$18</f>
        <v>34.200000000000003</v>
      </c>
      <c r="P8" s="11">
        <f>[4]Junho!$C$19</f>
        <v>25</v>
      </c>
      <c r="Q8" s="11" t="str">
        <f>[4]Junho!$C$20</f>
        <v>*</v>
      </c>
      <c r="R8" s="11" t="str">
        <f>[4]Junho!$C$21</f>
        <v>*</v>
      </c>
      <c r="S8" s="11" t="str">
        <f>[4]Junho!$C$22</f>
        <v>*</v>
      </c>
      <c r="T8" s="11" t="str">
        <f>[4]Junho!$C$23</f>
        <v>*</v>
      </c>
      <c r="U8" s="11" t="str">
        <f>[4]Junho!$C$24</f>
        <v>*</v>
      </c>
      <c r="V8" s="11" t="str">
        <f>[4]Junho!$C$25</f>
        <v>*</v>
      </c>
      <c r="W8" s="11" t="str">
        <f>[4]Junho!$C$26</f>
        <v>*</v>
      </c>
      <c r="X8" s="11">
        <f>[4]Junho!$C$27</f>
        <v>33.1</v>
      </c>
      <c r="Y8" s="11">
        <f>[4]Junho!$C$28</f>
        <v>32.6</v>
      </c>
      <c r="Z8" s="11">
        <f>[4]Junho!$C$29</f>
        <v>32</v>
      </c>
      <c r="AA8" s="11">
        <f>[4]Junho!$C$30</f>
        <v>26.4</v>
      </c>
      <c r="AB8" s="11">
        <f>[4]Junho!$C$31</f>
        <v>28.6</v>
      </c>
      <c r="AC8" s="11">
        <f>[4]Junho!$C$32</f>
        <v>33.200000000000003</v>
      </c>
      <c r="AD8" s="11">
        <f>[4]Junho!$C$33</f>
        <v>34</v>
      </c>
      <c r="AE8" s="11">
        <f>[4]Junho!$C$34</f>
        <v>33.9</v>
      </c>
      <c r="AF8" s="128">
        <f>MAX(B8:AE8)</f>
        <v>34.6</v>
      </c>
      <c r="AG8" s="93">
        <f>AVERAGE(B8:AE8)</f>
        <v>31.134782608695652</v>
      </c>
    </row>
    <row r="9" spans="1:35" x14ac:dyDescent="0.2">
      <c r="A9" s="57" t="s">
        <v>167</v>
      </c>
      <c r="B9" s="11" t="str">
        <f>[5]Junho!$C$5</f>
        <v>*</v>
      </c>
      <c r="C9" s="11" t="str">
        <f>[5]Junho!$C$6</f>
        <v>*</v>
      </c>
      <c r="D9" s="11" t="str">
        <f>[5]Junho!$C$7</f>
        <v>*</v>
      </c>
      <c r="E9" s="11" t="str">
        <f>[5]Junho!$C$8</f>
        <v>*</v>
      </c>
      <c r="F9" s="11" t="str">
        <f>[5]Junho!$C$9</f>
        <v>*</v>
      </c>
      <c r="G9" s="11" t="str">
        <f>[5]Junho!$C$10</f>
        <v>*</v>
      </c>
      <c r="H9" s="11" t="str">
        <f>[5]Junho!$C$11</f>
        <v>*</v>
      </c>
      <c r="I9" s="11" t="str">
        <f>[5]Junho!$C$12</f>
        <v>*</v>
      </c>
      <c r="J9" s="11" t="str">
        <f>[5]Junho!$C$13</f>
        <v>*</v>
      </c>
      <c r="K9" s="11" t="str">
        <f>[5]Junho!$C$14</f>
        <v>*</v>
      </c>
      <c r="L9" s="11" t="str">
        <f>[5]Junho!$C$15</f>
        <v>*</v>
      </c>
      <c r="M9" s="11" t="str">
        <f>[5]Junho!$C$16</f>
        <v>*</v>
      </c>
      <c r="N9" s="11" t="str">
        <f>[5]Junho!$C$17</f>
        <v>*</v>
      </c>
      <c r="O9" s="11" t="str">
        <f>[5]Junho!$C$18</f>
        <v>*</v>
      </c>
      <c r="P9" s="11" t="str">
        <f>[5]Junho!$C$19</f>
        <v>*</v>
      </c>
      <c r="Q9" s="11" t="str">
        <f>[5]Junho!$C$20</f>
        <v>*</v>
      </c>
      <c r="R9" s="11" t="str">
        <f>[5]Junho!$C$21</f>
        <v>*</v>
      </c>
      <c r="S9" s="11" t="str">
        <f>[5]Junho!$C$22</f>
        <v>*</v>
      </c>
      <c r="T9" s="11" t="str">
        <f>[5]Junho!$C$23</f>
        <v>*</v>
      </c>
      <c r="U9" s="11" t="str">
        <f>[5]Junho!$C$24</f>
        <v>*</v>
      </c>
      <c r="V9" s="11" t="str">
        <f>[5]Junho!$C$25</f>
        <v>*</v>
      </c>
      <c r="W9" s="11" t="str">
        <f>[5]Junho!$C$26</f>
        <v>*</v>
      </c>
      <c r="X9" s="11" t="str">
        <f>[5]Junho!$C$27</f>
        <v>*</v>
      </c>
      <c r="Y9" s="11" t="str">
        <f>[5]Junho!$C$28</f>
        <v>*</v>
      </c>
      <c r="Z9" s="11" t="str">
        <f>[5]Junho!$C$29</f>
        <v>*</v>
      </c>
      <c r="AA9" s="11" t="str">
        <f>[5]Junho!$C$30</f>
        <v>*</v>
      </c>
      <c r="AB9" s="11" t="str">
        <f>[5]Junho!$C$31</f>
        <v>*</v>
      </c>
      <c r="AC9" s="11" t="str">
        <f>[5]Junho!$C$32</f>
        <v>*</v>
      </c>
      <c r="AD9" s="11" t="str">
        <f>[5]Junho!$C$33</f>
        <v>*</v>
      </c>
      <c r="AE9" s="11" t="str">
        <f>[5]Junho!$C$34</f>
        <v>*</v>
      </c>
      <c r="AF9" s="128" t="s">
        <v>226</v>
      </c>
      <c r="AG9" s="93" t="s">
        <v>226</v>
      </c>
    </row>
    <row r="10" spans="1:35" x14ac:dyDescent="0.2">
      <c r="A10" s="57" t="s">
        <v>111</v>
      </c>
      <c r="B10" s="11" t="str">
        <f>[6]Junho!$C$5</f>
        <v>*</v>
      </c>
      <c r="C10" s="11" t="str">
        <f>[6]Junho!$C$6</f>
        <v>*</v>
      </c>
      <c r="D10" s="11" t="str">
        <f>[6]Junho!$C$7</f>
        <v>*</v>
      </c>
      <c r="E10" s="11" t="str">
        <f>[6]Junho!$C$8</f>
        <v>*</v>
      </c>
      <c r="F10" s="11" t="str">
        <f>[6]Junho!$C$9</f>
        <v>*</v>
      </c>
      <c r="G10" s="11" t="str">
        <f>[6]Junho!$C$10</f>
        <v>*</v>
      </c>
      <c r="H10" s="11" t="str">
        <f>[6]Junho!$C$11</f>
        <v>*</v>
      </c>
      <c r="I10" s="11" t="str">
        <f>[6]Junho!$C$12</f>
        <v>*</v>
      </c>
      <c r="J10" s="11" t="str">
        <f>[6]Junho!$C$13</f>
        <v>*</v>
      </c>
      <c r="K10" s="11" t="str">
        <f>[6]Junho!$C$14</f>
        <v>*</v>
      </c>
      <c r="L10" s="11" t="str">
        <f>[6]Junho!$C$15</f>
        <v>*</v>
      </c>
      <c r="M10" s="11" t="str">
        <f>[6]Junho!$C$16</f>
        <v>*</v>
      </c>
      <c r="N10" s="11" t="str">
        <f>[6]Junho!$C$17</f>
        <v>*</v>
      </c>
      <c r="O10" s="11" t="str">
        <f>[6]Junho!$C$18</f>
        <v>*</v>
      </c>
      <c r="P10" s="11" t="str">
        <f>[6]Junho!$C$19</f>
        <v>*</v>
      </c>
      <c r="Q10" s="11" t="str">
        <f>[6]Junho!$C$20</f>
        <v>*</v>
      </c>
      <c r="R10" s="11" t="str">
        <f>[6]Junho!$C$21</f>
        <v>*</v>
      </c>
      <c r="S10" s="11" t="str">
        <f>[6]Junho!$C$22</f>
        <v>*</v>
      </c>
      <c r="T10" s="11" t="str">
        <f>[6]Junho!$C$23</f>
        <v>*</v>
      </c>
      <c r="U10" s="11" t="str">
        <f>[6]Junho!$C$24</f>
        <v>*</v>
      </c>
      <c r="V10" s="11" t="str">
        <f>[6]Junho!$C$25</f>
        <v>*</v>
      </c>
      <c r="W10" s="11" t="str">
        <f>[6]Junho!$C$26</f>
        <v>*</v>
      </c>
      <c r="X10" s="11" t="str">
        <f>[6]Junho!$C$27</f>
        <v>*</v>
      </c>
      <c r="Y10" s="11" t="str">
        <f>[6]Junho!$C$28</f>
        <v>*</v>
      </c>
      <c r="Z10" s="11" t="str">
        <f>[6]Junho!$C$29</f>
        <v>*</v>
      </c>
      <c r="AA10" s="11" t="str">
        <f>[6]Junho!$C$30</f>
        <v>*</v>
      </c>
      <c r="AB10" s="11" t="str">
        <f>[6]Junho!$C$31</f>
        <v>*</v>
      </c>
      <c r="AC10" s="11" t="str">
        <f>[6]Junho!$C$32</f>
        <v>*</v>
      </c>
      <c r="AD10" s="11" t="str">
        <f>[6]Junho!$C$33</f>
        <v>*</v>
      </c>
      <c r="AE10" s="11" t="str">
        <f>[6]Junho!$C$34</f>
        <v>*</v>
      </c>
      <c r="AF10" s="128" t="s">
        <v>226</v>
      </c>
      <c r="AG10" s="93" t="s">
        <v>226</v>
      </c>
    </row>
    <row r="11" spans="1:35" x14ac:dyDescent="0.2">
      <c r="A11" s="57" t="s">
        <v>64</v>
      </c>
      <c r="B11" s="11">
        <f>[7]Junho!$C$5</f>
        <v>31.3</v>
      </c>
      <c r="C11" s="11">
        <f>[7]Junho!$C$6</f>
        <v>30.1</v>
      </c>
      <c r="D11" s="11">
        <f>[7]Junho!$C$7</f>
        <v>25.4</v>
      </c>
      <c r="E11" s="11">
        <f>[7]Junho!$C$8</f>
        <v>25.4</v>
      </c>
      <c r="F11" s="11">
        <f>[7]Junho!$C$9</f>
        <v>23.3</v>
      </c>
      <c r="G11" s="11">
        <f>[7]Junho!$C$10</f>
        <v>26</v>
      </c>
      <c r="H11" s="11">
        <f>[7]Junho!$C$11</f>
        <v>29.5</v>
      </c>
      <c r="I11" s="11">
        <f>[7]Junho!$C$12</f>
        <v>28.3</v>
      </c>
      <c r="J11" s="11">
        <f>[7]Junho!$C$13</f>
        <v>26.8</v>
      </c>
      <c r="K11" s="11">
        <f>[7]Junho!$C$14</f>
        <v>27.9</v>
      </c>
      <c r="L11" s="11">
        <f>[7]Junho!$C$15</f>
        <v>30.6</v>
      </c>
      <c r="M11" s="11">
        <f>[7]Junho!$C$16</f>
        <v>30.7</v>
      </c>
      <c r="N11" s="11">
        <f>[7]Junho!$C$17</f>
        <v>31.5</v>
      </c>
      <c r="O11" s="11">
        <f>[7]Junho!$C$18</f>
        <v>31.6</v>
      </c>
      <c r="P11" s="11">
        <f>[7]Junho!$C$19</f>
        <v>31.4</v>
      </c>
      <c r="Q11" s="11">
        <f>[7]Junho!$C$20</f>
        <v>30.9</v>
      </c>
      <c r="R11" s="11">
        <f>[7]Junho!$C$21</f>
        <v>30.2</v>
      </c>
      <c r="S11" s="11">
        <f>[7]Junho!$C$22</f>
        <v>30.2</v>
      </c>
      <c r="T11" s="11">
        <f>[7]Junho!$C$23</f>
        <v>30.9</v>
      </c>
      <c r="U11" s="11">
        <f>[7]Junho!$C$24</f>
        <v>30</v>
      </c>
      <c r="V11" s="11">
        <f>[7]Junho!$C$25</f>
        <v>29.1</v>
      </c>
      <c r="W11" s="11">
        <f>[7]Junho!$C$26</f>
        <v>29.6</v>
      </c>
      <c r="X11" s="11">
        <f>[7]Junho!$C$27</f>
        <v>30.1</v>
      </c>
      <c r="Y11" s="11">
        <f>[7]Junho!$C$28</f>
        <v>30.6</v>
      </c>
      <c r="Z11" s="11">
        <f>[7]Junho!$C$29</f>
        <v>32.1</v>
      </c>
      <c r="AA11" s="11">
        <f>[7]Junho!$C$30</f>
        <v>24.1</v>
      </c>
      <c r="AB11" s="11">
        <f>[7]Junho!$C$31</f>
        <v>21.6</v>
      </c>
      <c r="AC11" s="11">
        <f>[7]Junho!$C$32</f>
        <v>32.200000000000003</v>
      </c>
      <c r="AD11" s="11">
        <f>[7]Junho!$C$33</f>
        <v>31.8</v>
      </c>
      <c r="AE11" s="11">
        <f>[7]Junho!$C$34</f>
        <v>32.299999999999997</v>
      </c>
      <c r="AF11" s="128">
        <f t="shared" ref="AF11:AF49" si="1">MAX(B11:AE11)</f>
        <v>32.299999999999997</v>
      </c>
      <c r="AG11" s="93">
        <f t="shared" ref="AG11:AG49" si="2">AVERAGE(B11:AE11)</f>
        <v>29.183333333333337</v>
      </c>
    </row>
    <row r="12" spans="1:35" x14ac:dyDescent="0.2">
      <c r="A12" s="57" t="s">
        <v>41</v>
      </c>
      <c r="B12" s="11">
        <f>[8]Junho!$C$5</f>
        <v>21.3</v>
      </c>
      <c r="C12" s="11">
        <f>[8]Junho!$C$6</f>
        <v>18.8</v>
      </c>
      <c r="D12" s="11">
        <f>[8]Junho!$C$7</f>
        <v>17.7</v>
      </c>
      <c r="E12" s="11">
        <f>[8]Junho!$C$8</f>
        <v>24.1</v>
      </c>
      <c r="F12" s="11">
        <f>[8]Junho!$C$9</f>
        <v>25</v>
      </c>
      <c r="G12" s="11">
        <f>[8]Junho!$C$10</f>
        <v>27</v>
      </c>
      <c r="H12" s="11">
        <f>[8]Junho!$C$11</f>
        <v>30.5</v>
      </c>
      <c r="I12" s="11">
        <f>[8]Junho!$C$12</f>
        <v>29.6</v>
      </c>
      <c r="J12" s="11">
        <f>[8]Junho!$C$13</f>
        <v>30.3</v>
      </c>
      <c r="K12" s="11">
        <f>[8]Junho!$C$14</f>
        <v>29.4</v>
      </c>
      <c r="L12" s="11">
        <f>[8]Junho!$C$15</f>
        <v>30.7</v>
      </c>
      <c r="M12" s="11">
        <f>[8]Junho!$C$16</f>
        <v>31.4</v>
      </c>
      <c r="N12" s="11">
        <f>[8]Junho!$C$17</f>
        <v>31</v>
      </c>
      <c r="O12" s="11">
        <f>[8]Junho!$C$18</f>
        <v>30.9</v>
      </c>
      <c r="P12" s="11">
        <f>[8]Junho!$C$19</f>
        <v>31.4</v>
      </c>
      <c r="Q12" s="11">
        <f>[8]Junho!$C$20</f>
        <v>32</v>
      </c>
      <c r="R12" s="11">
        <f>[8]Junho!$C$21</f>
        <v>30.8</v>
      </c>
      <c r="S12" s="11">
        <f>[8]Junho!$C$22</f>
        <v>29.8</v>
      </c>
      <c r="T12" s="11">
        <f>[8]Junho!$C$23</f>
        <v>22.8</v>
      </c>
      <c r="U12" s="11">
        <f>[8]Junho!$C$24</f>
        <v>27.4</v>
      </c>
      <c r="V12" s="11">
        <f>[8]Junho!$C$25</f>
        <v>31.2</v>
      </c>
      <c r="W12" s="11">
        <f>[8]Junho!$C$26</f>
        <v>31</v>
      </c>
      <c r="X12" s="11">
        <f>[8]Junho!$C$27</f>
        <v>30.1</v>
      </c>
      <c r="Y12" s="11">
        <f>[8]Junho!$C$28</f>
        <v>29.9</v>
      </c>
      <c r="Z12" s="11">
        <f>[8]Junho!$C$29</f>
        <v>30.9</v>
      </c>
      <c r="AA12" s="11">
        <f>[8]Junho!$C$30</f>
        <v>25.9</v>
      </c>
      <c r="AB12" s="11">
        <f>[8]Junho!$C$31</f>
        <v>25</v>
      </c>
      <c r="AC12" s="11">
        <f>[8]Junho!$C$32</f>
        <v>31.6</v>
      </c>
      <c r="AD12" s="11">
        <f>[8]Junho!$C$33</f>
        <v>32.200000000000003</v>
      </c>
      <c r="AE12" s="11">
        <f>[8]Junho!$C$34</f>
        <v>32.4</v>
      </c>
      <c r="AF12" s="128">
        <f t="shared" si="1"/>
        <v>32.4</v>
      </c>
      <c r="AG12" s="93">
        <f t="shared" si="2"/>
        <v>28.403333333333332</v>
      </c>
    </row>
    <row r="13" spans="1:35" x14ac:dyDescent="0.2">
      <c r="A13" s="57" t="s">
        <v>114</v>
      </c>
      <c r="B13" s="11" t="str">
        <f>[9]Junho!$C$5</f>
        <v>*</v>
      </c>
      <c r="C13" s="11" t="str">
        <f>[9]Junho!$C$6</f>
        <v>*</v>
      </c>
      <c r="D13" s="11" t="str">
        <f>[9]Junho!$C$7</f>
        <v>*</v>
      </c>
      <c r="E13" s="11" t="str">
        <f>[9]Junho!$C$8</f>
        <v>*</v>
      </c>
      <c r="F13" s="11" t="str">
        <f>[9]Junho!$C$9</f>
        <v>*</v>
      </c>
      <c r="G13" s="11" t="str">
        <f>[9]Junho!$C$10</f>
        <v>*</v>
      </c>
      <c r="H13" s="11" t="str">
        <f>[9]Junho!$C$11</f>
        <v>*</v>
      </c>
      <c r="I13" s="11" t="str">
        <f>[9]Junho!$C$12</f>
        <v>*</v>
      </c>
      <c r="J13" s="11" t="str">
        <f>[9]Junho!$C$13</f>
        <v>*</v>
      </c>
      <c r="K13" s="11" t="str">
        <f>[9]Junho!$C$14</f>
        <v>*</v>
      </c>
      <c r="L13" s="11" t="str">
        <f>[9]Junho!$C$15</f>
        <v>*</v>
      </c>
      <c r="M13" s="11" t="str">
        <f>[9]Junho!$C$16</f>
        <v>*</v>
      </c>
      <c r="N13" s="11" t="str">
        <f>[9]Junho!$C$17</f>
        <v>*</v>
      </c>
      <c r="O13" s="11" t="str">
        <f>[9]Junho!$C$18</f>
        <v>*</v>
      </c>
      <c r="P13" s="11" t="str">
        <f>[9]Junho!$C$19</f>
        <v>*</v>
      </c>
      <c r="Q13" s="11" t="str">
        <f>[9]Junho!$C$20</f>
        <v>*</v>
      </c>
      <c r="R13" s="11" t="str">
        <f>[9]Junho!$C$21</f>
        <v>*</v>
      </c>
      <c r="S13" s="11" t="str">
        <f>[9]Junho!$C$22</f>
        <v>*</v>
      </c>
      <c r="T13" s="11" t="str">
        <f>[9]Junho!$C$23</f>
        <v>*</v>
      </c>
      <c r="U13" s="11" t="str">
        <f>[9]Junho!$C$24</f>
        <v>*</v>
      </c>
      <c r="V13" s="11" t="str">
        <f>[9]Junho!$C$25</f>
        <v>*</v>
      </c>
      <c r="W13" s="11" t="str">
        <f>[9]Junho!$C$26</f>
        <v>*</v>
      </c>
      <c r="X13" s="11" t="str">
        <f>[9]Junho!$C$27</f>
        <v>*</v>
      </c>
      <c r="Y13" s="11" t="str">
        <f>[9]Junho!$C$28</f>
        <v>*</v>
      </c>
      <c r="Z13" s="11" t="str">
        <f>[9]Junho!$C$29</f>
        <v>*</v>
      </c>
      <c r="AA13" s="11" t="str">
        <f>[9]Junho!$C$30</f>
        <v>*</v>
      </c>
      <c r="AB13" s="11" t="str">
        <f>[9]Junho!$C$31</f>
        <v>*</v>
      </c>
      <c r="AC13" s="11" t="str">
        <f>[9]Junho!$C$32</f>
        <v>*</v>
      </c>
      <c r="AD13" s="11" t="str">
        <f>[9]Junho!$C$33</f>
        <v>*</v>
      </c>
      <c r="AE13" s="11" t="str">
        <f>[9]Junho!$C$34</f>
        <v>*</v>
      </c>
      <c r="AF13" s="128" t="s">
        <v>226</v>
      </c>
      <c r="AG13" s="93" t="s">
        <v>226</v>
      </c>
    </row>
    <row r="14" spans="1:35" x14ac:dyDescent="0.2">
      <c r="A14" s="57" t="s">
        <v>118</v>
      </c>
      <c r="B14" s="11">
        <f>[10]Junho!$C$5</f>
        <v>32.6</v>
      </c>
      <c r="C14" s="11">
        <f>[10]Junho!$C$6</f>
        <v>30.5</v>
      </c>
      <c r="D14" s="11">
        <f>[10]Junho!$C$7</f>
        <v>24.7</v>
      </c>
      <c r="E14" s="11">
        <f>[10]Junho!$C$8</f>
        <v>25.9</v>
      </c>
      <c r="F14" s="11">
        <f>[10]Junho!$C$9</f>
        <v>24.2</v>
      </c>
      <c r="G14" s="11">
        <f>[10]Junho!$C$10</f>
        <v>26.7</v>
      </c>
      <c r="H14" s="11">
        <f>[10]Junho!$C$11</f>
        <v>30</v>
      </c>
      <c r="I14" s="11">
        <f>[10]Junho!$C$12</f>
        <v>29.2</v>
      </c>
      <c r="J14" s="11">
        <f>[10]Junho!$C$13</f>
        <v>27.7</v>
      </c>
      <c r="K14" s="11">
        <f>[10]Junho!$C$14</f>
        <v>29.3</v>
      </c>
      <c r="L14" s="11">
        <f>[10]Junho!$C$15</f>
        <v>31.2</v>
      </c>
      <c r="M14" s="11">
        <f>[10]Junho!$C$16</f>
        <v>31.5</v>
      </c>
      <c r="N14" s="11">
        <f>[10]Junho!$C$17</f>
        <v>31.9</v>
      </c>
      <c r="O14" s="11">
        <f>[10]Junho!$C$18</f>
        <v>31.7</v>
      </c>
      <c r="P14" s="11">
        <f>[10]Junho!$C$19</f>
        <v>31.8</v>
      </c>
      <c r="Q14" s="11">
        <f>[10]Junho!$C$20</f>
        <v>31.8</v>
      </c>
      <c r="R14" s="11">
        <f>[10]Junho!$C$21</f>
        <v>30.5</v>
      </c>
      <c r="S14" s="11">
        <f>[10]Junho!$C$22</f>
        <v>30.5</v>
      </c>
      <c r="T14" s="11">
        <f>[10]Junho!$C$23</f>
        <v>31.7</v>
      </c>
      <c r="U14" s="11">
        <f>[10]Junho!$C$24</f>
        <v>31.2</v>
      </c>
      <c r="V14" s="11">
        <f>[10]Junho!$C$25</f>
        <v>31</v>
      </c>
      <c r="W14" s="11">
        <f>[10]Junho!$C$26</f>
        <v>30.6</v>
      </c>
      <c r="X14" s="11">
        <f>[10]Junho!$C$27</f>
        <v>30.4</v>
      </c>
      <c r="Y14" s="11">
        <f>[10]Junho!$C$28</f>
        <v>31.1</v>
      </c>
      <c r="Z14" s="11">
        <f>[10]Junho!$C$29</f>
        <v>32.5</v>
      </c>
      <c r="AA14" s="11">
        <f>[10]Junho!$C$30</f>
        <v>28.5</v>
      </c>
      <c r="AB14" s="11">
        <f>[10]Junho!$C$31</f>
        <v>24.3</v>
      </c>
      <c r="AC14" s="11">
        <f>[10]Junho!$C$32</f>
        <v>32.6</v>
      </c>
      <c r="AD14" s="11">
        <f>[10]Junho!$C$33</f>
        <v>32.6</v>
      </c>
      <c r="AE14" s="11">
        <f>[10]Junho!$C$34</f>
        <v>33</v>
      </c>
      <c r="AF14" s="128">
        <f t="shared" si="1"/>
        <v>33</v>
      </c>
      <c r="AG14" s="93">
        <f t="shared" si="2"/>
        <v>30.040000000000003</v>
      </c>
    </row>
    <row r="15" spans="1:35" x14ac:dyDescent="0.2">
      <c r="A15" s="57" t="s">
        <v>121</v>
      </c>
      <c r="B15" s="11" t="str">
        <f>[11]Junho!$C$5</f>
        <v>*</v>
      </c>
      <c r="C15" s="11" t="str">
        <f>[11]Junho!$C$6</f>
        <v>*</v>
      </c>
      <c r="D15" s="11" t="str">
        <f>[11]Junho!$C$7</f>
        <v>*</v>
      </c>
      <c r="E15" s="11" t="str">
        <f>[11]Junho!$C$8</f>
        <v>*</v>
      </c>
      <c r="F15" s="11" t="str">
        <f>[11]Junho!$C$9</f>
        <v>*</v>
      </c>
      <c r="G15" s="11" t="str">
        <f>[11]Junho!$C$10</f>
        <v>*</v>
      </c>
      <c r="H15" s="11" t="str">
        <f>[11]Junho!$C$11</f>
        <v>*</v>
      </c>
      <c r="I15" s="11" t="str">
        <f>[11]Junho!$C$12</f>
        <v>*</v>
      </c>
      <c r="J15" s="11" t="str">
        <f>[11]Junho!$C$13</f>
        <v>*</v>
      </c>
      <c r="K15" s="11" t="str">
        <f>[11]Junho!$C$14</f>
        <v>*</v>
      </c>
      <c r="L15" s="11" t="str">
        <f>[11]Junho!$C$15</f>
        <v>*</v>
      </c>
      <c r="M15" s="11" t="str">
        <f>[11]Junho!$C$16</f>
        <v>*</v>
      </c>
      <c r="N15" s="11" t="str">
        <f>[11]Junho!$C$17</f>
        <v>*</v>
      </c>
      <c r="O15" s="11" t="str">
        <f>[11]Junho!$C$18</f>
        <v>*</v>
      </c>
      <c r="P15" s="11" t="str">
        <f>[11]Junho!$C$19</f>
        <v>*</v>
      </c>
      <c r="Q15" s="11" t="str">
        <f>[11]Junho!$C$20</f>
        <v>*</v>
      </c>
      <c r="R15" s="11" t="str">
        <f>[11]Junho!$C$21</f>
        <v>*</v>
      </c>
      <c r="S15" s="11" t="str">
        <f>[11]Junho!$C$22</f>
        <v>*</v>
      </c>
      <c r="T15" s="11" t="str">
        <f>[11]Junho!$C$23</f>
        <v>*</v>
      </c>
      <c r="U15" s="11" t="str">
        <f>[11]Junho!$C$24</f>
        <v>*</v>
      </c>
      <c r="V15" s="11" t="str">
        <f>[11]Junho!$C$25</f>
        <v>*</v>
      </c>
      <c r="W15" s="11" t="str">
        <f>[11]Junho!$C$26</f>
        <v>*</v>
      </c>
      <c r="X15" s="11" t="str">
        <f>[11]Junho!$C$27</f>
        <v>*</v>
      </c>
      <c r="Y15" s="11" t="str">
        <f>[11]Junho!$C$28</f>
        <v>*</v>
      </c>
      <c r="Z15" s="11" t="str">
        <f>[11]Junho!$C$29</f>
        <v>*</v>
      </c>
      <c r="AA15" s="11" t="str">
        <f>[11]Junho!$C$30</f>
        <v>*</v>
      </c>
      <c r="AB15" s="11" t="str">
        <f>[11]Junho!$C$31</f>
        <v>*</v>
      </c>
      <c r="AC15" s="11" t="str">
        <f>[11]Junho!$C$32</f>
        <v>*</v>
      </c>
      <c r="AD15" s="11" t="str">
        <f>[11]Junho!$C$33</f>
        <v>*</v>
      </c>
      <c r="AE15" s="11" t="str">
        <f>[11]Junho!$C$34</f>
        <v>*</v>
      </c>
      <c r="AF15" s="128" t="s">
        <v>226</v>
      </c>
      <c r="AG15" s="93" t="s">
        <v>226</v>
      </c>
    </row>
    <row r="16" spans="1:35" x14ac:dyDescent="0.2">
      <c r="A16" s="57" t="s">
        <v>168</v>
      </c>
      <c r="B16" s="11" t="str">
        <f>[12]Junho!$C$5</f>
        <v>*</v>
      </c>
      <c r="C16" s="11" t="str">
        <f>[12]Junho!$C$6</f>
        <v>*</v>
      </c>
      <c r="D16" s="11" t="str">
        <f>[12]Junho!$C$7</f>
        <v>*</v>
      </c>
      <c r="E16" s="11" t="str">
        <f>[12]Junho!$C$8</f>
        <v>*</v>
      </c>
      <c r="F16" s="11" t="str">
        <f>[12]Junho!$C$9</f>
        <v>*</v>
      </c>
      <c r="G16" s="11" t="str">
        <f>[12]Junho!$C$10</f>
        <v>*</v>
      </c>
      <c r="H16" s="11" t="str">
        <f>[12]Junho!$C$11</f>
        <v>*</v>
      </c>
      <c r="I16" s="11" t="str">
        <f>[12]Junho!$C$12</f>
        <v>*</v>
      </c>
      <c r="J16" s="11" t="str">
        <f>[12]Junho!$C$13</f>
        <v>*</v>
      </c>
      <c r="K16" s="11" t="str">
        <f>[12]Junho!$C$14</f>
        <v>*</v>
      </c>
      <c r="L16" s="11" t="str">
        <f>[12]Junho!$C$15</f>
        <v>*</v>
      </c>
      <c r="M16" s="11" t="str">
        <f>[12]Junho!$C$16</f>
        <v>*</v>
      </c>
      <c r="N16" s="11" t="str">
        <f>[12]Junho!$C$17</f>
        <v>*</v>
      </c>
      <c r="O16" s="11" t="str">
        <f>[12]Junho!$C$18</f>
        <v>*</v>
      </c>
      <c r="P16" s="11" t="str">
        <f>[12]Junho!$C$19</f>
        <v>*</v>
      </c>
      <c r="Q16" s="11" t="str">
        <f>[12]Junho!$C$20</f>
        <v>*</v>
      </c>
      <c r="R16" s="11" t="str">
        <f>[12]Junho!$C$21</f>
        <v>*</v>
      </c>
      <c r="S16" s="11" t="str">
        <f>[12]Junho!$C$22</f>
        <v>*</v>
      </c>
      <c r="T16" s="11" t="str">
        <f>[12]Junho!$C$23</f>
        <v>*</v>
      </c>
      <c r="U16" s="11" t="str">
        <f>[12]Junho!$C$24</f>
        <v>*</v>
      </c>
      <c r="V16" s="11" t="str">
        <f>[12]Junho!$C$25</f>
        <v>*</v>
      </c>
      <c r="W16" s="11" t="str">
        <f>[12]Junho!$C$26</f>
        <v>*</v>
      </c>
      <c r="X16" s="11" t="str">
        <f>[12]Junho!$C$27</f>
        <v>*</v>
      </c>
      <c r="Y16" s="11" t="str">
        <f>[12]Junho!$C$28</f>
        <v>*</v>
      </c>
      <c r="Z16" s="11" t="str">
        <f>[12]Junho!$C$29</f>
        <v>*</v>
      </c>
      <c r="AA16" s="11" t="str">
        <f>[12]Junho!$C$30</f>
        <v>*</v>
      </c>
      <c r="AB16" s="11" t="str">
        <f>[12]Junho!$C$31</f>
        <v>*</v>
      </c>
      <c r="AC16" s="11" t="str">
        <f>[12]Junho!$C$32</f>
        <v>*</v>
      </c>
      <c r="AD16" s="11" t="str">
        <f>[12]Junho!$C$33</f>
        <v>*</v>
      </c>
      <c r="AE16" s="11" t="str">
        <f>[12]Junho!$C$34</f>
        <v>*</v>
      </c>
      <c r="AF16" s="128" t="s">
        <v>226</v>
      </c>
      <c r="AG16" s="93" t="s">
        <v>226</v>
      </c>
      <c r="AI16" s="12" t="s">
        <v>47</v>
      </c>
    </row>
    <row r="17" spans="1:38" x14ac:dyDescent="0.2">
      <c r="A17" s="57" t="s">
        <v>2</v>
      </c>
      <c r="B17" s="11">
        <f>[13]Junho!$C$5</f>
        <v>30</v>
      </c>
      <c r="C17" s="11">
        <f>[13]Junho!$C$6</f>
        <v>27.9</v>
      </c>
      <c r="D17" s="11">
        <f>[13]Junho!$C$7</f>
        <v>24.3</v>
      </c>
      <c r="E17" s="11">
        <f>[13]Junho!$C$8</f>
        <v>24.5</v>
      </c>
      <c r="F17" s="11">
        <f>[13]Junho!$C$9</f>
        <v>25.1</v>
      </c>
      <c r="G17" s="11">
        <f>[13]Junho!$C$10</f>
        <v>29</v>
      </c>
      <c r="H17" s="11">
        <f>[13]Junho!$C$11</f>
        <v>30.8</v>
      </c>
      <c r="I17" s="11">
        <f>[13]Junho!$C$12</f>
        <v>29.8</v>
      </c>
      <c r="J17" s="11">
        <f>[13]Junho!$C$13</f>
        <v>28.3</v>
      </c>
      <c r="K17" s="11">
        <f>[13]Junho!$C$14</f>
        <v>29.4</v>
      </c>
      <c r="L17" s="11">
        <f>[13]Junho!$C$15</f>
        <v>31</v>
      </c>
      <c r="M17" s="11">
        <f>[13]Junho!$C$16</f>
        <v>30.5</v>
      </c>
      <c r="N17" s="11">
        <f>[13]Junho!$C$17</f>
        <v>30.8</v>
      </c>
      <c r="O17" s="11">
        <f>[13]Junho!$C$18</f>
        <v>31</v>
      </c>
      <c r="P17" s="11">
        <f>[13]Junho!$C$19</f>
        <v>30.3</v>
      </c>
      <c r="Q17" s="11">
        <f>[13]Junho!$C$20</f>
        <v>31.5</v>
      </c>
      <c r="R17" s="11">
        <f>[13]Junho!$C$21</f>
        <v>29.8</v>
      </c>
      <c r="S17" s="11">
        <f>[13]Junho!$C$22</f>
        <v>29.2</v>
      </c>
      <c r="T17" s="11">
        <f>[13]Junho!$C$23</f>
        <v>30.5</v>
      </c>
      <c r="U17" s="11">
        <f>[13]Junho!$C$24</f>
        <v>29.7</v>
      </c>
      <c r="V17" s="11">
        <f>[13]Junho!$C$25</f>
        <v>30</v>
      </c>
      <c r="W17" s="11">
        <f>[13]Junho!$C$26</f>
        <v>30.4</v>
      </c>
      <c r="X17" s="11">
        <f>[13]Junho!$C$27</f>
        <v>29.4</v>
      </c>
      <c r="Y17" s="11">
        <f>[13]Junho!$C$28</f>
        <v>29.4</v>
      </c>
      <c r="Z17" s="11">
        <f>[13]Junho!$C$29</f>
        <v>29.1</v>
      </c>
      <c r="AA17" s="11">
        <f>[13]Junho!$C$30</f>
        <v>23.6</v>
      </c>
      <c r="AB17" s="11">
        <f>[13]Junho!$C$31</f>
        <v>27.2</v>
      </c>
      <c r="AC17" s="11">
        <f>[13]Junho!$C$32</f>
        <v>30.9</v>
      </c>
      <c r="AD17" s="11">
        <f>[13]Junho!$C$33</f>
        <v>30.9</v>
      </c>
      <c r="AE17" s="11">
        <f>[13]Junho!$C$34</f>
        <v>31.3</v>
      </c>
      <c r="AF17" s="128">
        <f t="shared" si="1"/>
        <v>31.5</v>
      </c>
      <c r="AG17" s="93">
        <f t="shared" si="2"/>
        <v>29.186666666666667</v>
      </c>
      <c r="AI17" s="12" t="s">
        <v>47</v>
      </c>
    </row>
    <row r="18" spans="1:38" x14ac:dyDescent="0.2">
      <c r="A18" s="57" t="s">
        <v>3</v>
      </c>
      <c r="B18" s="11">
        <f>[14]Junho!$C$5</f>
        <v>33.1</v>
      </c>
      <c r="C18" s="11">
        <f>[14]Junho!$C$6</f>
        <v>32.799999999999997</v>
      </c>
      <c r="D18" s="11">
        <f>[14]Junho!$C$7</f>
        <v>26.8</v>
      </c>
      <c r="E18" s="11">
        <f>[14]Junho!$C$8</f>
        <v>26.4</v>
      </c>
      <c r="F18" s="11">
        <f>[14]Junho!$C$9</f>
        <v>25</v>
      </c>
      <c r="G18" s="11">
        <f>[14]Junho!$C$10</f>
        <v>28.1</v>
      </c>
      <c r="H18" s="11">
        <f>[14]Junho!$C$11</f>
        <v>27.9</v>
      </c>
      <c r="I18" s="11">
        <f>[14]Junho!$C$12</f>
        <v>28.9</v>
      </c>
      <c r="J18" s="11">
        <f>[14]Junho!$C$13</f>
        <v>28</v>
      </c>
      <c r="K18" s="11">
        <f>[14]Junho!$C$14</f>
        <v>29.9</v>
      </c>
      <c r="L18" s="11">
        <f>[14]Junho!$C$15</f>
        <v>30.4</v>
      </c>
      <c r="M18" s="11">
        <f>[14]Junho!$C$16</f>
        <v>30.2</v>
      </c>
      <c r="N18" s="11">
        <f>[14]Junho!$C$17</f>
        <v>30.7</v>
      </c>
      <c r="O18" s="11">
        <f>[14]Junho!$C$18</f>
        <v>31.4</v>
      </c>
      <c r="P18" s="11">
        <f>[14]Junho!$C$19</f>
        <v>30.7</v>
      </c>
      <c r="Q18" s="11">
        <f>[14]Junho!$C$20</f>
        <v>30.7</v>
      </c>
      <c r="R18" s="11">
        <f>[14]Junho!$C$21</f>
        <v>29</v>
      </c>
      <c r="S18" s="11">
        <f>[14]Junho!$C$22</f>
        <v>30.1</v>
      </c>
      <c r="T18" s="11">
        <f>[14]Junho!$C$23</f>
        <v>31.2</v>
      </c>
      <c r="U18" s="11">
        <f>[14]Junho!$C$24</f>
        <v>30.2</v>
      </c>
      <c r="V18" s="11">
        <f>[14]Junho!$C$25</f>
        <v>29.8</v>
      </c>
      <c r="W18" s="11">
        <f>[14]Junho!$C$26</f>
        <v>29.4</v>
      </c>
      <c r="X18" s="11">
        <f>[14]Junho!$C$27</f>
        <v>28.9</v>
      </c>
      <c r="Y18" s="11">
        <f>[14]Junho!$C$28</f>
        <v>29.8</v>
      </c>
      <c r="Z18" s="11">
        <f>[14]Junho!$C$29</f>
        <v>31.4</v>
      </c>
      <c r="AA18" s="11">
        <f>[14]Junho!$C$30</f>
        <v>31.8</v>
      </c>
      <c r="AB18" s="11">
        <f>[14]Junho!$C$31</f>
        <v>29.5</v>
      </c>
      <c r="AC18" s="11">
        <f>[14]Junho!$C$32</f>
        <v>32.5</v>
      </c>
      <c r="AD18" s="11">
        <f>[14]Junho!$C$33</f>
        <v>31.4</v>
      </c>
      <c r="AE18" s="11">
        <f>[14]Junho!$C$34</f>
        <v>32.1</v>
      </c>
      <c r="AF18" s="128">
        <f t="shared" si="1"/>
        <v>33.1</v>
      </c>
      <c r="AG18" s="93">
        <f t="shared" si="2"/>
        <v>29.93666666666666</v>
      </c>
      <c r="AH18" s="12" t="s">
        <v>47</v>
      </c>
      <c r="AI18" s="12" t="s">
        <v>47</v>
      </c>
    </row>
    <row r="19" spans="1:38" x14ac:dyDescent="0.2">
      <c r="A19" s="57" t="s">
        <v>4</v>
      </c>
      <c r="B19" s="11">
        <f>[15]Junho!$C$5</f>
        <v>29.9</v>
      </c>
      <c r="C19" s="11">
        <f>[15]Junho!$C$6</f>
        <v>29.3</v>
      </c>
      <c r="D19" s="11">
        <f>[15]Junho!$C$7</f>
        <v>24.6</v>
      </c>
      <c r="E19" s="11">
        <f>[15]Junho!$C$8</f>
        <v>23.5</v>
      </c>
      <c r="F19" s="11">
        <f>[15]Junho!$C$9</f>
        <v>23.9</v>
      </c>
      <c r="G19" s="11">
        <f>[15]Junho!$C$10</f>
        <v>27.4</v>
      </c>
      <c r="H19" s="11">
        <f>[15]Junho!$C$11</f>
        <v>25.5</v>
      </c>
      <c r="I19" s="11">
        <f>[15]Junho!$C$12</f>
        <v>26</v>
      </c>
      <c r="J19" s="11">
        <f>[15]Junho!$C$13</f>
        <v>25.2</v>
      </c>
      <c r="K19" s="11">
        <f>[15]Junho!$C$14</f>
        <v>28.1</v>
      </c>
      <c r="L19" s="11">
        <f>[15]Junho!$C$15</f>
        <v>28.9</v>
      </c>
      <c r="M19" s="11">
        <f>[15]Junho!$C$16</f>
        <v>28</v>
      </c>
      <c r="N19" s="11">
        <f>[15]Junho!$C$17</f>
        <v>28.5</v>
      </c>
      <c r="O19" s="11">
        <f>[15]Junho!$C$18</f>
        <v>29.3</v>
      </c>
      <c r="P19" s="11">
        <f>[15]Junho!$C$19</f>
        <v>28.5</v>
      </c>
      <c r="Q19" s="11">
        <f>[15]Junho!$C$20</f>
        <v>28.4</v>
      </c>
      <c r="R19" s="11">
        <f>[15]Junho!$C$21</f>
        <v>26.3</v>
      </c>
      <c r="S19" s="11">
        <f>[15]Junho!$C$22</f>
        <v>28.2</v>
      </c>
      <c r="T19" s="11">
        <f>[15]Junho!$C$23</f>
        <v>29.1</v>
      </c>
      <c r="U19" s="11">
        <f>[15]Junho!$C$24</f>
        <v>27.8</v>
      </c>
      <c r="V19" s="11">
        <f>[15]Junho!$C$25</f>
        <v>27.2</v>
      </c>
      <c r="W19" s="11">
        <f>[15]Junho!$C$26</f>
        <v>27.6</v>
      </c>
      <c r="X19" s="11">
        <f>[15]Junho!$C$27</f>
        <v>26.9</v>
      </c>
      <c r="Y19" s="11">
        <f>[15]Junho!$C$28</f>
        <v>27.2</v>
      </c>
      <c r="Z19" s="11">
        <f>[15]Junho!$C$29</f>
        <v>28.1</v>
      </c>
      <c r="AA19" s="11">
        <f>[15]Junho!$C$30</f>
        <v>28.7</v>
      </c>
      <c r="AB19" s="11">
        <f>[15]Junho!$C$31</f>
        <v>28.4</v>
      </c>
      <c r="AC19" s="11">
        <f>[15]Junho!$C$32</f>
        <v>30.2</v>
      </c>
      <c r="AD19" s="11">
        <f>[15]Junho!$C$33</f>
        <v>29.5</v>
      </c>
      <c r="AE19" s="11">
        <f>[15]Junho!$C$34</f>
        <v>29.4</v>
      </c>
      <c r="AF19" s="128">
        <f t="shared" si="1"/>
        <v>30.2</v>
      </c>
      <c r="AG19" s="93">
        <f t="shared" si="2"/>
        <v>27.65333333333334</v>
      </c>
    </row>
    <row r="20" spans="1:38" x14ac:dyDescent="0.2">
      <c r="A20" s="57" t="s">
        <v>5</v>
      </c>
      <c r="B20" s="11">
        <f>[16]Junho!$C$5</f>
        <v>30.6</v>
      </c>
      <c r="C20" s="11">
        <f>[16]Junho!$C$6</f>
        <v>26.6</v>
      </c>
      <c r="D20" s="11">
        <f>[16]Junho!$C$7</f>
        <v>23</v>
      </c>
      <c r="E20" s="11">
        <f>[16]Junho!$C$8</f>
        <v>26.3</v>
      </c>
      <c r="F20" s="11">
        <f>[16]Junho!$C$9</f>
        <v>27.4</v>
      </c>
      <c r="G20" s="11">
        <f>[16]Junho!$C$10</f>
        <v>28.3</v>
      </c>
      <c r="H20" s="11">
        <f>[16]Junho!$C$11</f>
        <v>30.8</v>
      </c>
      <c r="I20" s="11">
        <f>[16]Junho!$C$12</f>
        <v>28.8</v>
      </c>
      <c r="J20" s="11">
        <f>[16]Junho!$C$13</f>
        <v>30</v>
      </c>
      <c r="K20" s="11">
        <f>[16]Junho!$C$14</f>
        <v>30.1</v>
      </c>
      <c r="L20" s="11">
        <f>[16]Junho!$C$15</f>
        <v>32.5</v>
      </c>
      <c r="M20" s="11">
        <f>[16]Junho!$C$16</f>
        <v>32.6</v>
      </c>
      <c r="N20" s="11">
        <f>[16]Junho!$C$17</f>
        <v>32.9</v>
      </c>
      <c r="O20" s="11">
        <f>[16]Junho!$C$18</f>
        <v>33</v>
      </c>
      <c r="P20" s="11">
        <f>[16]Junho!$C$19</f>
        <v>32.5</v>
      </c>
      <c r="Q20" s="11">
        <f>[16]Junho!$C$20</f>
        <v>32.6</v>
      </c>
      <c r="R20" s="11">
        <f>[16]Junho!$C$21</f>
        <v>27.8</v>
      </c>
      <c r="S20" s="11">
        <f>[16]Junho!$C$22</f>
        <v>31.3</v>
      </c>
      <c r="T20" s="11">
        <f>[16]Junho!$C$23</f>
        <v>26</v>
      </c>
      <c r="U20" s="11">
        <f>[16]Junho!$C$24</f>
        <v>26.9</v>
      </c>
      <c r="V20" s="11">
        <f>[16]Junho!$C$25</f>
        <v>31.3</v>
      </c>
      <c r="W20" s="11">
        <f>[16]Junho!$C$26</f>
        <v>31.4</v>
      </c>
      <c r="X20" s="11">
        <f>[16]Junho!$C$27</f>
        <v>31.6</v>
      </c>
      <c r="Y20" s="11">
        <f>[16]Junho!$C$28</f>
        <v>31</v>
      </c>
      <c r="Z20" s="11">
        <f>[16]Junho!$C$29</f>
        <v>32.200000000000003</v>
      </c>
      <c r="AA20" s="11">
        <f>[16]Junho!$C$30</f>
        <v>28</v>
      </c>
      <c r="AB20" s="11">
        <f>[16]Junho!$C$31</f>
        <v>25.7</v>
      </c>
      <c r="AC20" s="11">
        <f>[16]Junho!$C$32</f>
        <v>31.3</v>
      </c>
      <c r="AD20" s="11">
        <f>[16]Junho!$C$33</f>
        <v>31.4</v>
      </c>
      <c r="AE20" s="11">
        <f>[16]Junho!$C$34</f>
        <v>31.9</v>
      </c>
      <c r="AF20" s="128">
        <f t="shared" si="1"/>
        <v>33</v>
      </c>
      <c r="AG20" s="93">
        <f t="shared" si="2"/>
        <v>29.86</v>
      </c>
      <c r="AH20" s="12" t="s">
        <v>47</v>
      </c>
      <c r="AI20" t="s">
        <v>47</v>
      </c>
      <c r="AK20" t="s">
        <v>47</v>
      </c>
    </row>
    <row r="21" spans="1:38" x14ac:dyDescent="0.2">
      <c r="A21" s="57" t="s">
        <v>43</v>
      </c>
      <c r="B21" s="11">
        <f>[17]Junho!$C$5</f>
        <v>30.9</v>
      </c>
      <c r="C21" s="11">
        <f>[17]Junho!$C$6</f>
        <v>31.4</v>
      </c>
      <c r="D21" s="11">
        <f>[17]Junho!$C$7</f>
        <v>27</v>
      </c>
      <c r="E21" s="11">
        <f>[17]Junho!$C$8</f>
        <v>25</v>
      </c>
      <c r="F21" s="11">
        <f>[17]Junho!$C$9</f>
        <v>26.4</v>
      </c>
      <c r="G21" s="11">
        <f>[17]Junho!$C$10</f>
        <v>29.9</v>
      </c>
      <c r="H21" s="11">
        <f>[17]Junho!$C$11</f>
        <v>28</v>
      </c>
      <c r="I21" s="11">
        <f>[17]Junho!$C$12</f>
        <v>28.3</v>
      </c>
      <c r="J21" s="11">
        <f>[17]Junho!$C$13</f>
        <v>28</v>
      </c>
      <c r="K21" s="11">
        <f>[17]Junho!$C$14</f>
        <v>30.7</v>
      </c>
      <c r="L21" s="11">
        <f>[17]Junho!$C$15</f>
        <v>30.9</v>
      </c>
      <c r="M21" s="11">
        <f>[17]Junho!$C$16</f>
        <v>29.8</v>
      </c>
      <c r="N21" s="11">
        <f>[17]Junho!$C$17</f>
        <v>30.2</v>
      </c>
      <c r="O21" s="11">
        <f>[17]Junho!$C$18</f>
        <v>31.1</v>
      </c>
      <c r="P21" s="11">
        <f>[17]Junho!$C$19</f>
        <v>30.7</v>
      </c>
      <c r="Q21" s="11">
        <f>[17]Junho!$C$20</f>
        <v>30.2</v>
      </c>
      <c r="R21" s="11">
        <f>[17]Junho!$C$21</f>
        <v>28.1</v>
      </c>
      <c r="S21" s="11">
        <f>[17]Junho!$C$22</f>
        <v>29.2</v>
      </c>
      <c r="T21" s="11">
        <f>[17]Junho!$C$23</f>
        <v>29.1</v>
      </c>
      <c r="U21" s="11">
        <f>[17]Junho!$C$24</f>
        <v>29.6</v>
      </c>
      <c r="V21" s="11">
        <f>[17]Junho!$C$25</f>
        <v>29.1</v>
      </c>
      <c r="W21" s="11">
        <f>[17]Junho!$C$26</f>
        <v>29.7</v>
      </c>
      <c r="X21" s="11">
        <f>[17]Junho!$C$27</f>
        <v>29</v>
      </c>
      <c r="Y21" s="11">
        <f>[17]Junho!$C$28</f>
        <v>29.2</v>
      </c>
      <c r="Z21" s="11">
        <f>[17]Junho!$C$29</f>
        <v>29.4</v>
      </c>
      <c r="AA21" s="11">
        <f>[17]Junho!$C$30</f>
        <v>28.3</v>
      </c>
      <c r="AB21" s="11">
        <f>[17]Junho!$C$31</f>
        <v>30.5</v>
      </c>
      <c r="AC21" s="11">
        <f>[17]Junho!$C$32</f>
        <v>31.8</v>
      </c>
      <c r="AD21" s="11">
        <f>[17]Junho!$C$33</f>
        <v>31.4</v>
      </c>
      <c r="AE21" s="11">
        <f>[17]Junho!$C$34</f>
        <v>31.5</v>
      </c>
      <c r="AF21" s="128">
        <f t="shared" si="1"/>
        <v>31.8</v>
      </c>
      <c r="AG21" s="93">
        <f t="shared" si="2"/>
        <v>29.480000000000004</v>
      </c>
      <c r="AI21" t="s">
        <v>229</v>
      </c>
      <c r="AK21" t="s">
        <v>47</v>
      </c>
    </row>
    <row r="22" spans="1:38" x14ac:dyDescent="0.2">
      <c r="A22" s="57" t="s">
        <v>6</v>
      </c>
      <c r="B22" s="11">
        <f>[18]Junho!$C$5</f>
        <v>33</v>
      </c>
      <c r="C22" s="11">
        <f>[18]Junho!$C$6</f>
        <v>32.799999999999997</v>
      </c>
      <c r="D22" s="11">
        <f>[18]Junho!$C$7</f>
        <v>27</v>
      </c>
      <c r="E22" s="11">
        <f>[18]Junho!$C$8</f>
        <v>27.4</v>
      </c>
      <c r="F22" s="11">
        <f>[18]Junho!$C$9</f>
        <v>29</v>
      </c>
      <c r="G22" s="11">
        <f>[18]Junho!$C$10</f>
        <v>31.2</v>
      </c>
      <c r="H22" s="11">
        <f>[18]Junho!$C$11</f>
        <v>31.5</v>
      </c>
      <c r="I22" s="11">
        <f>[18]Junho!$C$12</f>
        <v>32.5</v>
      </c>
      <c r="J22" s="11">
        <f>[18]Junho!$C$13</f>
        <v>31.9</v>
      </c>
      <c r="K22" s="11">
        <f>[18]Junho!$C$14</f>
        <v>33</v>
      </c>
      <c r="L22" s="11">
        <f>[18]Junho!$C$15</f>
        <v>33.9</v>
      </c>
      <c r="M22" s="11">
        <f>[18]Junho!$C$16</f>
        <v>33.5</v>
      </c>
      <c r="N22" s="11">
        <f>[18]Junho!$C$17</f>
        <v>34.200000000000003</v>
      </c>
      <c r="O22" s="11">
        <f>[18]Junho!$C$18</f>
        <v>35</v>
      </c>
      <c r="P22" s="11">
        <f>[18]Junho!$C$19</f>
        <v>33.299999999999997</v>
      </c>
      <c r="Q22" s="11">
        <f>[18]Junho!$C$20</f>
        <v>34</v>
      </c>
      <c r="R22" s="11">
        <f>[18]Junho!$C$21</f>
        <v>32.5</v>
      </c>
      <c r="S22" s="11">
        <f>[18]Junho!$C$22</f>
        <v>32.200000000000003</v>
      </c>
      <c r="T22" s="11">
        <f>[18]Junho!$C$23</f>
        <v>32.799999999999997</v>
      </c>
      <c r="U22" s="11">
        <f>[18]Junho!$C$24</f>
        <v>32.799999999999997</v>
      </c>
      <c r="V22" s="11">
        <f>[18]Junho!$C$25</f>
        <v>33.4</v>
      </c>
      <c r="W22" s="11">
        <f>[18]Junho!$C$26</f>
        <v>32.5</v>
      </c>
      <c r="X22" s="11">
        <f>[18]Junho!$C$27</f>
        <v>32.200000000000003</v>
      </c>
      <c r="Y22" s="11">
        <f>[18]Junho!$C$28</f>
        <v>32.6</v>
      </c>
      <c r="Z22" s="11">
        <f>[18]Junho!$C$29</f>
        <v>32.5</v>
      </c>
      <c r="AA22" s="11">
        <f>[18]Junho!$C$30</f>
        <v>22.5</v>
      </c>
      <c r="AB22" s="11">
        <f>[18]Junho!$C$31</f>
        <v>31.4</v>
      </c>
      <c r="AC22" s="11">
        <f>[18]Junho!$C$32</f>
        <v>34.4</v>
      </c>
      <c r="AD22" s="11">
        <f>[18]Junho!$C$33</f>
        <v>34.5</v>
      </c>
      <c r="AE22" s="11">
        <f>[18]Junho!$C$34</f>
        <v>33.700000000000003</v>
      </c>
      <c r="AF22" s="128">
        <f t="shared" si="1"/>
        <v>35</v>
      </c>
      <c r="AG22" s="93">
        <f t="shared" si="2"/>
        <v>32.106666666666662</v>
      </c>
      <c r="AI22" t="s">
        <v>47</v>
      </c>
    </row>
    <row r="23" spans="1:38" x14ac:dyDescent="0.2">
      <c r="A23" s="57" t="s">
        <v>7</v>
      </c>
      <c r="B23" s="11">
        <f>[19]Junho!$C$5</f>
        <v>26.1</v>
      </c>
      <c r="C23" s="11">
        <f>[19]Junho!$C$6</f>
        <v>22.1</v>
      </c>
      <c r="D23" s="11">
        <f>[19]Junho!$C$7</f>
        <v>22.2</v>
      </c>
      <c r="E23" s="11">
        <f>[19]Junho!$C$8</f>
        <v>22.8</v>
      </c>
      <c r="F23" s="11">
        <f>[19]Junho!$C$9</f>
        <v>21.8</v>
      </c>
      <c r="G23" s="11">
        <f>[19]Junho!$C$10</f>
        <v>24.1</v>
      </c>
      <c r="H23" s="11">
        <f>[19]Junho!$C$11</f>
        <v>28.3</v>
      </c>
      <c r="I23" s="11">
        <f>[19]Junho!$C$12</f>
        <v>27</v>
      </c>
      <c r="J23" s="11">
        <f>[19]Junho!$C$13</f>
        <v>26.8</v>
      </c>
      <c r="K23" s="11">
        <f>[19]Junho!$C$14</f>
        <v>26</v>
      </c>
      <c r="L23" s="11">
        <f>[19]Junho!$C$15</f>
        <v>29.9</v>
      </c>
      <c r="M23" s="11">
        <f>[19]Junho!$C$16</f>
        <v>30.3</v>
      </c>
      <c r="N23" s="11">
        <f>[19]Junho!$C$17</f>
        <v>30.6</v>
      </c>
      <c r="O23" s="11">
        <f>[19]Junho!$C$18</f>
        <v>29.8</v>
      </c>
      <c r="P23" s="11">
        <f>[19]Junho!$C$19</f>
        <v>29.9</v>
      </c>
      <c r="Q23" s="11">
        <f>[19]Junho!$C$20</f>
        <v>29.7</v>
      </c>
      <c r="R23" s="11">
        <f>[19]Junho!$C$21</f>
        <v>29</v>
      </c>
      <c r="S23" s="11">
        <f>[19]Junho!$C$22</f>
        <v>29.3</v>
      </c>
      <c r="T23" s="11">
        <f>[19]Junho!$C$23</f>
        <v>29.5</v>
      </c>
      <c r="U23" s="11">
        <f>[19]Junho!$C$24</f>
        <v>27.8</v>
      </c>
      <c r="V23" s="11">
        <f>[19]Junho!$C$25</f>
        <v>29</v>
      </c>
      <c r="W23" s="11">
        <f>[19]Junho!$C$26</f>
        <v>29</v>
      </c>
      <c r="X23" s="11">
        <f>[19]Junho!$C$27</f>
        <v>29.1</v>
      </c>
      <c r="Y23" s="11">
        <f>[19]Junho!$C$28</f>
        <v>29.5</v>
      </c>
      <c r="Z23" s="11">
        <f>[19]Junho!$C$29</f>
        <v>29.8</v>
      </c>
      <c r="AA23" s="11">
        <f>[19]Junho!$C$30</f>
        <v>21.9</v>
      </c>
      <c r="AB23" s="11">
        <f>[19]Junho!$C$31</f>
        <v>21.9</v>
      </c>
      <c r="AC23" s="11">
        <f>[19]Junho!$C$32</f>
        <v>31.4</v>
      </c>
      <c r="AD23" s="11">
        <f>[19]Junho!$C$33</f>
        <v>32.4</v>
      </c>
      <c r="AE23" s="11">
        <f>[19]Junho!$C$34</f>
        <v>32.799999999999997</v>
      </c>
      <c r="AF23" s="128">
        <f t="shared" si="1"/>
        <v>32.799999999999997</v>
      </c>
      <c r="AG23" s="93">
        <f t="shared" si="2"/>
        <v>27.659999999999993</v>
      </c>
      <c r="AI23" t="s">
        <v>47</v>
      </c>
      <c r="AK23" t="s">
        <v>47</v>
      </c>
    </row>
    <row r="24" spans="1:38" x14ac:dyDescent="0.2">
      <c r="A24" s="57" t="s">
        <v>169</v>
      </c>
      <c r="B24" s="11" t="str">
        <f>[20]Junho!$C$5</f>
        <v>*</v>
      </c>
      <c r="C24" s="11" t="str">
        <f>[20]Junho!$C$6</f>
        <v>*</v>
      </c>
      <c r="D24" s="11" t="str">
        <f>[20]Junho!$C$7</f>
        <v>*</v>
      </c>
      <c r="E24" s="11" t="str">
        <f>[20]Junho!$C$8</f>
        <v>*</v>
      </c>
      <c r="F24" s="11" t="str">
        <f>[20]Junho!$C$9</f>
        <v>*</v>
      </c>
      <c r="G24" s="11" t="str">
        <f>[20]Junho!$C$10</f>
        <v>*</v>
      </c>
      <c r="H24" s="11" t="str">
        <f>[20]Junho!$C$11</f>
        <v>*</v>
      </c>
      <c r="I24" s="11" t="str">
        <f>[20]Junho!$C$12</f>
        <v>*</v>
      </c>
      <c r="J24" s="11" t="str">
        <f>[20]Junho!$C$13</f>
        <v>*</v>
      </c>
      <c r="K24" s="11" t="str">
        <f>[20]Junho!$C$14</f>
        <v>*</v>
      </c>
      <c r="L24" s="11" t="str">
        <f>[20]Junho!$C$15</f>
        <v>*</v>
      </c>
      <c r="M24" s="11" t="str">
        <f>[20]Junho!$C$16</f>
        <v>*</v>
      </c>
      <c r="N24" s="11" t="str">
        <f>[20]Junho!$C$17</f>
        <v>*</v>
      </c>
      <c r="O24" s="11" t="str">
        <f>[20]Junho!$C$18</f>
        <v>*</v>
      </c>
      <c r="P24" s="11" t="str">
        <f>[20]Junho!$C$19</f>
        <v>*</v>
      </c>
      <c r="Q24" s="11" t="str">
        <f>[20]Junho!$C$20</f>
        <v>*</v>
      </c>
      <c r="R24" s="11" t="str">
        <f>[20]Junho!$C$21</f>
        <v>*</v>
      </c>
      <c r="S24" s="11" t="str">
        <f>[20]Junho!$C$22</f>
        <v>*</v>
      </c>
      <c r="T24" s="11" t="str">
        <f>[20]Junho!$C$23</f>
        <v>*</v>
      </c>
      <c r="U24" s="11" t="str">
        <f>[20]Junho!$C$24</f>
        <v>*</v>
      </c>
      <c r="V24" s="11" t="str">
        <f>[20]Junho!$C$25</f>
        <v>*</v>
      </c>
      <c r="W24" s="11" t="str">
        <f>[20]Junho!$C$26</f>
        <v>*</v>
      </c>
      <c r="X24" s="11" t="str">
        <f>[20]Junho!$C$27</f>
        <v>*</v>
      </c>
      <c r="Y24" s="11" t="str">
        <f>[20]Junho!$C$28</f>
        <v>*</v>
      </c>
      <c r="Z24" s="11" t="str">
        <f>[20]Junho!$C$29</f>
        <v>*</v>
      </c>
      <c r="AA24" s="11" t="str">
        <f>[20]Junho!$C$30</f>
        <v>*</v>
      </c>
      <c r="AB24" s="11" t="str">
        <f>[20]Junho!$C$31</f>
        <v>*</v>
      </c>
      <c r="AC24" s="11" t="str">
        <f>[20]Junho!$C$32</f>
        <v>*</v>
      </c>
      <c r="AD24" s="11" t="str">
        <f>[20]Junho!$C$33</f>
        <v>*</v>
      </c>
      <c r="AE24" s="11" t="str">
        <f>[20]Junho!$C$34</f>
        <v>*</v>
      </c>
      <c r="AF24" s="128" t="s">
        <v>226</v>
      </c>
      <c r="AG24" s="93" t="s">
        <v>226</v>
      </c>
      <c r="AI24" t="s">
        <v>47</v>
      </c>
      <c r="AJ24" t="s">
        <v>47</v>
      </c>
      <c r="AK24" t="s">
        <v>47</v>
      </c>
      <c r="AL24" t="s">
        <v>47</v>
      </c>
    </row>
    <row r="25" spans="1:38" x14ac:dyDescent="0.2">
      <c r="A25" s="57" t="s">
        <v>170</v>
      </c>
      <c r="B25" s="11" t="str">
        <f>[21]Junho!$C$5</f>
        <v>*</v>
      </c>
      <c r="C25" s="11" t="str">
        <f>[21]Junho!$C$6</f>
        <v>*</v>
      </c>
      <c r="D25" s="11" t="str">
        <f>[21]Junho!$C$7</f>
        <v>*</v>
      </c>
      <c r="E25" s="11" t="str">
        <f>[21]Junho!$C$8</f>
        <v>*</v>
      </c>
      <c r="F25" s="11" t="str">
        <f>[21]Junho!$C$9</f>
        <v>*</v>
      </c>
      <c r="G25" s="11" t="str">
        <f>[21]Junho!$C$10</f>
        <v>*</v>
      </c>
      <c r="H25" s="11" t="str">
        <f>[21]Junho!$C$11</f>
        <v>*</v>
      </c>
      <c r="I25" s="11" t="str">
        <f>[21]Junho!$C$12</f>
        <v>*</v>
      </c>
      <c r="J25" s="11" t="str">
        <f>[21]Junho!$C$13</f>
        <v>*</v>
      </c>
      <c r="K25" s="11" t="str">
        <f>[21]Junho!$C$14</f>
        <v>*</v>
      </c>
      <c r="L25" s="11" t="str">
        <f>[21]Junho!$C$15</f>
        <v>*</v>
      </c>
      <c r="M25" s="11" t="str">
        <f>[21]Junho!$C$16</f>
        <v>*</v>
      </c>
      <c r="N25" s="11" t="str">
        <f>[21]Junho!$C$17</f>
        <v>*</v>
      </c>
      <c r="O25" s="11" t="str">
        <f>[21]Junho!$C$18</f>
        <v>*</v>
      </c>
      <c r="P25" s="11" t="str">
        <f>[21]Junho!$C$19</f>
        <v>*</v>
      </c>
      <c r="Q25" s="11" t="str">
        <f>[21]Junho!$C$20</f>
        <v>*</v>
      </c>
      <c r="R25" s="11" t="str">
        <f>[21]Junho!$C$21</f>
        <v>*</v>
      </c>
      <c r="S25" s="11" t="str">
        <f>[21]Junho!$C$22</f>
        <v>*</v>
      </c>
      <c r="T25" s="11" t="str">
        <f>[21]Junho!$C$23</f>
        <v>*</v>
      </c>
      <c r="U25" s="11" t="str">
        <f>[21]Junho!$C$24</f>
        <v>*</v>
      </c>
      <c r="V25" s="11" t="str">
        <f>[21]Junho!$C$25</f>
        <v>*</v>
      </c>
      <c r="W25" s="11" t="str">
        <f>[21]Junho!$C$26</f>
        <v>*</v>
      </c>
      <c r="X25" s="11" t="str">
        <f>[21]Junho!$C$27</f>
        <v>*</v>
      </c>
      <c r="Y25" s="11" t="str">
        <f>[21]Junho!$C$28</f>
        <v>*</v>
      </c>
      <c r="Z25" s="11" t="str">
        <f>[21]Junho!$C$29</f>
        <v>*</v>
      </c>
      <c r="AA25" s="11" t="str">
        <f>[21]Junho!$C$30</f>
        <v>*</v>
      </c>
      <c r="AB25" s="11" t="str">
        <f>[21]Junho!$C$31</f>
        <v>*</v>
      </c>
      <c r="AC25" s="11" t="str">
        <f>[21]Junho!$C$32</f>
        <v>*</v>
      </c>
      <c r="AD25" s="11" t="str">
        <f>[21]Junho!$C$33</f>
        <v>*</v>
      </c>
      <c r="AE25" s="11" t="str">
        <f>[21]Junho!$C$34</f>
        <v>*</v>
      </c>
      <c r="AF25" s="128" t="s">
        <v>226</v>
      </c>
      <c r="AG25" s="93" t="s">
        <v>226</v>
      </c>
      <c r="AH25" s="12" t="s">
        <v>47</v>
      </c>
      <c r="AI25" t="s">
        <v>47</v>
      </c>
      <c r="AJ25" t="s">
        <v>47</v>
      </c>
      <c r="AL25" t="s">
        <v>47</v>
      </c>
    </row>
    <row r="26" spans="1:38" x14ac:dyDescent="0.2">
      <c r="A26" s="57" t="s">
        <v>171</v>
      </c>
      <c r="B26" s="11" t="str">
        <f>[22]Junho!$C$5</f>
        <v>*</v>
      </c>
      <c r="C26" s="11" t="str">
        <f>[22]Junho!$C$6</f>
        <v>*</v>
      </c>
      <c r="D26" s="11" t="str">
        <f>[22]Junho!$C$7</f>
        <v>*</v>
      </c>
      <c r="E26" s="11" t="str">
        <f>[22]Junho!$C$8</f>
        <v>*</v>
      </c>
      <c r="F26" s="11" t="str">
        <f>[22]Junho!$C$9</f>
        <v>*</v>
      </c>
      <c r="G26" s="11" t="str">
        <f>[22]Junho!$C$10</f>
        <v>*</v>
      </c>
      <c r="H26" s="11" t="str">
        <f>[22]Junho!$C$11</f>
        <v>*</v>
      </c>
      <c r="I26" s="11" t="str">
        <f>[22]Junho!$C$12</f>
        <v>*</v>
      </c>
      <c r="J26" s="11" t="str">
        <f>[22]Junho!$C$13</f>
        <v>*</v>
      </c>
      <c r="K26" s="11" t="str">
        <f>[22]Junho!$C$14</f>
        <v>*</v>
      </c>
      <c r="L26" s="11" t="str">
        <f>[22]Junho!$C$15</f>
        <v>*</v>
      </c>
      <c r="M26" s="11" t="str">
        <f>[22]Junho!$C$16</f>
        <v>*</v>
      </c>
      <c r="N26" s="11" t="str">
        <f>[22]Junho!$C$17</f>
        <v>*</v>
      </c>
      <c r="O26" s="11" t="str">
        <f>[22]Junho!$C$18</f>
        <v>*</v>
      </c>
      <c r="P26" s="11" t="str">
        <f>[22]Junho!$C$19</f>
        <v>*</v>
      </c>
      <c r="Q26" s="11" t="str">
        <f>[22]Junho!$C$20</f>
        <v>*</v>
      </c>
      <c r="R26" s="11" t="str">
        <f>[22]Junho!$C$21</f>
        <v>*</v>
      </c>
      <c r="S26" s="11" t="str">
        <f>[22]Junho!$C$22</f>
        <v>*</v>
      </c>
      <c r="T26" s="11" t="str">
        <f>[22]Junho!$C$23</f>
        <v>*</v>
      </c>
      <c r="U26" s="11" t="str">
        <f>[22]Junho!$C$24</f>
        <v>*</v>
      </c>
      <c r="V26" s="11" t="str">
        <f>[22]Junho!$C$25</f>
        <v>*</v>
      </c>
      <c r="W26" s="11" t="str">
        <f>[22]Junho!$C$26</f>
        <v>*</v>
      </c>
      <c r="X26" s="11" t="str">
        <f>[22]Junho!$C$27</f>
        <v>*</v>
      </c>
      <c r="Y26" s="11" t="str">
        <f>[22]Junho!$C$28</f>
        <v>*</v>
      </c>
      <c r="Z26" s="11" t="str">
        <f>[22]Junho!$C$29</f>
        <v>*</v>
      </c>
      <c r="AA26" s="11" t="str">
        <f>[22]Junho!$C$30</f>
        <v>*</v>
      </c>
      <c r="AB26" s="11" t="str">
        <f>[22]Junho!$C$31</f>
        <v>*</v>
      </c>
      <c r="AC26" s="11" t="str">
        <f>[22]Junho!$C$32</f>
        <v>*</v>
      </c>
      <c r="AD26" s="11" t="str">
        <f>[22]Junho!$C$33</f>
        <v>*</v>
      </c>
      <c r="AE26" s="11" t="str">
        <f>[22]Junho!$C$34</f>
        <v>*</v>
      </c>
      <c r="AF26" s="128" t="s">
        <v>226</v>
      </c>
      <c r="AG26" s="93" t="s">
        <v>226</v>
      </c>
      <c r="AI26" t="s">
        <v>47</v>
      </c>
      <c r="AK26" t="s">
        <v>47</v>
      </c>
    </row>
    <row r="27" spans="1:38" x14ac:dyDescent="0.2">
      <c r="A27" s="57" t="s">
        <v>8</v>
      </c>
      <c r="B27" s="11">
        <f>[23]Junho!$C$5</f>
        <v>24.2</v>
      </c>
      <c r="C27" s="11">
        <f>[23]Junho!$C$6</f>
        <v>22</v>
      </c>
      <c r="D27" s="11">
        <f>[23]Junho!$C$7</f>
        <v>18.3</v>
      </c>
      <c r="E27" s="11">
        <f>[23]Junho!$C$8</f>
        <v>23.5</v>
      </c>
      <c r="F27" s="11">
        <f>[23]Junho!$C$9</f>
        <v>22.1</v>
      </c>
      <c r="G27" s="11">
        <f>[23]Junho!$C$10</f>
        <v>23.8</v>
      </c>
      <c r="H27" s="11">
        <f>[23]Junho!$C$11</f>
        <v>26.6</v>
      </c>
      <c r="I27" s="11">
        <f>[23]Junho!$C$12</f>
        <v>27.9</v>
      </c>
      <c r="J27" s="11">
        <f>[23]Junho!$C$13</f>
        <v>26.6</v>
      </c>
      <c r="K27" s="11">
        <f>[23]Junho!$C$14</f>
        <v>25.9</v>
      </c>
      <c r="L27" s="11">
        <f>[23]Junho!$C$15</f>
        <v>27.5</v>
      </c>
      <c r="M27" s="11">
        <f>[23]Junho!$C$16</f>
        <v>28.6</v>
      </c>
      <c r="N27" s="11">
        <f>[23]Junho!$C$17</f>
        <v>29.2</v>
      </c>
      <c r="O27" s="11">
        <f>[23]Junho!$C$18</f>
        <v>29.1</v>
      </c>
      <c r="P27" s="11">
        <f>[23]Junho!$C$19</f>
        <v>29.7</v>
      </c>
      <c r="Q27" s="11">
        <f>[23]Junho!$C$20</f>
        <v>29.6</v>
      </c>
      <c r="R27" s="11">
        <f>[23]Junho!$C$21</f>
        <v>28.7</v>
      </c>
      <c r="S27" s="11">
        <f>[23]Junho!$C$22</f>
        <v>28.1</v>
      </c>
      <c r="T27" s="11">
        <f>[23]Junho!$C$23</f>
        <v>28.8</v>
      </c>
      <c r="U27" s="11">
        <f>[23]Junho!$C$24</f>
        <v>27.1</v>
      </c>
      <c r="V27" s="11">
        <f>[23]Junho!$C$25</f>
        <v>28</v>
      </c>
      <c r="W27" s="11">
        <f>[23]Junho!$C$26</f>
        <v>27.9</v>
      </c>
      <c r="X27" s="11">
        <f>[23]Junho!$C$27</f>
        <v>28.6</v>
      </c>
      <c r="Y27" s="11">
        <f>[23]Junho!$C$28</f>
        <v>29.4</v>
      </c>
      <c r="Z27" s="11">
        <f>[23]Junho!$C$29</f>
        <v>29.4</v>
      </c>
      <c r="AA27" s="11">
        <f>[23]Junho!$C$30</f>
        <v>23.7</v>
      </c>
      <c r="AB27" s="11">
        <f>[23]Junho!$C$31</f>
        <v>19.899999999999999</v>
      </c>
      <c r="AC27" s="11">
        <f>[23]Junho!$C$32</f>
        <v>30</v>
      </c>
      <c r="AD27" s="11">
        <f>[23]Junho!$C$33</f>
        <v>31.6</v>
      </c>
      <c r="AE27" s="11">
        <f>[23]Junho!$C$34</f>
        <v>31.7</v>
      </c>
      <c r="AF27" s="128">
        <f t="shared" si="1"/>
        <v>31.7</v>
      </c>
      <c r="AG27" s="93">
        <f t="shared" si="2"/>
        <v>26.916666666666671</v>
      </c>
      <c r="AI27" t="s">
        <v>47</v>
      </c>
    </row>
    <row r="28" spans="1:38" x14ac:dyDescent="0.2">
      <c r="A28" s="57" t="s">
        <v>9</v>
      </c>
      <c r="B28" s="11">
        <f>[24]Junho!$C$5</f>
        <v>29.8</v>
      </c>
      <c r="C28" s="11">
        <f>[24]Junho!$C$6</f>
        <v>23.9</v>
      </c>
      <c r="D28" s="11">
        <f>[24]Junho!$C$7</f>
        <v>20.100000000000001</v>
      </c>
      <c r="E28" s="11">
        <f>[24]Junho!$C$8</f>
        <v>24.2</v>
      </c>
      <c r="F28" s="11">
        <f>[24]Junho!$C$9</f>
        <v>23.3</v>
      </c>
      <c r="G28" s="11">
        <f>[24]Junho!$C$10</f>
        <v>26</v>
      </c>
      <c r="H28" s="11">
        <f>[24]Junho!$C$11</f>
        <v>29.5</v>
      </c>
      <c r="I28" s="11">
        <f>[24]Junho!$C$12</f>
        <v>29.2</v>
      </c>
      <c r="J28" s="11">
        <f>[24]Junho!$C$13</f>
        <v>27.3</v>
      </c>
      <c r="K28" s="11">
        <f>[24]Junho!$C$14</f>
        <v>28.1</v>
      </c>
      <c r="L28" s="11">
        <f>[24]Junho!$C$15</f>
        <v>31.2</v>
      </c>
      <c r="M28" s="11">
        <f>[24]Junho!$C$16</f>
        <v>30.9</v>
      </c>
      <c r="N28" s="11">
        <f>[24]Junho!$C$17</f>
        <v>31.3</v>
      </c>
      <c r="O28" s="11">
        <f>[24]Junho!$C$18</f>
        <v>30.2</v>
      </c>
      <c r="P28" s="11">
        <f>[24]Junho!$C$19</f>
        <v>31.3</v>
      </c>
      <c r="Q28" s="11">
        <f>[24]Junho!$C$20</f>
        <v>31.2</v>
      </c>
      <c r="R28" s="11">
        <f>[24]Junho!$C$21</f>
        <v>30</v>
      </c>
      <c r="S28" s="11">
        <f>[24]Junho!$C$22</f>
        <v>29.6</v>
      </c>
      <c r="T28" s="11">
        <f>[24]Junho!$C$23</f>
        <v>30.5</v>
      </c>
      <c r="U28" s="11">
        <f>[24]Junho!$C$24</f>
        <v>29.2</v>
      </c>
      <c r="V28" s="11">
        <f>[24]Junho!$C$25</f>
        <v>30.2</v>
      </c>
      <c r="W28" s="11">
        <f>[24]Junho!$C$26</f>
        <v>29.8</v>
      </c>
      <c r="X28" s="11">
        <f>[24]Junho!$C$27</f>
        <v>29.6</v>
      </c>
      <c r="Y28" s="11">
        <f>[24]Junho!$C$28</f>
        <v>30.2</v>
      </c>
      <c r="Z28" s="11">
        <f>[24]Junho!$C$29</f>
        <v>30.8</v>
      </c>
      <c r="AA28" s="11">
        <f>[24]Junho!$C$30</f>
        <v>24.7</v>
      </c>
      <c r="AB28" s="11">
        <f>[24]Junho!$C$31</f>
        <v>20.6</v>
      </c>
      <c r="AC28" s="11">
        <f>[24]Junho!$C$32</f>
        <v>30.4</v>
      </c>
      <c r="AD28" s="11">
        <f>[24]Junho!$C$33</f>
        <v>32.1</v>
      </c>
      <c r="AE28" s="11">
        <f>[24]Junho!$C$34</f>
        <v>32.700000000000003</v>
      </c>
      <c r="AF28" s="128">
        <f t="shared" si="1"/>
        <v>32.700000000000003</v>
      </c>
      <c r="AG28" s="93">
        <f t="shared" si="2"/>
        <v>28.596666666666675</v>
      </c>
      <c r="AK28" t="s">
        <v>47</v>
      </c>
    </row>
    <row r="29" spans="1:38" x14ac:dyDescent="0.2">
      <c r="A29" s="57" t="s">
        <v>42</v>
      </c>
      <c r="B29" s="11">
        <f>[25]Junho!$C$5</f>
        <v>28.5</v>
      </c>
      <c r="C29" s="11">
        <f>[25]Junho!$C$6</f>
        <v>22.7</v>
      </c>
      <c r="D29" s="11">
        <f>[25]Junho!$C$7</f>
        <v>24.4</v>
      </c>
      <c r="E29" s="11">
        <f>[25]Junho!$C$8</f>
        <v>24.9</v>
      </c>
      <c r="F29" s="11">
        <f>[25]Junho!$C$9</f>
        <v>25.4</v>
      </c>
      <c r="G29" s="11">
        <f>[25]Junho!$C$10</f>
        <v>27.7</v>
      </c>
      <c r="H29" s="11">
        <f>[25]Junho!$C$11</f>
        <v>30.7</v>
      </c>
      <c r="I29" s="11">
        <f>[25]Junho!$C$12</f>
        <v>29.3</v>
      </c>
      <c r="J29" s="11">
        <f>[25]Junho!$C$13</f>
        <v>30.6</v>
      </c>
      <c r="K29" s="11">
        <f>[25]Junho!$C$14</f>
        <v>29.8</v>
      </c>
      <c r="L29" s="11">
        <f>[25]Junho!$C$15</f>
        <v>31</v>
      </c>
      <c r="M29" s="11">
        <f>[25]Junho!$C$16</f>
        <v>31.7</v>
      </c>
      <c r="N29" s="11">
        <f>[25]Junho!$C$17</f>
        <v>31.3</v>
      </c>
      <c r="O29" s="11">
        <f>[25]Junho!$C$18</f>
        <v>29.4</v>
      </c>
      <c r="P29" s="11">
        <f>[25]Junho!$C$19</f>
        <v>31.5</v>
      </c>
      <c r="Q29" s="11">
        <f>[25]Junho!$C$20</f>
        <v>32.5</v>
      </c>
      <c r="R29" s="11">
        <f>[25]Junho!$C$21</f>
        <v>31.6</v>
      </c>
      <c r="S29" s="11">
        <f>[25]Junho!$C$22</f>
        <v>30.2</v>
      </c>
      <c r="T29" s="11">
        <f>[25]Junho!$C$23</f>
        <v>27.7</v>
      </c>
      <c r="U29" s="11">
        <f>[25]Junho!$C$24</f>
        <v>29.8</v>
      </c>
      <c r="V29" s="11">
        <f>[25]Junho!$C$25</f>
        <v>31.7</v>
      </c>
      <c r="W29" s="11">
        <f>[25]Junho!$C$26</f>
        <v>31.3</v>
      </c>
      <c r="X29" s="11">
        <f>[25]Junho!$C$27</f>
        <v>30.6</v>
      </c>
      <c r="Y29" s="11">
        <f>[25]Junho!$C$28</f>
        <v>30.2</v>
      </c>
      <c r="Z29" s="11">
        <f>[25]Junho!$C$29</f>
        <v>30.3</v>
      </c>
      <c r="AA29" s="11">
        <f>[25]Junho!$C$30</f>
        <v>25.3</v>
      </c>
      <c r="AB29" s="11">
        <f>[25]Junho!$C$31</f>
        <v>26.6</v>
      </c>
      <c r="AC29" s="11">
        <f>[25]Junho!$C$32</f>
        <v>32.1</v>
      </c>
      <c r="AD29" s="11">
        <f>[25]Junho!$C$33</f>
        <v>31.6</v>
      </c>
      <c r="AE29" s="11">
        <f>[25]Junho!$C$34</f>
        <v>31.8</v>
      </c>
      <c r="AF29" s="128">
        <f t="shared" si="1"/>
        <v>32.5</v>
      </c>
      <c r="AG29" s="93">
        <f t="shared" si="2"/>
        <v>29.40666666666667</v>
      </c>
      <c r="AK29" t="s">
        <v>47</v>
      </c>
      <c r="AL29" t="s">
        <v>47</v>
      </c>
    </row>
    <row r="30" spans="1:38" x14ac:dyDescent="0.2">
      <c r="A30" s="57" t="s">
        <v>10</v>
      </c>
      <c r="B30" s="11">
        <f>[26]Junho!$C$5</f>
        <v>24.5</v>
      </c>
      <c r="C30" s="11">
        <f>[26]Junho!$C$6</f>
        <v>21.6</v>
      </c>
      <c r="D30" s="11">
        <f>[26]Junho!$C$7</f>
        <v>21.1</v>
      </c>
      <c r="E30" s="11">
        <f>[26]Junho!$C$8</f>
        <v>24.3</v>
      </c>
      <c r="F30" s="11">
        <f>[26]Junho!$C$9</f>
        <v>22.4</v>
      </c>
      <c r="G30" s="11">
        <f>[26]Junho!$C$10</f>
        <v>25.1</v>
      </c>
      <c r="H30" s="11">
        <f>[26]Junho!$C$11</f>
        <v>28.3</v>
      </c>
      <c r="I30" s="11">
        <f>[26]Junho!$C$12</f>
        <v>28.3</v>
      </c>
      <c r="J30" s="11">
        <f>[26]Junho!$C$13</f>
        <v>27.4</v>
      </c>
      <c r="K30" s="11">
        <f>[26]Junho!$C$14</f>
        <v>26.4</v>
      </c>
      <c r="L30" s="11">
        <f>[26]Junho!$C$15</f>
        <v>29.6</v>
      </c>
      <c r="M30" s="11">
        <f>[26]Junho!$C$16</f>
        <v>30.3</v>
      </c>
      <c r="N30" s="11">
        <f>[26]Junho!$C$17</f>
        <v>30.1</v>
      </c>
      <c r="O30" s="11">
        <f>[26]Junho!$C$18</f>
        <v>30</v>
      </c>
      <c r="P30" s="11">
        <f>[26]Junho!$C$19</f>
        <v>30.8</v>
      </c>
      <c r="Q30" s="11">
        <f>[26]Junho!$C$20</f>
        <v>30.5</v>
      </c>
      <c r="R30" s="11">
        <f>[26]Junho!$C$21</f>
        <v>29.5</v>
      </c>
      <c r="S30" s="11">
        <f>[26]Junho!$C$22</f>
        <v>29.1</v>
      </c>
      <c r="T30" s="11">
        <f>[26]Junho!$C$23</f>
        <v>28.8</v>
      </c>
      <c r="U30" s="11">
        <f>[26]Junho!$C$24</f>
        <v>27.4</v>
      </c>
      <c r="V30" s="11">
        <f>[26]Junho!$C$25</f>
        <v>29.4</v>
      </c>
      <c r="W30" s="11">
        <f>[26]Junho!$C$26</f>
        <v>28.4</v>
      </c>
      <c r="X30" s="11">
        <f>[26]Junho!$C$27</f>
        <v>28.7</v>
      </c>
      <c r="Y30" s="11">
        <f>[26]Junho!$C$28</f>
        <v>29.2</v>
      </c>
      <c r="Z30" s="11">
        <f>[26]Junho!$C$29</f>
        <v>30.1</v>
      </c>
      <c r="AA30" s="11">
        <f>[26]Junho!$C$30</f>
        <v>23.8</v>
      </c>
      <c r="AB30" s="11">
        <f>[26]Junho!$C$31</f>
        <v>21.9</v>
      </c>
      <c r="AC30" s="11">
        <f>[26]Junho!$C$32</f>
        <v>30.3</v>
      </c>
      <c r="AD30" s="11">
        <f>[26]Junho!$C$33</f>
        <v>31.8</v>
      </c>
      <c r="AE30" s="11">
        <f>[26]Junho!$C$34</f>
        <v>32.1</v>
      </c>
      <c r="AF30" s="128">
        <f t="shared" si="1"/>
        <v>32.1</v>
      </c>
      <c r="AG30" s="93">
        <f t="shared" si="2"/>
        <v>27.706666666666667</v>
      </c>
      <c r="AK30" t="s">
        <v>47</v>
      </c>
      <c r="AL30" t="s">
        <v>47</v>
      </c>
    </row>
    <row r="31" spans="1:38" x14ac:dyDescent="0.2">
      <c r="A31" s="57" t="s">
        <v>172</v>
      </c>
      <c r="B31" s="11" t="str">
        <f>[27]Junho!$C$5</f>
        <v>*</v>
      </c>
      <c r="C31" s="11" t="str">
        <f>[27]Junho!$C$6</f>
        <v>*</v>
      </c>
      <c r="D31" s="11" t="str">
        <f>[27]Junho!$C$7</f>
        <v>*</v>
      </c>
      <c r="E31" s="11" t="str">
        <f>[27]Junho!$C$8</f>
        <v>*</v>
      </c>
      <c r="F31" s="11" t="str">
        <f>[27]Junho!$C$9</f>
        <v>*</v>
      </c>
      <c r="G31" s="11" t="str">
        <f>[27]Junho!$C$10</f>
        <v>*</v>
      </c>
      <c r="H31" s="11" t="str">
        <f>[27]Junho!$C$11</f>
        <v>*</v>
      </c>
      <c r="I31" s="11" t="str">
        <f>[27]Junho!$C$12</f>
        <v>*</v>
      </c>
      <c r="J31" s="11" t="str">
        <f>[27]Junho!$C$13</f>
        <v>*</v>
      </c>
      <c r="K31" s="11" t="str">
        <f>[27]Junho!$C$14</f>
        <v>*</v>
      </c>
      <c r="L31" s="11" t="str">
        <f>[27]Junho!$C$15</f>
        <v>*</v>
      </c>
      <c r="M31" s="11" t="str">
        <f>[27]Junho!$C$16</f>
        <v>*</v>
      </c>
      <c r="N31" s="11" t="str">
        <f>[27]Junho!$C$17</f>
        <v>*</v>
      </c>
      <c r="O31" s="11" t="str">
        <f>[27]Junho!$C$18</f>
        <v>*</v>
      </c>
      <c r="P31" s="11" t="str">
        <f>[27]Junho!$C$19</f>
        <v>*</v>
      </c>
      <c r="Q31" s="11" t="str">
        <f>[27]Junho!$C$20</f>
        <v>*</v>
      </c>
      <c r="R31" s="11" t="str">
        <f>[27]Junho!$C$21</f>
        <v>*</v>
      </c>
      <c r="S31" s="11" t="str">
        <f>[27]Junho!$C$22</f>
        <v>*</v>
      </c>
      <c r="T31" s="11" t="str">
        <f>[27]Junho!$C$23</f>
        <v>*</v>
      </c>
      <c r="U31" s="11" t="str">
        <f>[27]Junho!$C$24</f>
        <v>*</v>
      </c>
      <c r="V31" s="11" t="str">
        <f>[27]Junho!$C$25</f>
        <v>*</v>
      </c>
      <c r="W31" s="11" t="str">
        <f>[27]Junho!$C$26</f>
        <v>*</v>
      </c>
      <c r="X31" s="11" t="str">
        <f>[27]Junho!$C$27</f>
        <v>*</v>
      </c>
      <c r="Y31" s="11" t="str">
        <f>[27]Junho!$C$28</f>
        <v>*</v>
      </c>
      <c r="Z31" s="11" t="str">
        <f>[27]Junho!$C$29</f>
        <v>*</v>
      </c>
      <c r="AA31" s="11" t="str">
        <f>[27]Junho!$C$30</f>
        <v>*</v>
      </c>
      <c r="AB31" s="11" t="str">
        <f>[27]Junho!$C$31</f>
        <v>*</v>
      </c>
      <c r="AC31" s="11" t="str">
        <f>[27]Junho!$C$32</f>
        <v>*</v>
      </c>
      <c r="AD31" s="11" t="str">
        <f>[27]Junho!$C$33</f>
        <v>*</v>
      </c>
      <c r="AE31" s="11" t="str">
        <f>[27]Junho!$C$34</f>
        <v>*</v>
      </c>
      <c r="AF31" s="128" t="s">
        <v>226</v>
      </c>
      <c r="AG31" s="93" t="s">
        <v>226</v>
      </c>
      <c r="AH31" s="12" t="s">
        <v>47</v>
      </c>
      <c r="AK31" t="s">
        <v>47</v>
      </c>
    </row>
    <row r="32" spans="1:38" x14ac:dyDescent="0.2">
      <c r="A32" s="57" t="s">
        <v>11</v>
      </c>
      <c r="B32" s="11">
        <f>[28]Junho!$C$5</f>
        <v>30.6</v>
      </c>
      <c r="C32" s="11">
        <f>[28]Junho!$C$6</f>
        <v>23.5</v>
      </c>
      <c r="D32" s="11">
        <f>[28]Junho!$C$7</f>
        <v>25.9</v>
      </c>
      <c r="E32" s="11">
        <f>[28]Junho!$C$8</f>
        <v>23.3</v>
      </c>
      <c r="F32" s="11">
        <f>[28]Junho!$C$9</f>
        <v>23.6</v>
      </c>
      <c r="G32" s="11">
        <f>[28]Junho!$C$10</f>
        <v>26.2</v>
      </c>
      <c r="H32" s="11">
        <f>[28]Junho!$C$11</f>
        <v>28.7</v>
      </c>
      <c r="I32" s="11">
        <f>[28]Junho!$C$12</f>
        <v>29.3</v>
      </c>
      <c r="J32" s="11">
        <f>[28]Junho!$C$13</f>
        <v>28.1</v>
      </c>
      <c r="K32" s="11">
        <f>[28]Junho!$C$14</f>
        <v>28.8</v>
      </c>
      <c r="L32" s="11">
        <f>[28]Junho!$C$15</f>
        <v>30.9</v>
      </c>
      <c r="M32" s="11">
        <f>[28]Junho!$C$16</f>
        <v>32.200000000000003</v>
      </c>
      <c r="N32" s="11">
        <f>[28]Junho!$C$17</f>
        <v>31.7</v>
      </c>
      <c r="O32" s="11">
        <f>[28]Junho!$C$18</f>
        <v>31.8</v>
      </c>
      <c r="P32" s="11">
        <f>[28]Junho!$C$19</f>
        <v>31</v>
      </c>
      <c r="Q32" s="11">
        <f>[28]Junho!$C$20</f>
        <v>31.6</v>
      </c>
      <c r="R32" s="11">
        <f>[28]Junho!$C$21</f>
        <v>30</v>
      </c>
      <c r="S32" s="11">
        <f>[28]Junho!$C$22</f>
        <v>30.9</v>
      </c>
      <c r="T32" s="11">
        <f>[28]Junho!$C$23</f>
        <v>30.9</v>
      </c>
      <c r="U32" s="11">
        <f>[28]Junho!$C$24</f>
        <v>28.5</v>
      </c>
      <c r="V32" s="11">
        <f>[28]Junho!$C$25</f>
        <v>30.7</v>
      </c>
      <c r="W32" s="11">
        <f>[28]Junho!$C$26</f>
        <v>30</v>
      </c>
      <c r="X32" s="11">
        <f>[28]Junho!$C$27</f>
        <v>30.7</v>
      </c>
      <c r="Y32" s="11">
        <f>[28]Junho!$C$28</f>
        <v>30.7</v>
      </c>
      <c r="Z32" s="11">
        <f>[28]Junho!$C$29</f>
        <v>30.3</v>
      </c>
      <c r="AA32" s="11">
        <f>[28]Junho!$C$30</f>
        <v>21.5</v>
      </c>
      <c r="AB32" s="11">
        <f>[28]Junho!$C$31</f>
        <v>23.8</v>
      </c>
      <c r="AC32" s="11">
        <f>[28]Junho!$C$32</f>
        <v>31.7</v>
      </c>
      <c r="AD32" s="11">
        <f>[28]Junho!$C$33</f>
        <v>32.6</v>
      </c>
      <c r="AE32" s="11">
        <f>[28]Junho!$C$34</f>
        <v>32.9</v>
      </c>
      <c r="AF32" s="128">
        <f t="shared" si="1"/>
        <v>32.9</v>
      </c>
      <c r="AG32" s="93">
        <f t="shared" si="2"/>
        <v>29.080000000000002</v>
      </c>
      <c r="AL32" t="s">
        <v>47</v>
      </c>
    </row>
    <row r="33" spans="1:38" s="5" customFormat="1" x14ac:dyDescent="0.2">
      <c r="A33" s="57" t="s">
        <v>12</v>
      </c>
      <c r="B33" s="11">
        <f>[29]Junho!$C$5</f>
        <v>30.6</v>
      </c>
      <c r="C33" s="11">
        <f>[29]Junho!$C$6</f>
        <v>25.5</v>
      </c>
      <c r="D33" s="11">
        <f>[29]Junho!$C$7</f>
        <v>25.6</v>
      </c>
      <c r="E33" s="11">
        <f>[29]Junho!$C$8</f>
        <v>24.4</v>
      </c>
      <c r="F33" s="11">
        <f>[29]Junho!$C$9</f>
        <v>27.4</v>
      </c>
      <c r="G33" s="11">
        <f>[29]Junho!$C$10</f>
        <v>28.5</v>
      </c>
      <c r="H33" s="11">
        <f>[29]Junho!$C$11</f>
        <v>30.6</v>
      </c>
      <c r="I33" s="11">
        <f>[29]Junho!$C$12</f>
        <v>28.7</v>
      </c>
      <c r="J33" s="11">
        <f>[29]Junho!$C$13</f>
        <v>31.7</v>
      </c>
      <c r="K33" s="11">
        <f>[29]Junho!$C$14</f>
        <v>31.2</v>
      </c>
      <c r="L33" s="11">
        <f>[29]Junho!$C$15</f>
        <v>32.1</v>
      </c>
      <c r="M33" s="11">
        <f>[29]Junho!$C$16</f>
        <v>32.799999999999997</v>
      </c>
      <c r="N33" s="11">
        <f>[29]Junho!$C$17</f>
        <v>32.6</v>
      </c>
      <c r="O33" s="11">
        <f>[29]Junho!$C$18</f>
        <v>31.7</v>
      </c>
      <c r="P33" s="11">
        <f>[29]Junho!$C$19</f>
        <v>32.700000000000003</v>
      </c>
      <c r="Q33" s="11">
        <f>[29]Junho!$C$20</f>
        <v>33.4</v>
      </c>
      <c r="R33" s="11">
        <f>[29]Junho!$C$21</f>
        <v>32.4</v>
      </c>
      <c r="S33" s="11">
        <f>[29]Junho!$C$22</f>
        <v>31.1</v>
      </c>
      <c r="T33" s="11">
        <f>[29]Junho!$C$23</f>
        <v>29.2</v>
      </c>
      <c r="U33" s="11" t="str">
        <f>[29]Junho!$C$24</f>
        <v>*</v>
      </c>
      <c r="V33" s="11" t="str">
        <f>[29]Junho!$C$25</f>
        <v>*</v>
      </c>
      <c r="W33" s="11" t="str">
        <f>[29]Junho!$C$26</f>
        <v>*</v>
      </c>
      <c r="X33" s="11" t="str">
        <f>[29]Junho!$C$27</f>
        <v>*</v>
      </c>
      <c r="Y33" s="11" t="str">
        <f>[29]Junho!$C$28</f>
        <v>*</v>
      </c>
      <c r="Z33" s="11" t="str">
        <f>[29]Junho!$C$29</f>
        <v>*</v>
      </c>
      <c r="AA33" s="11" t="str">
        <f>[29]Junho!$C$30</f>
        <v>*</v>
      </c>
      <c r="AB33" s="11" t="str">
        <f>[29]Junho!$C$31</f>
        <v>*</v>
      </c>
      <c r="AC33" s="11" t="str">
        <f>[29]Junho!$C$32</f>
        <v>*</v>
      </c>
      <c r="AD33" s="11" t="str">
        <f>[29]Junho!$C$33</f>
        <v>*</v>
      </c>
      <c r="AE33" s="11" t="str">
        <f>[29]Junho!$C$34</f>
        <v>*</v>
      </c>
      <c r="AF33" s="128">
        <f t="shared" si="1"/>
        <v>33.4</v>
      </c>
      <c r="AG33" s="93">
        <f t="shared" si="2"/>
        <v>30.115789473684213</v>
      </c>
      <c r="AK33" s="5" t="s">
        <v>47</v>
      </c>
      <c r="AL33" s="5" t="s">
        <v>47</v>
      </c>
    </row>
    <row r="34" spans="1:38" x14ac:dyDescent="0.2">
      <c r="A34" s="57" t="s">
        <v>13</v>
      </c>
      <c r="B34" s="11">
        <f>[30]Junho!$C$5</f>
        <v>32.6</v>
      </c>
      <c r="C34" s="11">
        <f>[30]Junho!$C$6</f>
        <v>24.4</v>
      </c>
      <c r="D34" s="11">
        <f>[30]Junho!$C$7</f>
        <v>23.6</v>
      </c>
      <c r="E34" s="11">
        <f>[30]Junho!$C$8</f>
        <v>26.4</v>
      </c>
      <c r="F34" s="11">
        <f>[30]Junho!$C$9</f>
        <v>28.2</v>
      </c>
      <c r="G34" s="11">
        <f>[30]Junho!$C$10</f>
        <v>29.7</v>
      </c>
      <c r="H34" s="11">
        <f>[30]Junho!$C$11</f>
        <v>32.4</v>
      </c>
      <c r="I34" s="11">
        <f>[30]Junho!$C$12</f>
        <v>27.2</v>
      </c>
      <c r="J34" s="11">
        <f>[30]Junho!$C$13</f>
        <v>31.3</v>
      </c>
      <c r="K34" s="11">
        <f>[30]Junho!$C$14</f>
        <v>31.9</v>
      </c>
      <c r="L34" s="11">
        <f>[30]Junho!$C$15</f>
        <v>32.799999999999997</v>
      </c>
      <c r="M34" s="11">
        <f>[30]Junho!$C$16</f>
        <v>33</v>
      </c>
      <c r="N34" s="11">
        <f>[30]Junho!$C$17</f>
        <v>32.6</v>
      </c>
      <c r="O34" s="11">
        <f>[30]Junho!$C$18</f>
        <v>32.9</v>
      </c>
      <c r="P34" s="11">
        <f>[30]Junho!$C$19</f>
        <v>33.700000000000003</v>
      </c>
      <c r="Q34" s="11">
        <f>[30]Junho!$C$20</f>
        <v>32.9</v>
      </c>
      <c r="R34" s="11">
        <f>[30]Junho!$C$21</f>
        <v>30.8</v>
      </c>
      <c r="S34" s="11">
        <f>[30]Junho!$C$22</f>
        <v>31.7</v>
      </c>
      <c r="T34" s="11">
        <f>[30]Junho!$C$23</f>
        <v>30.7</v>
      </c>
      <c r="U34" s="11">
        <f>[30]Junho!$C$24</f>
        <v>28.4</v>
      </c>
      <c r="V34" s="11">
        <f>[30]Junho!$C$25</f>
        <v>32.4</v>
      </c>
      <c r="W34" s="11">
        <f>[30]Junho!$C$26</f>
        <v>32.5</v>
      </c>
      <c r="X34" s="11">
        <f>[30]Junho!$C$27</f>
        <v>32.299999999999997</v>
      </c>
      <c r="Y34" s="11">
        <f>[30]Junho!$C$28</f>
        <v>31.8</v>
      </c>
      <c r="Z34" s="11">
        <f>[30]Junho!$C$29</f>
        <v>31.7</v>
      </c>
      <c r="AA34" s="11">
        <f>[30]Junho!$C$30</f>
        <v>25.9</v>
      </c>
      <c r="AB34" s="11">
        <f>[30]Junho!$C$31</f>
        <v>28.2</v>
      </c>
      <c r="AC34" s="11">
        <f>[30]Junho!$C$32</f>
        <v>32.700000000000003</v>
      </c>
      <c r="AD34" s="11">
        <f>[30]Junho!$C$33</f>
        <v>32.700000000000003</v>
      </c>
      <c r="AE34" s="11">
        <f>[30]Junho!$C$34</f>
        <v>33.200000000000003</v>
      </c>
      <c r="AF34" s="128">
        <f t="shared" si="1"/>
        <v>33.700000000000003</v>
      </c>
      <c r="AG34" s="93">
        <f t="shared" si="2"/>
        <v>30.686666666666671</v>
      </c>
    </row>
    <row r="35" spans="1:38" x14ac:dyDescent="0.2">
      <c r="A35" s="57" t="s">
        <v>173</v>
      </c>
      <c r="B35" s="11" t="str">
        <f>[31]Junho!$C$5</f>
        <v>*</v>
      </c>
      <c r="C35" s="11" t="str">
        <f>[31]Junho!$C$6</f>
        <v>*</v>
      </c>
      <c r="D35" s="11" t="str">
        <f>[31]Junho!$C$7</f>
        <v>*</v>
      </c>
      <c r="E35" s="11" t="str">
        <f>[31]Junho!$C$8</f>
        <v>*</v>
      </c>
      <c r="F35" s="11" t="str">
        <f>[31]Junho!$C$9</f>
        <v>*</v>
      </c>
      <c r="G35" s="11" t="str">
        <f>[31]Junho!$C$10</f>
        <v>*</v>
      </c>
      <c r="H35" s="11" t="str">
        <f>[31]Junho!$C$11</f>
        <v>*</v>
      </c>
      <c r="I35" s="11" t="str">
        <f>[31]Junho!$C$12</f>
        <v>*</v>
      </c>
      <c r="J35" s="11" t="str">
        <f>[31]Junho!$C$13</f>
        <v>*</v>
      </c>
      <c r="K35" s="11" t="str">
        <f>[31]Junho!$C$14</f>
        <v>*</v>
      </c>
      <c r="L35" s="11" t="str">
        <f>[31]Junho!$C$15</f>
        <v>*</v>
      </c>
      <c r="M35" s="11" t="str">
        <f>[31]Junho!$C$16</f>
        <v>*</v>
      </c>
      <c r="N35" s="11" t="str">
        <f>[31]Junho!$C$17</f>
        <v>*</v>
      </c>
      <c r="O35" s="11" t="str">
        <f>[31]Junho!$C$18</f>
        <v>*</v>
      </c>
      <c r="P35" s="11" t="str">
        <f>[31]Junho!$C$19</f>
        <v>*</v>
      </c>
      <c r="Q35" s="11" t="str">
        <f>[31]Junho!$C$20</f>
        <v>*</v>
      </c>
      <c r="R35" s="11" t="str">
        <f>[31]Junho!$C$21</f>
        <v>*</v>
      </c>
      <c r="S35" s="11" t="str">
        <f>[31]Junho!$C$22</f>
        <v>*</v>
      </c>
      <c r="T35" s="11" t="str">
        <f>[31]Junho!$C$23</f>
        <v>*</v>
      </c>
      <c r="U35" s="11" t="str">
        <f>[31]Junho!$C$24</f>
        <v>*</v>
      </c>
      <c r="V35" s="11" t="str">
        <f>[31]Junho!$C$25</f>
        <v>*</v>
      </c>
      <c r="W35" s="11" t="str">
        <f>[31]Junho!$C$26</f>
        <v>*</v>
      </c>
      <c r="X35" s="11" t="str">
        <f>[31]Junho!$C$27</f>
        <v>*</v>
      </c>
      <c r="Y35" s="11" t="str">
        <f>[31]Junho!$C$28</f>
        <v>*</v>
      </c>
      <c r="Z35" s="11" t="str">
        <f>[31]Junho!$C$29</f>
        <v>*</v>
      </c>
      <c r="AA35" s="11" t="str">
        <f>[31]Junho!$C$30</f>
        <v>*</v>
      </c>
      <c r="AB35" s="11" t="str">
        <f>[31]Junho!$C$31</f>
        <v>*</v>
      </c>
      <c r="AC35" s="11" t="str">
        <f>[31]Junho!$C$32</f>
        <v>*</v>
      </c>
      <c r="AD35" s="11" t="str">
        <f>[31]Junho!$C$33</f>
        <v>*</v>
      </c>
      <c r="AE35" s="11" t="str">
        <f>[31]Junho!$C$34</f>
        <v>*</v>
      </c>
      <c r="AF35" s="128" t="s">
        <v>226</v>
      </c>
      <c r="AG35" s="93" t="s">
        <v>226</v>
      </c>
    </row>
    <row r="36" spans="1:38" x14ac:dyDescent="0.2">
      <c r="A36" s="57" t="s">
        <v>144</v>
      </c>
      <c r="B36" s="11" t="str">
        <f>[32]Junho!$C$5</f>
        <v>*</v>
      </c>
      <c r="C36" s="11" t="str">
        <f>[32]Junho!$C$6</f>
        <v>*</v>
      </c>
      <c r="D36" s="11" t="str">
        <f>[32]Junho!$C$7</f>
        <v>*</v>
      </c>
      <c r="E36" s="11" t="str">
        <f>[32]Junho!$C$8</f>
        <v>*</v>
      </c>
      <c r="F36" s="11" t="str">
        <f>[32]Junho!$C$9</f>
        <v>*</v>
      </c>
      <c r="G36" s="11" t="str">
        <f>[32]Junho!$C$10</f>
        <v>*</v>
      </c>
      <c r="H36" s="11" t="str">
        <f>[32]Junho!$C$11</f>
        <v>*</v>
      </c>
      <c r="I36" s="11" t="str">
        <f>[32]Junho!$C$12</f>
        <v>*</v>
      </c>
      <c r="J36" s="11" t="str">
        <f>[32]Junho!$C$13</f>
        <v>*</v>
      </c>
      <c r="K36" s="11" t="str">
        <f>[32]Junho!$C$14</f>
        <v>*</v>
      </c>
      <c r="L36" s="11" t="str">
        <f>[32]Junho!$C$15</f>
        <v>*</v>
      </c>
      <c r="M36" s="11" t="str">
        <f>[32]Junho!$C$16</f>
        <v>*</v>
      </c>
      <c r="N36" s="11" t="str">
        <f>[32]Junho!$C$17</f>
        <v>*</v>
      </c>
      <c r="O36" s="11" t="str">
        <f>[32]Junho!$C$18</f>
        <v>*</v>
      </c>
      <c r="P36" s="11" t="str">
        <f>[32]Junho!$C$19</f>
        <v>*</v>
      </c>
      <c r="Q36" s="11" t="str">
        <f>[32]Junho!$C$20</f>
        <v>*</v>
      </c>
      <c r="R36" s="11" t="str">
        <f>[32]Junho!$C$21</f>
        <v>*</v>
      </c>
      <c r="S36" s="11" t="str">
        <f>[32]Junho!$C$22</f>
        <v>*</v>
      </c>
      <c r="T36" s="11" t="str">
        <f>[32]Junho!$C$23</f>
        <v>*</v>
      </c>
      <c r="U36" s="11" t="str">
        <f>[32]Junho!$C$24</f>
        <v>*</v>
      </c>
      <c r="V36" s="11" t="str">
        <f>[32]Junho!$C$25</f>
        <v>*</v>
      </c>
      <c r="W36" s="11" t="str">
        <f>[32]Junho!$C$26</f>
        <v>*</v>
      </c>
      <c r="X36" s="11" t="str">
        <f>[32]Junho!$C$27</f>
        <v>*</v>
      </c>
      <c r="Y36" s="11" t="str">
        <f>[32]Junho!$C$28</f>
        <v>*</v>
      </c>
      <c r="Z36" s="11" t="str">
        <f>[32]Junho!$C$29</f>
        <v>*</v>
      </c>
      <c r="AA36" s="11" t="str">
        <f>[32]Junho!$C$30</f>
        <v>*</v>
      </c>
      <c r="AB36" s="11" t="str">
        <f>[32]Junho!$C$31</f>
        <v>*</v>
      </c>
      <c r="AC36" s="11" t="str">
        <f>[32]Junho!$C$32</f>
        <v>*</v>
      </c>
      <c r="AD36" s="11" t="str">
        <f>[32]Junho!$C$33</f>
        <v>*</v>
      </c>
      <c r="AE36" s="11" t="str">
        <f>[32]Junho!$C$34</f>
        <v>*</v>
      </c>
      <c r="AF36" s="128" t="s">
        <v>226</v>
      </c>
      <c r="AG36" s="93" t="s">
        <v>226</v>
      </c>
      <c r="AK36" t="s">
        <v>47</v>
      </c>
    </row>
    <row r="37" spans="1:38" x14ac:dyDescent="0.2">
      <c r="A37" s="57" t="s">
        <v>14</v>
      </c>
      <c r="B37" s="11">
        <f>[33]Junho!$C$5</f>
        <v>33.6</v>
      </c>
      <c r="C37" s="11">
        <f>[33]Junho!$C$6</f>
        <v>32.700000000000003</v>
      </c>
      <c r="D37" s="11">
        <f>[33]Junho!$C$7</f>
        <v>25.9</v>
      </c>
      <c r="E37" s="11">
        <f>[33]Junho!$C$8</f>
        <v>26.5</v>
      </c>
      <c r="F37" s="11">
        <f>[33]Junho!$C$9</f>
        <v>25.3</v>
      </c>
      <c r="G37" s="11">
        <f>[33]Junho!$C$10</f>
        <v>28.5</v>
      </c>
      <c r="H37" s="11">
        <f>[33]Junho!$C$11</f>
        <v>28.8</v>
      </c>
      <c r="I37" s="11">
        <f>[33]Junho!$C$12</f>
        <v>29.5</v>
      </c>
      <c r="J37" s="11">
        <f>[33]Junho!$C$13</f>
        <v>29.2</v>
      </c>
      <c r="K37" s="11">
        <f>[33]Junho!$C$14</f>
        <v>30</v>
      </c>
      <c r="L37" s="11">
        <f>[33]Junho!$C$15</f>
        <v>30.8</v>
      </c>
      <c r="M37" s="11">
        <f>[33]Junho!$C$16</f>
        <v>30.6</v>
      </c>
      <c r="N37" s="11">
        <f>[33]Junho!$C$17</f>
        <v>31.3</v>
      </c>
      <c r="O37" s="11">
        <f>[33]Junho!$C$18</f>
        <v>31.8</v>
      </c>
      <c r="P37" s="11">
        <f>[33]Junho!$C$19</f>
        <v>31.2</v>
      </c>
      <c r="Q37" s="11">
        <f>[33]Junho!$C$20</f>
        <v>31.6</v>
      </c>
      <c r="R37" s="11">
        <f>[33]Junho!$C$21</f>
        <v>30.1</v>
      </c>
      <c r="S37" s="11">
        <f>[33]Junho!$C$22</f>
        <v>31.4</v>
      </c>
      <c r="T37" s="11">
        <f>[33]Junho!$C$23</f>
        <v>31.9</v>
      </c>
      <c r="U37" s="11">
        <f>[33]Junho!$C$24</f>
        <v>30.7</v>
      </c>
      <c r="V37" s="11">
        <f>[33]Junho!$C$25</f>
        <v>30.9</v>
      </c>
      <c r="W37" s="11">
        <f>[33]Junho!$C$26</f>
        <v>30</v>
      </c>
      <c r="X37" s="11">
        <f>[33]Junho!$C$27</f>
        <v>29.5</v>
      </c>
      <c r="Y37" s="11">
        <f>[33]Junho!$C$28</f>
        <v>30.3</v>
      </c>
      <c r="Z37" s="11">
        <f>[33]Junho!$C$29</f>
        <v>32</v>
      </c>
      <c r="AA37" s="11">
        <f>[33]Junho!$C$30</f>
        <v>32.6</v>
      </c>
      <c r="AB37" s="11">
        <f>[33]Junho!$C$31</f>
        <v>29.1</v>
      </c>
      <c r="AC37" s="11">
        <f>[33]Junho!$C$32</f>
        <v>32.5</v>
      </c>
      <c r="AD37" s="11">
        <f>[33]Junho!$C$33</f>
        <v>31.9</v>
      </c>
      <c r="AE37" s="11">
        <f>[33]Junho!$C$34</f>
        <v>32.4</v>
      </c>
      <c r="AF37" s="128">
        <f t="shared" si="1"/>
        <v>33.6</v>
      </c>
      <c r="AG37" s="93">
        <f t="shared" si="2"/>
        <v>30.420000000000005</v>
      </c>
      <c r="AI37" t="s">
        <v>47</v>
      </c>
      <c r="AK37" t="s">
        <v>47</v>
      </c>
    </row>
    <row r="38" spans="1:38" x14ac:dyDescent="0.2">
      <c r="A38" s="57" t="s">
        <v>174</v>
      </c>
      <c r="B38" s="11" t="str">
        <f>[34]Junho!$C$5</f>
        <v>*</v>
      </c>
      <c r="C38" s="11" t="str">
        <f>[34]Junho!$C$6</f>
        <v>*</v>
      </c>
      <c r="D38" s="11" t="str">
        <f>[34]Junho!$C$7</f>
        <v>*</v>
      </c>
      <c r="E38" s="11" t="str">
        <f>[34]Junho!$C$8</f>
        <v>*</v>
      </c>
      <c r="F38" s="11" t="str">
        <f>[34]Junho!$C$9</f>
        <v>*</v>
      </c>
      <c r="G38" s="11" t="str">
        <f>[34]Junho!$C$10</f>
        <v>*</v>
      </c>
      <c r="H38" s="11" t="str">
        <f>[34]Junho!$C$11</f>
        <v>*</v>
      </c>
      <c r="I38" s="11" t="str">
        <f>[34]Junho!$C$12</f>
        <v>*</v>
      </c>
      <c r="J38" s="11" t="str">
        <f>[34]Junho!$C$13</f>
        <v>*</v>
      </c>
      <c r="K38" s="11" t="str">
        <f>[34]Junho!$C$14</f>
        <v>*</v>
      </c>
      <c r="L38" s="11" t="str">
        <f>[34]Junho!$C$15</f>
        <v>*</v>
      </c>
      <c r="M38" s="11" t="str">
        <f>[34]Junho!$C$16</f>
        <v>*</v>
      </c>
      <c r="N38" s="11" t="str">
        <f>[34]Junho!$C$17</f>
        <v>*</v>
      </c>
      <c r="O38" s="11" t="str">
        <f>[34]Junho!$C$18</f>
        <v>*</v>
      </c>
      <c r="P38" s="11" t="str">
        <f>[34]Junho!$C$19</f>
        <v>*</v>
      </c>
      <c r="Q38" s="11" t="str">
        <f>[34]Junho!$C$20</f>
        <v>*</v>
      </c>
      <c r="R38" s="11" t="str">
        <f>[34]Junho!$C$21</f>
        <v>*</v>
      </c>
      <c r="S38" s="11" t="str">
        <f>[34]Junho!$C$22</f>
        <v>*</v>
      </c>
      <c r="T38" s="11" t="str">
        <f>[34]Junho!$C$23</f>
        <v>*</v>
      </c>
      <c r="U38" s="11" t="str">
        <f>[34]Junho!$C$24</f>
        <v>*</v>
      </c>
      <c r="V38" s="11" t="str">
        <f>[34]Junho!$C$25</f>
        <v>*</v>
      </c>
      <c r="W38" s="11" t="str">
        <f>[34]Junho!$C$26</f>
        <v>*</v>
      </c>
      <c r="X38" s="11" t="str">
        <f>[34]Junho!$C$27</f>
        <v>*</v>
      </c>
      <c r="Y38" s="11" t="str">
        <f>[34]Junho!$C$28</f>
        <v>*</v>
      </c>
      <c r="Z38" s="11" t="str">
        <f>[34]Junho!$C$29</f>
        <v>*</v>
      </c>
      <c r="AA38" s="11" t="str">
        <f>[34]Junho!$C$30</f>
        <v>*</v>
      </c>
      <c r="AB38" s="11" t="str">
        <f>[34]Junho!$C$31</f>
        <v>*</v>
      </c>
      <c r="AC38" s="11" t="str">
        <f>[34]Junho!$C$32</f>
        <v>*</v>
      </c>
      <c r="AD38" s="11" t="str">
        <f>[34]Junho!$C$33</f>
        <v>*</v>
      </c>
      <c r="AE38" s="11" t="str">
        <f>[34]Junho!$C$34</f>
        <v>*</v>
      </c>
      <c r="AF38" s="128" t="s">
        <v>226</v>
      </c>
      <c r="AG38" s="93" t="s">
        <v>226</v>
      </c>
    </row>
    <row r="39" spans="1:38" x14ac:dyDescent="0.2">
      <c r="A39" s="57" t="s">
        <v>15</v>
      </c>
      <c r="B39" s="11">
        <f>[35]Junho!$C$5</f>
        <v>23.3</v>
      </c>
      <c r="C39" s="11">
        <f>[35]Junho!$C$6</f>
        <v>17.399999999999999</v>
      </c>
      <c r="D39" s="11">
        <f>[35]Junho!$C$7</f>
        <v>16.5</v>
      </c>
      <c r="E39" s="11">
        <f>[35]Junho!$C$8</f>
        <v>20.5</v>
      </c>
      <c r="F39" s="11">
        <f>[35]Junho!$C$9</f>
        <v>20.3</v>
      </c>
      <c r="G39" s="11">
        <f>[35]Junho!$C$10</f>
        <v>22.9</v>
      </c>
      <c r="H39" s="11">
        <f>[35]Junho!$C$11</f>
        <v>27.3</v>
      </c>
      <c r="I39" s="11">
        <f>[35]Junho!$C$12</f>
        <v>25.5</v>
      </c>
      <c r="J39" s="11">
        <f>[35]Junho!$C$13</f>
        <v>25.3</v>
      </c>
      <c r="K39" s="11">
        <f>[35]Junho!$C$14</f>
        <v>24.6</v>
      </c>
      <c r="L39" s="11">
        <f>[35]Junho!$C$15</f>
        <v>26.9</v>
      </c>
      <c r="M39" s="11">
        <f>[35]Junho!$C$16</f>
        <v>27.9</v>
      </c>
      <c r="N39" s="11">
        <f>[35]Junho!$C$17</f>
        <v>28</v>
      </c>
      <c r="O39" s="11">
        <f>[35]Junho!$C$18</f>
        <v>27.3</v>
      </c>
      <c r="P39" s="11">
        <f>[35]Junho!$C$19</f>
        <v>27.5</v>
      </c>
      <c r="Q39" s="11">
        <f>[35]Junho!$C$20</f>
        <v>27.9</v>
      </c>
      <c r="R39" s="11">
        <f>[35]Junho!$C$21</f>
        <v>27</v>
      </c>
      <c r="S39" s="11">
        <f>[35]Junho!$C$22</f>
        <v>27.6</v>
      </c>
      <c r="T39" s="11">
        <f>[35]Junho!$C$23</f>
        <v>26</v>
      </c>
      <c r="U39" s="11">
        <f>[35]Junho!$C$24</f>
        <v>26.3</v>
      </c>
      <c r="V39" s="11">
        <f>[35]Junho!$C$25</f>
        <v>26.9</v>
      </c>
      <c r="W39" s="11">
        <f>[35]Junho!$C$26</f>
        <v>27</v>
      </c>
      <c r="X39" s="11">
        <f>[35]Junho!$C$27</f>
        <v>26.8</v>
      </c>
      <c r="Y39" s="11">
        <f>[35]Junho!$C$28</f>
        <v>27.5</v>
      </c>
      <c r="Z39" s="11">
        <f>[35]Junho!$C$29</f>
        <v>26.7</v>
      </c>
      <c r="AA39" s="11">
        <f>[35]Junho!$C$30</f>
        <v>22.6</v>
      </c>
      <c r="AB39" s="11">
        <f>[35]Junho!$C$31</f>
        <v>20.3</v>
      </c>
      <c r="AC39" s="11">
        <f>[35]Junho!$C$32</f>
        <v>28.8</v>
      </c>
      <c r="AD39" s="11">
        <f>[35]Junho!$C$33</f>
        <v>29.5</v>
      </c>
      <c r="AE39" s="11">
        <f>[35]Junho!$C$34</f>
        <v>30.3</v>
      </c>
      <c r="AF39" s="128">
        <f t="shared" si="1"/>
        <v>30.3</v>
      </c>
      <c r="AG39" s="93">
        <f t="shared" si="2"/>
        <v>25.413333333333334</v>
      </c>
      <c r="AH39" s="12" t="s">
        <v>47</v>
      </c>
      <c r="AK39" t="s">
        <v>47</v>
      </c>
    </row>
    <row r="40" spans="1:38" x14ac:dyDescent="0.2">
      <c r="A40" s="57" t="s">
        <v>16</v>
      </c>
      <c r="B40" s="11">
        <f>[36]Junho!$C$5</f>
        <v>19.8</v>
      </c>
      <c r="C40" s="11">
        <f>[36]Junho!$C$6</f>
        <v>17.7</v>
      </c>
      <c r="D40" s="11">
        <f>[36]Junho!$C$7</f>
        <v>19.8</v>
      </c>
      <c r="E40" s="11">
        <f>[36]Junho!$C$8</f>
        <v>24.2</v>
      </c>
      <c r="F40" s="11">
        <f>[36]Junho!$C$9</f>
        <v>26.8</v>
      </c>
      <c r="G40" s="11">
        <f>[36]Junho!$C$10</f>
        <v>28.7</v>
      </c>
      <c r="H40" s="11">
        <f>[36]Junho!$C$11</f>
        <v>31.2</v>
      </c>
      <c r="I40" s="11">
        <f>[36]Junho!$C$12</f>
        <v>23.2</v>
      </c>
      <c r="J40" s="11">
        <f>[36]Junho!$C$13</f>
        <v>28.7</v>
      </c>
      <c r="K40" s="11">
        <f>[36]Junho!$C$14</f>
        <v>30.6</v>
      </c>
      <c r="L40" s="11">
        <f>[36]Junho!$C$15</f>
        <v>31.6</v>
      </c>
      <c r="M40" s="11">
        <f>[36]Junho!$C$16</f>
        <v>32.299999999999997</v>
      </c>
      <c r="N40" s="11">
        <f>[36]Junho!$C$17</f>
        <v>31.8</v>
      </c>
      <c r="O40" s="11">
        <f>[36]Junho!$C$18</f>
        <v>30.5</v>
      </c>
      <c r="P40" s="11">
        <f>[36]Junho!$C$19</f>
        <v>32.700000000000003</v>
      </c>
      <c r="Q40" s="11">
        <f>[36]Junho!$C$20</f>
        <v>30.5</v>
      </c>
      <c r="R40" s="11">
        <f>[36]Junho!$C$21</f>
        <v>22.9</v>
      </c>
      <c r="S40" s="11">
        <f>[36]Junho!$C$22</f>
        <v>31.5</v>
      </c>
      <c r="T40" s="11">
        <f>[36]Junho!$C$23</f>
        <v>24.4</v>
      </c>
      <c r="U40" s="11">
        <f>[36]Junho!$C$24</f>
        <v>21.3</v>
      </c>
      <c r="V40" s="11">
        <f>[36]Junho!$C$25</f>
        <v>31.9</v>
      </c>
      <c r="W40" s="11">
        <f>[36]Junho!$C$26</f>
        <v>31.8</v>
      </c>
      <c r="X40" s="11">
        <f>[36]Junho!$C$27</f>
        <v>31.9</v>
      </c>
      <c r="Y40" s="11">
        <f>[36]Junho!$C$28</f>
        <v>31.3</v>
      </c>
      <c r="Z40" s="11">
        <f>[36]Junho!$C$29</f>
        <v>31.2</v>
      </c>
      <c r="AA40" s="11">
        <f>[36]Junho!$C$30</f>
        <v>18.8</v>
      </c>
      <c r="AB40" s="11">
        <f>[36]Junho!$C$31</f>
        <v>26.5</v>
      </c>
      <c r="AC40" s="11">
        <f>[36]Junho!$C$32</f>
        <v>32.6</v>
      </c>
      <c r="AD40" s="11">
        <f>[36]Junho!$C$33</f>
        <v>32.9</v>
      </c>
      <c r="AE40" s="11">
        <f>[36]Junho!$C$34</f>
        <v>32.799999999999997</v>
      </c>
      <c r="AF40" s="128">
        <f t="shared" si="1"/>
        <v>32.9</v>
      </c>
      <c r="AG40" s="93">
        <f t="shared" si="2"/>
        <v>28.063333333333325</v>
      </c>
      <c r="AJ40" t="s">
        <v>47</v>
      </c>
      <c r="AK40" t="s">
        <v>47</v>
      </c>
      <c r="AL40" t="s">
        <v>47</v>
      </c>
    </row>
    <row r="41" spans="1:38" x14ac:dyDescent="0.2">
      <c r="A41" s="57" t="s">
        <v>175</v>
      </c>
      <c r="B41" s="11">
        <f>[37]Junho!$C$5</f>
        <v>32.4</v>
      </c>
      <c r="C41" s="11">
        <f>[37]Junho!$C$6</f>
        <v>30.1</v>
      </c>
      <c r="D41" s="11">
        <f>[37]Junho!$C$7</f>
        <v>24.9</v>
      </c>
      <c r="E41" s="11">
        <f>[37]Junho!$C$8</f>
        <v>25.4</v>
      </c>
      <c r="F41" s="11">
        <f>[37]Junho!$C$9</f>
        <v>24.5</v>
      </c>
      <c r="G41" s="11">
        <f>[37]Junho!$C$10</f>
        <v>28.2</v>
      </c>
      <c r="H41" s="11">
        <f>[37]Junho!$C$11</f>
        <v>30.9</v>
      </c>
      <c r="I41" s="11">
        <f>[37]Junho!$C$12</f>
        <v>30.3</v>
      </c>
      <c r="J41" s="11">
        <f>[37]Junho!$C$13</f>
        <v>28.9</v>
      </c>
      <c r="K41" s="11">
        <f>[37]Junho!$C$14</f>
        <v>31.1</v>
      </c>
      <c r="L41" s="11">
        <f>[37]Junho!$C$15</f>
        <v>32</v>
      </c>
      <c r="M41" s="11">
        <f>[37]Junho!$C$16</f>
        <v>32</v>
      </c>
      <c r="N41" s="11">
        <f>[37]Junho!$C$17</f>
        <v>32.9</v>
      </c>
      <c r="O41" s="11">
        <f>[37]Junho!$C$18</f>
        <v>32.700000000000003</v>
      </c>
      <c r="P41" s="11">
        <f>[37]Junho!$C$19</f>
        <v>32.5</v>
      </c>
      <c r="Q41" s="11">
        <f>[37]Junho!$C$20</f>
        <v>33.1</v>
      </c>
      <c r="R41" s="11">
        <f>[37]Junho!$C$21</f>
        <v>30.8</v>
      </c>
      <c r="S41" s="11">
        <f>[37]Junho!$C$22</f>
        <v>30.7</v>
      </c>
      <c r="T41" s="11">
        <f>[37]Junho!$C$23</f>
        <v>31.2</v>
      </c>
      <c r="U41" s="11">
        <f>[37]Junho!$C$24</f>
        <v>30.6</v>
      </c>
      <c r="V41" s="11">
        <f>[37]Junho!$C$25</f>
        <v>31.3</v>
      </c>
      <c r="W41" s="11">
        <f>[37]Junho!$C$26</f>
        <v>30.4</v>
      </c>
      <c r="X41" s="11">
        <f>[37]Junho!$C$27</f>
        <v>30.2</v>
      </c>
      <c r="Y41" s="11">
        <f>[37]Junho!$C$28</f>
        <v>30.9</v>
      </c>
      <c r="Z41" s="11">
        <f>[37]Junho!$C$29</f>
        <v>30.7</v>
      </c>
      <c r="AA41" s="11">
        <f>[37]Junho!$C$30</f>
        <v>21.8</v>
      </c>
      <c r="AB41" s="11">
        <f>[37]Junho!$C$31</f>
        <v>26.2</v>
      </c>
      <c r="AC41" s="11">
        <f>[37]Junho!$C$32</f>
        <v>32.799999999999997</v>
      </c>
      <c r="AD41" s="11">
        <f>[37]Junho!$C$33</f>
        <v>32.799999999999997</v>
      </c>
      <c r="AE41" s="11">
        <f>[37]Junho!$C$34</f>
        <v>32.9</v>
      </c>
      <c r="AF41" s="128">
        <f t="shared" si="1"/>
        <v>33.1</v>
      </c>
      <c r="AG41" s="93">
        <f t="shared" si="2"/>
        <v>30.173333333333336</v>
      </c>
      <c r="AI41" t="s">
        <v>47</v>
      </c>
      <c r="AK41" t="s">
        <v>47</v>
      </c>
    </row>
    <row r="42" spans="1:38" x14ac:dyDescent="0.2">
      <c r="A42" s="57" t="s">
        <v>17</v>
      </c>
      <c r="B42" s="11">
        <f>[38]Junho!$C$5</f>
        <v>30</v>
      </c>
      <c r="C42" s="11">
        <f>[38]Junho!$C$6</f>
        <v>22.7</v>
      </c>
      <c r="D42" s="11">
        <f>[38]Junho!$C$7</f>
        <v>24</v>
      </c>
      <c r="E42" s="11">
        <f>[38]Junho!$C$8</f>
        <v>24.7</v>
      </c>
      <c r="F42" s="11">
        <f>[38]Junho!$C$9</f>
        <v>23.7</v>
      </c>
      <c r="G42" s="11">
        <f>[38]Junho!$C$10</f>
        <v>26.5</v>
      </c>
      <c r="H42" s="11">
        <f>[38]Junho!$C$11</f>
        <v>30</v>
      </c>
      <c r="I42" s="11">
        <f>[38]Junho!$C$12</f>
        <v>29.8</v>
      </c>
      <c r="J42" s="11">
        <f>[38]Junho!$C$13</f>
        <v>28.3</v>
      </c>
      <c r="K42" s="11">
        <f>[38]Junho!$C$14</f>
        <v>29</v>
      </c>
      <c r="L42" s="11">
        <f>[38]Junho!$C$15</f>
        <v>31.9</v>
      </c>
      <c r="M42" s="11">
        <f>[38]Junho!$C$16</f>
        <v>32</v>
      </c>
      <c r="N42" s="11">
        <f>[38]Junho!$C$17</f>
        <v>32.1</v>
      </c>
      <c r="O42" s="11">
        <f>[38]Junho!$C$18</f>
        <v>31.8</v>
      </c>
      <c r="P42" s="11">
        <f>[38]Junho!$C$19</f>
        <v>31.8</v>
      </c>
      <c r="Q42" s="11">
        <f>[38]Junho!$C$20</f>
        <v>32.299999999999997</v>
      </c>
      <c r="R42" s="11">
        <f>[38]Junho!$C$21</f>
        <v>30.6</v>
      </c>
      <c r="S42" s="11">
        <f>[38]Junho!$C$22</f>
        <v>31.1</v>
      </c>
      <c r="T42" s="11">
        <f>[38]Junho!$C$23</f>
        <v>31.2</v>
      </c>
      <c r="U42" s="11">
        <f>[38]Junho!$C$24</f>
        <v>29</v>
      </c>
      <c r="V42" s="11">
        <f>[38]Junho!$C$25</f>
        <v>30.7</v>
      </c>
      <c r="W42" s="11">
        <f>[38]Junho!$C$26</f>
        <v>30.5</v>
      </c>
      <c r="X42" s="11">
        <f>[38]Junho!$C$27</f>
        <v>30.5</v>
      </c>
      <c r="Y42" s="11">
        <f>[38]Junho!$C$28</f>
        <v>31.1</v>
      </c>
      <c r="Z42" s="11">
        <f>[38]Junho!$C$29</f>
        <v>31</v>
      </c>
      <c r="AA42" s="11">
        <f>[38]Junho!$C$30</f>
        <v>23.4</v>
      </c>
      <c r="AB42" s="11">
        <f>[38]Junho!$C$31</f>
        <v>22.2</v>
      </c>
      <c r="AC42" s="11">
        <f>[38]Junho!$C$32</f>
        <v>33.1</v>
      </c>
      <c r="AD42" s="11">
        <f>[38]Junho!$C$33</f>
        <v>33.4</v>
      </c>
      <c r="AE42" s="11">
        <f>[38]Junho!$C$34</f>
        <v>33.5</v>
      </c>
      <c r="AF42" s="128">
        <f t="shared" si="1"/>
        <v>33.5</v>
      </c>
      <c r="AG42" s="93">
        <f t="shared" si="2"/>
        <v>29.396666666666672</v>
      </c>
      <c r="AL42" t="s">
        <v>47</v>
      </c>
    </row>
    <row r="43" spans="1:38" x14ac:dyDescent="0.2">
      <c r="A43" s="57" t="s">
        <v>157</v>
      </c>
      <c r="B43" s="11">
        <f>[39]Junho!$C$5</f>
        <v>31.9</v>
      </c>
      <c r="C43" s="11">
        <f>[39]Junho!$C$6</f>
        <v>29.2</v>
      </c>
      <c r="D43" s="11">
        <f>[39]Junho!$C$7</f>
        <v>23.5</v>
      </c>
      <c r="E43" s="11">
        <f>[39]Junho!$C$8</f>
        <v>25.4</v>
      </c>
      <c r="F43" s="11">
        <f>[39]Junho!$C$9</f>
        <v>23.4</v>
      </c>
      <c r="G43" s="11">
        <f>[39]Junho!$C$10</f>
        <v>26.3</v>
      </c>
      <c r="H43" s="11">
        <f>[39]Junho!$C$11</f>
        <v>30.3</v>
      </c>
      <c r="I43" s="11">
        <f>[39]Junho!$C$12</f>
        <v>28.8</v>
      </c>
      <c r="J43" s="11">
        <f>[39]Junho!$C$13</f>
        <v>27.6</v>
      </c>
      <c r="K43" s="11">
        <f>[39]Junho!$C$14</f>
        <v>28.7</v>
      </c>
      <c r="L43" s="11">
        <f>[39]Junho!$C$15</f>
        <v>31.4</v>
      </c>
      <c r="M43" s="11">
        <f>[39]Junho!$C$16</f>
        <v>31.2</v>
      </c>
      <c r="N43" s="11">
        <f>[39]Junho!$C$17</f>
        <v>32.1</v>
      </c>
      <c r="O43" s="11">
        <f>[39]Junho!$C$18</f>
        <v>32.1</v>
      </c>
      <c r="P43" s="11">
        <f>[39]Junho!$C$19</f>
        <v>31.3</v>
      </c>
      <c r="Q43" s="11">
        <f>[39]Junho!$C$20</f>
        <v>31.4</v>
      </c>
      <c r="R43" s="11">
        <f>[39]Junho!$C$21</f>
        <v>30.2</v>
      </c>
      <c r="S43" s="11">
        <f>[39]Junho!$C$22</f>
        <v>30.3</v>
      </c>
      <c r="T43" s="11">
        <f>[39]Junho!$C$23</f>
        <v>31.2</v>
      </c>
      <c r="U43" s="11">
        <f>[39]Junho!$C$24</f>
        <v>30.9</v>
      </c>
      <c r="V43" s="11">
        <f>[39]Junho!$C$25</f>
        <v>29.9</v>
      </c>
      <c r="W43" s="11">
        <f>[39]Junho!$C$26</f>
        <v>29.9</v>
      </c>
      <c r="X43" s="11">
        <f>[39]Junho!$C$27</f>
        <v>30</v>
      </c>
      <c r="Y43" s="11">
        <f>[39]Junho!$C$28</f>
        <v>30.5</v>
      </c>
      <c r="Z43" s="11">
        <f>[39]Junho!$C$29</f>
        <v>31.6</v>
      </c>
      <c r="AA43" s="11">
        <f>[39]Junho!$C$30</f>
        <v>22.5</v>
      </c>
      <c r="AB43" s="11">
        <f>[39]Junho!$C$31</f>
        <v>23.2</v>
      </c>
      <c r="AC43" s="11">
        <f>[39]Junho!$C$32</f>
        <v>32.200000000000003</v>
      </c>
      <c r="AD43" s="11">
        <f>[39]Junho!$C$33</f>
        <v>32.700000000000003</v>
      </c>
      <c r="AE43" s="11">
        <f>[39]Junho!$C$34</f>
        <v>32.9</v>
      </c>
      <c r="AF43" s="128">
        <f t="shared" si="1"/>
        <v>32.9</v>
      </c>
      <c r="AG43" s="93">
        <f t="shared" si="2"/>
        <v>29.420000000000005</v>
      </c>
      <c r="AI43" s="12" t="s">
        <v>47</v>
      </c>
      <c r="AK43" t="s">
        <v>47</v>
      </c>
    </row>
    <row r="44" spans="1:38" x14ac:dyDescent="0.2">
      <c r="A44" s="57" t="s">
        <v>18</v>
      </c>
      <c r="B44" s="11">
        <f>[40]Junho!$C$5</f>
        <v>30.3</v>
      </c>
      <c r="C44" s="11">
        <f>[40]Junho!$C$6</f>
        <v>30.1</v>
      </c>
      <c r="D44" s="11">
        <f>[40]Junho!$C$7</f>
        <v>24.7</v>
      </c>
      <c r="E44" s="11">
        <f>[40]Junho!$C$8</f>
        <v>24.1</v>
      </c>
      <c r="F44" s="11">
        <f>[40]Junho!$C$9</f>
        <v>24.2</v>
      </c>
      <c r="G44" s="11">
        <f>[40]Junho!$C$10</f>
        <v>28.1</v>
      </c>
      <c r="H44" s="11">
        <f>[40]Junho!$C$11</f>
        <v>29.6</v>
      </c>
      <c r="I44" s="11">
        <f>[40]Junho!$C$12</f>
        <v>29.3</v>
      </c>
      <c r="J44" s="11">
        <f>[40]Junho!$C$13</f>
        <v>27.9</v>
      </c>
      <c r="K44" s="11">
        <f>[40]Junho!$C$14</f>
        <v>29.5</v>
      </c>
      <c r="L44" s="11">
        <f>[40]Junho!$C$15</f>
        <v>29.9</v>
      </c>
      <c r="M44" s="11">
        <f>[40]Junho!$C$16</f>
        <v>29.6</v>
      </c>
      <c r="N44" s="11">
        <f>[40]Junho!$C$17</f>
        <v>29.9</v>
      </c>
      <c r="O44" s="11">
        <f>[40]Junho!$C$18</f>
        <v>30.4</v>
      </c>
      <c r="P44" s="11">
        <f>[40]Junho!$C$19</f>
        <v>30.3</v>
      </c>
      <c r="Q44" s="11">
        <f>[40]Junho!$C$20</f>
        <v>30.3</v>
      </c>
      <c r="R44" s="11">
        <f>[40]Junho!$C$21</f>
        <v>29.2</v>
      </c>
      <c r="S44" s="11">
        <f>[40]Junho!$C$22</f>
        <v>28.9</v>
      </c>
      <c r="T44" s="11">
        <f>[40]Junho!$C$23</f>
        <v>30.5</v>
      </c>
      <c r="U44" s="11">
        <f>[40]Junho!$C$24</f>
        <v>29.7</v>
      </c>
      <c r="V44" s="11">
        <f>[40]Junho!$C$25</f>
        <v>29.6</v>
      </c>
      <c r="W44" s="11">
        <f>[40]Junho!$C$26</f>
        <v>29</v>
      </c>
      <c r="X44" s="11">
        <f>[40]Junho!$C$27</f>
        <v>28.4</v>
      </c>
      <c r="Y44" s="11">
        <f>[40]Junho!$C$28</f>
        <v>28.6</v>
      </c>
      <c r="Z44" s="11">
        <f>[40]Junho!$C$29</f>
        <v>29</v>
      </c>
      <c r="AA44" s="11">
        <f>[40]Junho!$C$30</f>
        <v>21.4</v>
      </c>
      <c r="AB44" s="11">
        <f>[40]Junho!$C$31</f>
        <v>27.4</v>
      </c>
      <c r="AC44" s="11">
        <f>[40]Junho!$C$32</f>
        <v>30.1</v>
      </c>
      <c r="AD44" s="11">
        <f>[40]Junho!$C$33</f>
        <v>30.5</v>
      </c>
      <c r="AE44" s="11">
        <f>[40]Junho!$C$34</f>
        <v>31.4</v>
      </c>
      <c r="AF44" s="128">
        <f t="shared" si="1"/>
        <v>31.4</v>
      </c>
      <c r="AG44" s="93">
        <f t="shared" si="2"/>
        <v>28.73</v>
      </c>
      <c r="AI44" s="12" t="s">
        <v>47</v>
      </c>
      <c r="AK44" t="s">
        <v>47</v>
      </c>
    </row>
    <row r="45" spans="1:38" x14ac:dyDescent="0.2">
      <c r="A45" s="57" t="s">
        <v>162</v>
      </c>
      <c r="B45" s="11">
        <f>[41]Junho!$C$5</f>
        <v>32.4</v>
      </c>
      <c r="C45" s="11">
        <f>[41]Junho!$C$6</f>
        <v>31.1</v>
      </c>
      <c r="D45" s="11">
        <f>[41]Junho!$C$7</f>
        <v>23.7</v>
      </c>
      <c r="E45" s="11">
        <f>[41]Junho!$C$8</f>
        <v>25</v>
      </c>
      <c r="F45" s="11">
        <f>[41]Junho!$C$9</f>
        <v>23.6</v>
      </c>
      <c r="G45" s="11">
        <f>[41]Junho!$C$10</f>
        <v>25.9</v>
      </c>
      <c r="H45" s="11">
        <f>[41]Junho!$C$11</f>
        <v>28.7</v>
      </c>
      <c r="I45" s="11">
        <f>[41]Junho!$C$12</f>
        <v>29</v>
      </c>
      <c r="J45" s="11">
        <f>[41]Junho!$C$13</f>
        <v>27.5</v>
      </c>
      <c r="K45" s="11">
        <f>[41]Junho!$C$14</f>
        <v>29.8</v>
      </c>
      <c r="L45" s="11">
        <f>[41]Junho!$C$15</f>
        <v>30.7</v>
      </c>
      <c r="M45" s="11">
        <f>[41]Junho!$C$16</f>
        <v>30.2</v>
      </c>
      <c r="N45" s="11">
        <f>[41]Junho!$C$17</f>
        <v>31.5</v>
      </c>
      <c r="O45" s="11">
        <f>[41]Junho!$C$18</f>
        <v>30.5</v>
      </c>
      <c r="P45" s="11">
        <f>[41]Junho!$C$19</f>
        <v>31.2</v>
      </c>
      <c r="Q45" s="11">
        <f>[41]Junho!$C$20</f>
        <v>30.8</v>
      </c>
      <c r="R45" s="11">
        <f>[41]Junho!$C$21</f>
        <v>29.2</v>
      </c>
      <c r="S45" s="11">
        <f>[41]Junho!$C$22</f>
        <v>30.1</v>
      </c>
      <c r="T45" s="11">
        <f>[41]Junho!$C$23</f>
        <v>30.2</v>
      </c>
      <c r="U45" s="11">
        <f>[41]Junho!$C$24</f>
        <v>30.3</v>
      </c>
      <c r="V45" s="11">
        <f>[41]Junho!$C$25</f>
        <v>29.8</v>
      </c>
      <c r="W45" s="11">
        <f>[41]Junho!$C$26</f>
        <v>29.9</v>
      </c>
      <c r="X45" s="11">
        <f>[41]Junho!$C$27</f>
        <v>30.1</v>
      </c>
      <c r="Y45" s="11">
        <f>[41]Junho!$C$28</f>
        <v>30.1</v>
      </c>
      <c r="Z45" s="11">
        <f>[41]Junho!$C$29</f>
        <v>32.1</v>
      </c>
      <c r="AA45" s="11">
        <f>[41]Junho!$C$30</f>
        <v>32</v>
      </c>
      <c r="AB45" s="11">
        <f>[41]Junho!$C$31</f>
        <v>25.8</v>
      </c>
      <c r="AC45" s="11">
        <f>[41]Junho!$C$32</f>
        <v>32.799999999999997</v>
      </c>
      <c r="AD45" s="11">
        <f>[41]Junho!$C$33</f>
        <v>32.299999999999997</v>
      </c>
      <c r="AE45" s="11">
        <f>[41]Junho!$C$34</f>
        <v>32.5</v>
      </c>
      <c r="AF45" s="128">
        <f t="shared" si="1"/>
        <v>32.799999999999997</v>
      </c>
      <c r="AG45" s="93">
        <f t="shared" si="2"/>
        <v>29.626666666666662</v>
      </c>
      <c r="AK45" t="s">
        <v>47</v>
      </c>
    </row>
    <row r="46" spans="1:38" x14ac:dyDescent="0.2">
      <c r="A46" s="57" t="s">
        <v>19</v>
      </c>
      <c r="B46" s="11">
        <f>[42]Junho!$C$5</f>
        <v>19.8</v>
      </c>
      <c r="C46" s="11">
        <f>[42]Junho!$C$6</f>
        <v>18.5</v>
      </c>
      <c r="D46" s="11">
        <f>[42]Junho!$C$7</f>
        <v>17.100000000000001</v>
      </c>
      <c r="E46" s="11">
        <f>[42]Junho!$C$8</f>
        <v>23.3</v>
      </c>
      <c r="F46" s="11">
        <f>[42]Junho!$C$9</f>
        <v>21.6</v>
      </c>
      <c r="G46" s="11">
        <f>[42]Junho!$C$10</f>
        <v>24.2</v>
      </c>
      <c r="H46" s="11">
        <f>[42]Junho!$C$11</f>
        <v>26.6</v>
      </c>
      <c r="I46" s="11">
        <f>[42]Junho!$C$12</f>
        <v>26.6</v>
      </c>
      <c r="J46" s="11">
        <f>[42]Junho!$C$13</f>
        <v>26.8</v>
      </c>
      <c r="K46" s="11">
        <f>[42]Junho!$C$14</f>
        <v>26</v>
      </c>
      <c r="L46" s="11">
        <f>[42]Junho!$C$15</f>
        <v>27.8</v>
      </c>
      <c r="M46" s="11">
        <f>[42]Junho!$C$16</f>
        <v>28.8</v>
      </c>
      <c r="N46" s="11">
        <f>[42]Junho!$C$17</f>
        <v>28.7</v>
      </c>
      <c r="O46" s="11">
        <f>[42]Junho!$C$18</f>
        <v>28.9</v>
      </c>
      <c r="P46" s="11">
        <f>[42]Junho!$C$19</f>
        <v>29.2</v>
      </c>
      <c r="Q46" s="11">
        <f>[42]Junho!$C$20</f>
        <v>29.4</v>
      </c>
      <c r="R46" s="11">
        <f>[42]Junho!$C$21</f>
        <v>28.7</v>
      </c>
      <c r="S46" s="11">
        <f>[42]Junho!$C$22</f>
        <v>28</v>
      </c>
      <c r="T46" s="11">
        <f>[42]Junho!$C$23</f>
        <v>27.9</v>
      </c>
      <c r="U46" s="11">
        <f>[42]Junho!$C$24</f>
        <v>26.6</v>
      </c>
      <c r="V46" s="11">
        <f>[42]Junho!$C$25</f>
        <v>28.6</v>
      </c>
      <c r="W46" s="11">
        <f>[42]Junho!$C$26</f>
        <v>27.3</v>
      </c>
      <c r="X46" s="11">
        <f>[42]Junho!$C$27</f>
        <v>27.7</v>
      </c>
      <c r="Y46" s="11">
        <f>[42]Junho!$C$28</f>
        <v>28.3</v>
      </c>
      <c r="Z46" s="11">
        <f>[42]Junho!$C$29</f>
        <v>29.5</v>
      </c>
      <c r="AA46" s="11">
        <f>[42]Junho!$C$30</f>
        <v>23</v>
      </c>
      <c r="AB46" s="11">
        <f>[42]Junho!$C$31</f>
        <v>18.600000000000001</v>
      </c>
      <c r="AC46" s="11">
        <f>[42]Junho!$C$32</f>
        <v>29.2</v>
      </c>
      <c r="AD46" s="11">
        <f>[42]Junho!$C$33</f>
        <v>31</v>
      </c>
      <c r="AE46" s="11">
        <f>[42]Junho!$C$34</f>
        <v>31.4</v>
      </c>
      <c r="AF46" s="128">
        <f t="shared" si="1"/>
        <v>31.4</v>
      </c>
      <c r="AG46" s="93">
        <f t="shared" si="2"/>
        <v>26.303333333333331</v>
      </c>
      <c r="AH46" s="12" t="s">
        <v>47</v>
      </c>
      <c r="AI46" s="12" t="s">
        <v>47</v>
      </c>
      <c r="AK46" t="s">
        <v>47</v>
      </c>
      <c r="AL46" t="s">
        <v>47</v>
      </c>
    </row>
    <row r="47" spans="1:38" x14ac:dyDescent="0.2">
      <c r="A47" s="57" t="s">
        <v>31</v>
      </c>
      <c r="B47" s="11">
        <f>[43]Junho!$C$5</f>
        <v>34.200000000000003</v>
      </c>
      <c r="C47" s="11">
        <f>[43]Junho!$C$6</f>
        <v>26.7</v>
      </c>
      <c r="D47" s="11">
        <f>[43]Junho!$C$7</f>
        <v>25.3</v>
      </c>
      <c r="E47" s="11">
        <f>[43]Junho!$C$8</f>
        <v>24.1</v>
      </c>
      <c r="F47" s="11">
        <f>[43]Junho!$C$9</f>
        <v>23.7</v>
      </c>
      <c r="G47" s="11">
        <f>[43]Junho!$C$10</f>
        <v>28</v>
      </c>
      <c r="H47" s="11">
        <f>[43]Junho!$C$11</f>
        <v>30.3</v>
      </c>
      <c r="I47" s="11">
        <f>[43]Junho!$C$12</f>
        <v>30</v>
      </c>
      <c r="J47" s="11">
        <f>[43]Junho!$C$13</f>
        <v>28.5</v>
      </c>
      <c r="K47" s="11">
        <f>[43]Junho!$C$14</f>
        <v>29.7</v>
      </c>
      <c r="L47" s="11">
        <f>[43]Junho!$C$15</f>
        <v>30.9</v>
      </c>
      <c r="M47" s="11">
        <f>[43]Junho!$C$16</f>
        <v>31.3</v>
      </c>
      <c r="N47" s="11">
        <f>[43]Junho!$C$17</f>
        <v>30.9</v>
      </c>
      <c r="O47" s="11">
        <f>[43]Junho!$C$18</f>
        <v>31.3</v>
      </c>
      <c r="P47" s="11">
        <f>[43]Junho!$C$19</f>
        <v>30.8</v>
      </c>
      <c r="Q47" s="11">
        <f>[43]Junho!$C$20</f>
        <v>31.4</v>
      </c>
      <c r="R47" s="11">
        <f>[43]Junho!$C$21</f>
        <v>30.1</v>
      </c>
      <c r="S47" s="11">
        <f>[43]Junho!$C$22</f>
        <v>29.2</v>
      </c>
      <c r="T47" s="11">
        <f>[43]Junho!$C$23</f>
        <v>30.2</v>
      </c>
      <c r="U47" s="11">
        <f>[43]Junho!$C$24</f>
        <v>29.5</v>
      </c>
      <c r="V47" s="11">
        <f>[43]Junho!$C$25</f>
        <v>30.2</v>
      </c>
      <c r="W47" s="11">
        <f>[43]Junho!$C$26</f>
        <v>30.3</v>
      </c>
      <c r="X47" s="11">
        <f>[43]Junho!$C$27</f>
        <v>30</v>
      </c>
      <c r="Y47" s="11">
        <f>[43]Junho!$C$28</f>
        <v>29.5</v>
      </c>
      <c r="Z47" s="11">
        <f>[43]Junho!$C$29</f>
        <v>29.5</v>
      </c>
      <c r="AA47" s="11">
        <f>[43]Junho!$C$30</f>
        <v>23.7</v>
      </c>
      <c r="AB47" s="11">
        <f>[43]Junho!$C$31</f>
        <v>26.3</v>
      </c>
      <c r="AC47" s="11">
        <f>[43]Junho!$C$32</f>
        <v>31.3</v>
      </c>
      <c r="AD47" s="11">
        <f>[43]Junho!$C$33</f>
        <v>31.4</v>
      </c>
      <c r="AE47" s="11">
        <f>[43]Junho!$C$34</f>
        <v>31.6</v>
      </c>
      <c r="AF47" s="128">
        <f t="shared" si="1"/>
        <v>34.200000000000003</v>
      </c>
      <c r="AG47" s="93">
        <f t="shared" si="2"/>
        <v>29.33</v>
      </c>
      <c r="AI47" s="12" t="s">
        <v>47</v>
      </c>
      <c r="AJ47" t="s">
        <v>47</v>
      </c>
      <c r="AK47" t="s">
        <v>47</v>
      </c>
    </row>
    <row r="48" spans="1:38" x14ac:dyDescent="0.2">
      <c r="A48" s="57" t="s">
        <v>44</v>
      </c>
      <c r="B48" s="11">
        <f>[44]Junho!$C$5</f>
        <v>31.6</v>
      </c>
      <c r="C48" s="11">
        <f>[44]Junho!$C$6</f>
        <v>31.2</v>
      </c>
      <c r="D48" s="11">
        <f>[44]Junho!$C$7</f>
        <v>23.4</v>
      </c>
      <c r="E48" s="11">
        <f>[44]Junho!$C$8</f>
        <v>25.7</v>
      </c>
      <c r="F48" s="11">
        <f>[44]Junho!$C$9</f>
        <v>27.1</v>
      </c>
      <c r="G48" s="11">
        <f>[44]Junho!$C$10</f>
        <v>31.2</v>
      </c>
      <c r="H48" s="11">
        <f>[44]Junho!$C$11</f>
        <v>30.5</v>
      </c>
      <c r="I48" s="11">
        <f>[44]Junho!$C$12</f>
        <v>30.3</v>
      </c>
      <c r="J48" s="11">
        <f>[44]Junho!$C$13</f>
        <v>28.8</v>
      </c>
      <c r="K48" s="11">
        <f>[44]Junho!$C$14</f>
        <v>31.9</v>
      </c>
      <c r="L48" s="11">
        <f>[44]Junho!$C$15</f>
        <v>32.6</v>
      </c>
      <c r="M48" s="11">
        <f>[44]Junho!$C$16</f>
        <v>31.4</v>
      </c>
      <c r="N48" s="11">
        <f>[44]Junho!$C$17</f>
        <v>32.1</v>
      </c>
      <c r="O48" s="11">
        <f>[44]Junho!$C$18</f>
        <v>32.1</v>
      </c>
      <c r="P48" s="11">
        <f>[44]Junho!$C$19</f>
        <v>32.1</v>
      </c>
      <c r="Q48" s="11">
        <f>[44]Junho!$C$20</f>
        <v>32</v>
      </c>
      <c r="R48" s="11">
        <f>[44]Junho!$C$21</f>
        <v>30.3</v>
      </c>
      <c r="S48" s="11">
        <f>[44]Junho!$C$22</f>
        <v>30.3</v>
      </c>
      <c r="T48" s="11">
        <f>[44]Junho!$C$23</f>
        <v>31.4</v>
      </c>
      <c r="U48" s="11">
        <f>[44]Junho!$C$24</f>
        <v>29.9</v>
      </c>
      <c r="V48" s="11">
        <f>[44]Junho!$C$25</f>
        <v>31.8</v>
      </c>
      <c r="W48" s="11">
        <f>[44]Junho!$C$26</f>
        <v>31.3</v>
      </c>
      <c r="X48" s="11">
        <f>[44]Junho!$C$27</f>
        <v>30.4</v>
      </c>
      <c r="Y48" s="11">
        <f>[44]Junho!$C$28</f>
        <v>29.9</v>
      </c>
      <c r="Z48" s="11">
        <f>[44]Junho!$C$29</f>
        <v>30.4</v>
      </c>
      <c r="AA48" s="11">
        <f>[44]Junho!$C$30</f>
        <v>21.7</v>
      </c>
      <c r="AB48" s="11">
        <f>[44]Junho!$C$31</f>
        <v>31.5</v>
      </c>
      <c r="AC48" s="11">
        <f>[44]Junho!$C$32</f>
        <v>31.9</v>
      </c>
      <c r="AD48" s="11">
        <f>[44]Junho!$C$33</f>
        <v>32.299999999999997</v>
      </c>
      <c r="AE48" s="11">
        <f>[44]Junho!$C$34</f>
        <v>32.200000000000003</v>
      </c>
      <c r="AF48" s="128">
        <f t="shared" si="1"/>
        <v>32.6</v>
      </c>
      <c r="AG48" s="93">
        <f t="shared" si="2"/>
        <v>30.309999999999995</v>
      </c>
      <c r="AH48" s="12" t="s">
        <v>47</v>
      </c>
      <c r="AI48" s="12" t="s">
        <v>47</v>
      </c>
      <c r="AJ48" t="s">
        <v>47</v>
      </c>
      <c r="AL48" t="s">
        <v>47</v>
      </c>
    </row>
    <row r="49" spans="1:38" x14ac:dyDescent="0.2">
      <c r="A49" s="57" t="s">
        <v>20</v>
      </c>
      <c r="B49" s="11">
        <f>[45]Junho!$C$5</f>
        <v>33.5</v>
      </c>
      <c r="C49" s="11">
        <f>[45]Junho!$C$6</f>
        <v>33</v>
      </c>
      <c r="D49" s="11">
        <f>[45]Junho!$C$7</f>
        <v>25.3</v>
      </c>
      <c r="E49" s="11">
        <f>[45]Junho!$C$8</f>
        <v>26.7</v>
      </c>
      <c r="F49" s="11">
        <f>[45]Junho!$C$9</f>
        <v>24.9</v>
      </c>
      <c r="G49" s="11">
        <f>[45]Junho!$C$10</f>
        <v>27.3</v>
      </c>
      <c r="H49" s="11">
        <f>[45]Junho!$C$11</f>
        <v>29.1</v>
      </c>
      <c r="I49" s="11">
        <f>[45]Junho!$C$12</f>
        <v>30.3</v>
      </c>
      <c r="J49" s="11">
        <f>[45]Junho!$C$13</f>
        <v>29.4</v>
      </c>
      <c r="K49" s="11">
        <f>[45]Junho!$C$14</f>
        <v>29.9</v>
      </c>
      <c r="L49" s="11">
        <f>[45]Junho!$C$15</f>
        <v>31.4</v>
      </c>
      <c r="M49" s="11">
        <f>[45]Junho!$C$16</f>
        <v>31.1</v>
      </c>
      <c r="N49" s="11">
        <f>[45]Junho!$C$17</f>
        <v>31.8</v>
      </c>
      <c r="O49" s="11">
        <f>[45]Junho!$C$18</f>
        <v>31.6</v>
      </c>
      <c r="P49" s="11">
        <f>[45]Junho!$C$19</f>
        <v>32</v>
      </c>
      <c r="Q49" s="11">
        <f>[45]Junho!$C$20</f>
        <v>31.9</v>
      </c>
      <c r="R49" s="11">
        <f>[45]Junho!$C$21</f>
        <v>31.8</v>
      </c>
      <c r="S49" s="11">
        <f>[45]Junho!$C$22</f>
        <v>31.3</v>
      </c>
      <c r="T49" s="11">
        <f>[45]Junho!$C$23</f>
        <v>32</v>
      </c>
      <c r="U49" s="11">
        <f>[45]Junho!$C$24</f>
        <v>32.299999999999997</v>
      </c>
      <c r="V49" s="11">
        <f>[45]Junho!$C$25</f>
        <v>31.6</v>
      </c>
      <c r="W49" s="11">
        <f>[45]Junho!$C$26</f>
        <v>30.4</v>
      </c>
      <c r="X49" s="11">
        <f>[45]Junho!$C$27</f>
        <v>30.3</v>
      </c>
      <c r="Y49" s="11">
        <f>[45]Junho!$C$28</f>
        <v>31.1</v>
      </c>
      <c r="Z49" s="11">
        <f>[45]Junho!$C$29</f>
        <v>32.4</v>
      </c>
      <c r="AA49" s="11">
        <f>[45]Junho!$C$30</f>
        <v>29.9</v>
      </c>
      <c r="AB49" s="11">
        <f>[45]Junho!$C$31</f>
        <v>26.3</v>
      </c>
      <c r="AC49" s="11">
        <f>[45]Junho!$C$32</f>
        <v>32.6</v>
      </c>
      <c r="AD49" s="11">
        <f>[45]Junho!$C$33</f>
        <v>32.799999999999997</v>
      </c>
      <c r="AE49" s="11">
        <f>[45]Junho!$C$34</f>
        <v>33.1</v>
      </c>
      <c r="AF49" s="128">
        <f t="shared" si="1"/>
        <v>33.5</v>
      </c>
      <c r="AG49" s="93">
        <f t="shared" si="2"/>
        <v>30.569999999999993</v>
      </c>
      <c r="AK49" t="s">
        <v>47</v>
      </c>
    </row>
    <row r="50" spans="1:38" s="5" customFormat="1" ht="17.100000000000001" customHeight="1" x14ac:dyDescent="0.2">
      <c r="A50" s="58" t="s">
        <v>33</v>
      </c>
      <c r="B50" s="13">
        <f t="shared" ref="B50:AF50" si="3">MAX(B5:B49)</f>
        <v>34.200000000000003</v>
      </c>
      <c r="C50" s="13">
        <f t="shared" si="3"/>
        <v>33</v>
      </c>
      <c r="D50" s="13">
        <f t="shared" si="3"/>
        <v>27.2</v>
      </c>
      <c r="E50" s="13">
        <f t="shared" si="3"/>
        <v>27.4</v>
      </c>
      <c r="F50" s="13">
        <f t="shared" si="3"/>
        <v>29</v>
      </c>
      <c r="G50" s="13">
        <f t="shared" si="3"/>
        <v>31.2</v>
      </c>
      <c r="H50" s="13">
        <f t="shared" si="3"/>
        <v>32.9</v>
      </c>
      <c r="I50" s="13">
        <f t="shared" si="3"/>
        <v>32.5</v>
      </c>
      <c r="J50" s="13">
        <f t="shared" si="3"/>
        <v>31.9</v>
      </c>
      <c r="K50" s="13">
        <f t="shared" si="3"/>
        <v>33</v>
      </c>
      <c r="L50" s="13">
        <f t="shared" si="3"/>
        <v>34.4</v>
      </c>
      <c r="M50" s="13">
        <f t="shared" si="3"/>
        <v>34.1</v>
      </c>
      <c r="N50" s="13">
        <f t="shared" si="3"/>
        <v>34.6</v>
      </c>
      <c r="O50" s="13">
        <f t="shared" si="3"/>
        <v>35</v>
      </c>
      <c r="P50" s="13">
        <f t="shared" si="3"/>
        <v>33.700000000000003</v>
      </c>
      <c r="Q50" s="13">
        <f t="shared" si="3"/>
        <v>34</v>
      </c>
      <c r="R50" s="13">
        <f t="shared" si="3"/>
        <v>32.5</v>
      </c>
      <c r="S50" s="13">
        <f t="shared" si="3"/>
        <v>32.200000000000003</v>
      </c>
      <c r="T50" s="13">
        <f t="shared" si="3"/>
        <v>32.799999999999997</v>
      </c>
      <c r="U50" s="13">
        <f t="shared" si="3"/>
        <v>32.799999999999997</v>
      </c>
      <c r="V50" s="13">
        <f t="shared" si="3"/>
        <v>33.4</v>
      </c>
      <c r="W50" s="13">
        <f t="shared" si="3"/>
        <v>32.5</v>
      </c>
      <c r="X50" s="13">
        <f t="shared" si="3"/>
        <v>33.1</v>
      </c>
      <c r="Y50" s="13">
        <f t="shared" si="3"/>
        <v>32.6</v>
      </c>
      <c r="Z50" s="13">
        <f t="shared" si="3"/>
        <v>32.5</v>
      </c>
      <c r="AA50" s="13">
        <f t="shared" si="3"/>
        <v>32.6</v>
      </c>
      <c r="AB50" s="13">
        <f t="shared" si="3"/>
        <v>31.5</v>
      </c>
      <c r="AC50" s="13">
        <f t="shared" si="3"/>
        <v>34.4</v>
      </c>
      <c r="AD50" s="13">
        <f t="shared" si="3"/>
        <v>34.5</v>
      </c>
      <c r="AE50" s="13">
        <f t="shared" si="3"/>
        <v>33.9</v>
      </c>
      <c r="AF50" s="14">
        <f t="shared" si="3"/>
        <v>35</v>
      </c>
      <c r="AG50" s="93">
        <f>AVERAGE(AG5:AG49)</f>
        <v>29.156580377574365</v>
      </c>
      <c r="AK50" s="5" t="s">
        <v>47</v>
      </c>
    </row>
    <row r="51" spans="1:38" x14ac:dyDescent="0.2">
      <c r="A51" s="46"/>
      <c r="B51" s="47"/>
      <c r="C51" s="47"/>
      <c r="D51" s="47" t="s">
        <v>101</v>
      </c>
      <c r="E51" s="47"/>
      <c r="F51" s="47"/>
      <c r="G51" s="47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4"/>
      <c r="AE51" s="54"/>
      <c r="AF51" s="51"/>
      <c r="AG51" s="53"/>
      <c r="AJ51" t="s">
        <v>47</v>
      </c>
      <c r="AK51" t="s">
        <v>47</v>
      </c>
    </row>
    <row r="52" spans="1:38" x14ac:dyDescent="0.2">
      <c r="A52" s="46"/>
      <c r="B52" s="48" t="s">
        <v>102</v>
      </c>
      <c r="C52" s="48"/>
      <c r="D52" s="48"/>
      <c r="E52" s="48"/>
      <c r="F52" s="48"/>
      <c r="G52" s="48"/>
      <c r="H52" s="48"/>
      <c r="I52" s="48"/>
      <c r="J52" s="89"/>
      <c r="K52" s="89"/>
      <c r="L52" s="89"/>
      <c r="M52" s="89" t="s">
        <v>45</v>
      </c>
      <c r="N52" s="89"/>
      <c r="O52" s="89"/>
      <c r="P52" s="89"/>
      <c r="Q52" s="89"/>
      <c r="R52" s="89"/>
      <c r="S52" s="89"/>
      <c r="T52" s="140" t="s">
        <v>97</v>
      </c>
      <c r="U52" s="140"/>
      <c r="V52" s="140"/>
      <c r="W52" s="140"/>
      <c r="X52" s="140"/>
      <c r="Y52" s="89"/>
      <c r="Z52" s="89"/>
      <c r="AA52" s="89"/>
      <c r="AB52" s="89"/>
      <c r="AC52" s="89"/>
      <c r="AD52" s="89"/>
      <c r="AE52" s="114"/>
      <c r="AF52" s="51"/>
      <c r="AG52" s="50"/>
      <c r="AL52" t="s">
        <v>47</v>
      </c>
    </row>
    <row r="53" spans="1:38" x14ac:dyDescent="0.2">
      <c r="A53" s="49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 t="s">
        <v>46</v>
      </c>
      <c r="N53" s="90"/>
      <c r="O53" s="90"/>
      <c r="P53" s="90"/>
      <c r="Q53" s="89"/>
      <c r="R53" s="89"/>
      <c r="S53" s="89"/>
      <c r="T53" s="141" t="s">
        <v>98</v>
      </c>
      <c r="U53" s="141"/>
      <c r="V53" s="141"/>
      <c r="W53" s="141"/>
      <c r="X53" s="141"/>
      <c r="Y53" s="89"/>
      <c r="Z53" s="89"/>
      <c r="AA53" s="89"/>
      <c r="AB53" s="89"/>
      <c r="AC53" s="89"/>
      <c r="AD53" s="54"/>
      <c r="AE53" s="54"/>
      <c r="AF53" s="51"/>
      <c r="AG53" s="50"/>
    </row>
    <row r="54" spans="1:38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4"/>
      <c r="AE54" s="54"/>
      <c r="AF54" s="51"/>
      <c r="AG54" s="94"/>
    </row>
    <row r="55" spans="1:38" x14ac:dyDescent="0.2">
      <c r="A55" s="4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114"/>
      <c r="AF55" s="51"/>
      <c r="AG55" s="53"/>
      <c r="AI55" s="12" t="s">
        <v>47</v>
      </c>
    </row>
    <row r="56" spans="1:38" x14ac:dyDescent="0.2">
      <c r="A56" s="4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114"/>
      <c r="AF56" s="51"/>
      <c r="AG56" s="53"/>
    </row>
    <row r="57" spans="1:38" ht="13.5" thickBot="1" x14ac:dyDescent="0.25">
      <c r="A57" s="61"/>
      <c r="B57" s="62"/>
      <c r="C57" s="62"/>
      <c r="D57" s="62"/>
      <c r="E57" s="62"/>
      <c r="F57" s="62"/>
      <c r="G57" s="62" t="s">
        <v>47</v>
      </c>
      <c r="H57" s="62"/>
      <c r="I57" s="62"/>
      <c r="J57" s="62"/>
      <c r="K57" s="62"/>
      <c r="L57" s="62" t="s">
        <v>47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3"/>
      <c r="AG57" s="95"/>
    </row>
    <row r="58" spans="1:38" x14ac:dyDescent="0.2">
      <c r="AG58" s="1"/>
    </row>
    <row r="59" spans="1:38" x14ac:dyDescent="0.2">
      <c r="Z59" s="2" t="s">
        <v>47</v>
      </c>
      <c r="AG59" s="1"/>
      <c r="AI59" t="s">
        <v>47</v>
      </c>
    </row>
    <row r="62" spans="1:38" x14ac:dyDescent="0.2">
      <c r="X62" s="2" t="s">
        <v>47</v>
      </c>
      <c r="Z62" s="2" t="s">
        <v>47</v>
      </c>
    </row>
    <row r="63" spans="1:38" x14ac:dyDescent="0.2">
      <c r="L63" s="2" t="s">
        <v>47</v>
      </c>
      <c r="S63" s="2" t="s">
        <v>47</v>
      </c>
    </row>
    <row r="64" spans="1:38" x14ac:dyDescent="0.2">
      <c r="V64" s="2" t="s">
        <v>47</v>
      </c>
      <c r="AH64" t="s">
        <v>47</v>
      </c>
    </row>
    <row r="66" spans="19:39" x14ac:dyDescent="0.2">
      <c r="S66" s="2" t="s">
        <v>47</v>
      </c>
    </row>
    <row r="67" spans="19:39" x14ac:dyDescent="0.2">
      <c r="U67" s="2" t="s">
        <v>47</v>
      </c>
      <c r="AF67" s="7" t="s">
        <v>47</v>
      </c>
    </row>
    <row r="71" spans="19:39" x14ac:dyDescent="0.2">
      <c r="AM71" s="12" t="s">
        <v>47</v>
      </c>
    </row>
  </sheetData>
  <sheetProtection password="C6EC" sheet="1" objects="1" scenarios="1"/>
  <mergeCells count="35">
    <mergeCell ref="C3:C4"/>
    <mergeCell ref="T3:T4"/>
    <mergeCell ref="M3:M4"/>
    <mergeCell ref="N3:N4"/>
    <mergeCell ref="B2:AG2"/>
    <mergeCell ref="D3:D4"/>
    <mergeCell ref="F3:F4"/>
    <mergeCell ref="S3:S4"/>
    <mergeCell ref="L3:L4"/>
    <mergeCell ref="I3:I4"/>
    <mergeCell ref="O3:O4"/>
    <mergeCell ref="V3:V4"/>
    <mergeCell ref="AE3:AE4"/>
    <mergeCell ref="T53:X53"/>
    <mergeCell ref="T52:X52"/>
    <mergeCell ref="G3:G4"/>
    <mergeCell ref="U3:U4"/>
    <mergeCell ref="H3:H4"/>
    <mergeCell ref="J3:J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zoomScale="90" zoomScaleNormal="90" workbookViewId="0">
      <selection activeCell="AL65" sqref="AL65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5" ht="20.100000000000001" customHeight="1" x14ac:dyDescent="0.2">
      <c r="A1" s="146" t="s">
        <v>24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8"/>
    </row>
    <row r="2" spans="1:35" s="4" customFormat="1" ht="20.100000000000001" customHeight="1" x14ac:dyDescent="0.2">
      <c r="A2" s="149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61"/>
      <c r="AF2" s="144"/>
      <c r="AG2" s="145"/>
    </row>
    <row r="3" spans="1:35" s="5" customFormat="1" ht="20.100000000000001" customHeight="1" x14ac:dyDescent="0.2">
      <c r="A3" s="149"/>
      <c r="B3" s="142">
        <v>1</v>
      </c>
      <c r="C3" s="142">
        <f>SUM(B3+1)</f>
        <v>2</v>
      </c>
      <c r="D3" s="142">
        <f t="shared" ref="D3:AD3" si="0">SUM(C3+1)</f>
        <v>3</v>
      </c>
      <c r="E3" s="142">
        <f t="shared" si="0"/>
        <v>4</v>
      </c>
      <c r="F3" s="142">
        <f t="shared" si="0"/>
        <v>5</v>
      </c>
      <c r="G3" s="142">
        <f t="shared" si="0"/>
        <v>6</v>
      </c>
      <c r="H3" s="142">
        <f t="shared" si="0"/>
        <v>7</v>
      </c>
      <c r="I3" s="142">
        <f t="shared" si="0"/>
        <v>8</v>
      </c>
      <c r="J3" s="142">
        <f t="shared" si="0"/>
        <v>9</v>
      </c>
      <c r="K3" s="142">
        <f t="shared" si="0"/>
        <v>10</v>
      </c>
      <c r="L3" s="142">
        <f t="shared" si="0"/>
        <v>11</v>
      </c>
      <c r="M3" s="142">
        <f t="shared" si="0"/>
        <v>12</v>
      </c>
      <c r="N3" s="142">
        <f t="shared" si="0"/>
        <v>13</v>
      </c>
      <c r="O3" s="142">
        <f t="shared" si="0"/>
        <v>14</v>
      </c>
      <c r="P3" s="142">
        <f t="shared" si="0"/>
        <v>15</v>
      </c>
      <c r="Q3" s="142">
        <f t="shared" si="0"/>
        <v>16</v>
      </c>
      <c r="R3" s="142">
        <f t="shared" si="0"/>
        <v>17</v>
      </c>
      <c r="S3" s="142">
        <f t="shared" si="0"/>
        <v>18</v>
      </c>
      <c r="T3" s="142">
        <f t="shared" si="0"/>
        <v>19</v>
      </c>
      <c r="U3" s="142">
        <f t="shared" si="0"/>
        <v>20</v>
      </c>
      <c r="V3" s="142">
        <f t="shared" si="0"/>
        <v>21</v>
      </c>
      <c r="W3" s="142">
        <f t="shared" si="0"/>
        <v>22</v>
      </c>
      <c r="X3" s="142">
        <f t="shared" si="0"/>
        <v>23</v>
      </c>
      <c r="Y3" s="142">
        <f t="shared" si="0"/>
        <v>24</v>
      </c>
      <c r="Z3" s="142">
        <f t="shared" si="0"/>
        <v>25</v>
      </c>
      <c r="AA3" s="142">
        <f t="shared" si="0"/>
        <v>26</v>
      </c>
      <c r="AB3" s="142">
        <f t="shared" si="0"/>
        <v>27</v>
      </c>
      <c r="AC3" s="142">
        <f t="shared" si="0"/>
        <v>28</v>
      </c>
      <c r="AD3" s="160">
        <f t="shared" si="0"/>
        <v>29</v>
      </c>
      <c r="AE3" s="162">
        <v>30</v>
      </c>
      <c r="AF3" s="45" t="s">
        <v>38</v>
      </c>
      <c r="AG3" s="59" t="s">
        <v>36</v>
      </c>
    </row>
    <row r="4" spans="1:35" s="5" customFormat="1" ht="20.100000000000001" customHeight="1" x14ac:dyDescent="0.2">
      <c r="A4" s="149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60"/>
      <c r="AE4" s="162"/>
      <c r="AF4" s="45" t="s">
        <v>35</v>
      </c>
      <c r="AG4" s="59" t="s">
        <v>35</v>
      </c>
    </row>
    <row r="5" spans="1:35" s="5" customFormat="1" x14ac:dyDescent="0.2">
      <c r="A5" s="57" t="s">
        <v>40</v>
      </c>
      <c r="B5" s="125">
        <f>[1]Junho!$D$5</f>
        <v>18.3</v>
      </c>
      <c r="C5" s="125">
        <f>[1]Junho!$D$6</f>
        <v>18</v>
      </c>
      <c r="D5" s="125">
        <f>[1]Junho!$D$7</f>
        <v>19.3</v>
      </c>
      <c r="E5" s="125">
        <f>[1]Junho!$D$8</f>
        <v>15.1</v>
      </c>
      <c r="F5" s="125">
        <f>[1]Junho!$D$9</f>
        <v>11.1</v>
      </c>
      <c r="G5" s="125">
        <f>[1]Junho!$D$10</f>
        <v>7.1</v>
      </c>
      <c r="H5" s="125">
        <f>[1]Junho!$D$11</f>
        <v>9.1</v>
      </c>
      <c r="I5" s="125">
        <f>[1]Junho!$D$12</f>
        <v>13.7</v>
      </c>
      <c r="J5" s="125">
        <f>[1]Junho!$D$13</f>
        <v>11.5</v>
      </c>
      <c r="K5" s="125">
        <f>[1]Junho!$D$14</f>
        <v>11.1</v>
      </c>
      <c r="L5" s="125">
        <f>[1]Junho!$D$15</f>
        <v>14.9</v>
      </c>
      <c r="M5" s="125">
        <f>[1]Junho!$D$16</f>
        <v>14.2</v>
      </c>
      <c r="N5" s="125">
        <f>[1]Junho!$D$17</f>
        <v>13.3</v>
      </c>
      <c r="O5" s="125">
        <f>[1]Junho!$D$18</f>
        <v>15.9</v>
      </c>
      <c r="P5" s="125">
        <f>[1]Junho!$D$19</f>
        <v>15.6</v>
      </c>
      <c r="Q5" s="125">
        <f>[1]Junho!$D$20</f>
        <v>15</v>
      </c>
      <c r="R5" s="125">
        <f>[1]Junho!$D$21</f>
        <v>12.5</v>
      </c>
      <c r="S5" s="125">
        <f>[1]Junho!$D$22</f>
        <v>11.9</v>
      </c>
      <c r="T5" s="125">
        <f>[1]Junho!$D$23</f>
        <v>12.6</v>
      </c>
      <c r="U5" s="125">
        <f>[1]Junho!$D$24</f>
        <v>13.6</v>
      </c>
      <c r="V5" s="125">
        <f>[1]Junho!$D$25</f>
        <v>12.9</v>
      </c>
      <c r="W5" s="125">
        <f>[1]Junho!$D$26</f>
        <v>11.5</v>
      </c>
      <c r="X5" s="125">
        <f>[1]Junho!$D$27</f>
        <v>11</v>
      </c>
      <c r="Y5" s="125">
        <f>[1]Junho!$D$28</f>
        <v>10.4</v>
      </c>
      <c r="Z5" s="125">
        <f>[1]Junho!$D$29</f>
        <v>11.6</v>
      </c>
      <c r="AA5" s="125">
        <f>[1]Junho!$D$30</f>
        <v>15.2</v>
      </c>
      <c r="AB5" s="125">
        <f>[1]Junho!$D$31</f>
        <v>18.100000000000001</v>
      </c>
      <c r="AC5" s="125">
        <f>[1]Junho!$D$32</f>
        <v>16.899999999999999</v>
      </c>
      <c r="AD5" s="125">
        <f>[1]Junho!$D$33</f>
        <v>15.6</v>
      </c>
      <c r="AE5" s="125">
        <f>[1]Junho!$D$34</f>
        <v>14.5</v>
      </c>
      <c r="AF5" s="14">
        <f>MIN(B5:AE5)</f>
        <v>7.1</v>
      </c>
      <c r="AG5" s="93">
        <f>AVERAGE(B5:AE5)</f>
        <v>13.716666666666667</v>
      </c>
    </row>
    <row r="6" spans="1:35" x14ac:dyDescent="0.2">
      <c r="A6" s="57" t="s">
        <v>0</v>
      </c>
      <c r="B6" s="11">
        <f>[2]Junho!$D$5</f>
        <v>18.399999999999999</v>
      </c>
      <c r="C6" s="11">
        <f>[2]Junho!$D$6</f>
        <v>16.899999999999999</v>
      </c>
      <c r="D6" s="11">
        <f>[2]Junho!$D$7</f>
        <v>13.3</v>
      </c>
      <c r="E6" s="11">
        <f>[2]Junho!$D$8</f>
        <v>9.1</v>
      </c>
      <c r="F6" s="11">
        <f>[2]Junho!$D$9</f>
        <v>11</v>
      </c>
      <c r="G6" s="11">
        <f>[2]Junho!$D$10</f>
        <v>8.1999999999999993</v>
      </c>
      <c r="H6" s="11">
        <f>[2]Junho!$D$11</f>
        <v>8</v>
      </c>
      <c r="I6" s="11">
        <f>[2]Junho!$D$12</f>
        <v>12.6</v>
      </c>
      <c r="J6" s="11">
        <f>[2]Junho!$D$13</f>
        <v>16.600000000000001</v>
      </c>
      <c r="K6" s="11">
        <f>[2]Junho!$D$14</f>
        <v>11</v>
      </c>
      <c r="L6" s="11">
        <f>[2]Junho!$D$15</f>
        <v>12.2</v>
      </c>
      <c r="M6" s="11">
        <f>[2]Junho!$D$16</f>
        <v>14.2</v>
      </c>
      <c r="N6" s="11">
        <f>[2]Junho!$D$17</f>
        <v>12.6</v>
      </c>
      <c r="O6" s="11">
        <f>[2]Junho!$D$18</f>
        <v>13</v>
      </c>
      <c r="P6" s="11">
        <f>[2]Junho!$D$19</f>
        <v>14.2</v>
      </c>
      <c r="Q6" s="11">
        <f>[2]Junho!$D$20</f>
        <v>16.7</v>
      </c>
      <c r="R6" s="11">
        <f>[2]Junho!$D$21</f>
        <v>14</v>
      </c>
      <c r="S6" s="11">
        <f>[2]Junho!$D$22</f>
        <v>11.6</v>
      </c>
      <c r="T6" s="11">
        <f>[2]Junho!$D$23</f>
        <v>14.7</v>
      </c>
      <c r="U6" s="11">
        <f>[2]Junho!$D$24</f>
        <v>16.7</v>
      </c>
      <c r="V6" s="11">
        <f>[2]Junho!$D$25</f>
        <v>13.3</v>
      </c>
      <c r="W6" s="11">
        <f>[2]Junho!$D$26</f>
        <v>12.9</v>
      </c>
      <c r="X6" s="11">
        <f>[2]Junho!$D$27</f>
        <v>10.5</v>
      </c>
      <c r="Y6" s="11">
        <f>[2]Junho!$D$28</f>
        <v>9.4</v>
      </c>
      <c r="Z6" s="11">
        <f>[2]Junho!$D$29</f>
        <v>15.3</v>
      </c>
      <c r="AA6" s="11">
        <f>[2]Junho!$D$30</f>
        <v>10.8</v>
      </c>
      <c r="AB6" s="11">
        <f>[2]Junho!$D$31</f>
        <v>10.9</v>
      </c>
      <c r="AC6" s="11">
        <f>[2]Junho!$D$32</f>
        <v>17.100000000000001</v>
      </c>
      <c r="AD6" s="11">
        <f>[2]Junho!$D$33</f>
        <v>16</v>
      </c>
      <c r="AE6" s="11">
        <f>[2]Junho!$D$34</f>
        <v>14.4</v>
      </c>
      <c r="AF6" s="14">
        <f>MIN(B6:AE6)</f>
        <v>8</v>
      </c>
      <c r="AG6" s="93">
        <f>AVERAGE(B6:AE6)</f>
        <v>13.186666666666664</v>
      </c>
    </row>
    <row r="7" spans="1:35" x14ac:dyDescent="0.2">
      <c r="A7" s="57" t="s">
        <v>104</v>
      </c>
      <c r="B7" s="11" t="str">
        <f>[3]Junho!$D$5</f>
        <v>*</v>
      </c>
      <c r="C7" s="11" t="str">
        <f>[3]Junho!$D$6</f>
        <v>*</v>
      </c>
      <c r="D7" s="11" t="str">
        <f>[3]Junho!$D$7</f>
        <v>*</v>
      </c>
      <c r="E7" s="11" t="str">
        <f>[3]Junho!$D$8</f>
        <v>*</v>
      </c>
      <c r="F7" s="11" t="str">
        <f>[3]Junho!$D$9</f>
        <v>*</v>
      </c>
      <c r="G7" s="11" t="str">
        <f>[3]Junho!$D$10</f>
        <v>*</v>
      </c>
      <c r="H7" s="11" t="str">
        <f>[3]Junho!$D$11</f>
        <v>*</v>
      </c>
      <c r="I7" s="11" t="str">
        <f>[3]Junho!$D$12</f>
        <v>*</v>
      </c>
      <c r="J7" s="11" t="str">
        <f>[3]Junho!$D$13</f>
        <v>*</v>
      </c>
      <c r="K7" s="11" t="str">
        <f>[3]Junho!$D$14</f>
        <v>*</v>
      </c>
      <c r="L7" s="11" t="str">
        <f>[3]Junho!$D$15</f>
        <v>*</v>
      </c>
      <c r="M7" s="11" t="str">
        <f>[3]Junho!$D$16</f>
        <v>*</v>
      </c>
      <c r="N7" s="11" t="str">
        <f>[3]Junho!$D$17</f>
        <v>*</v>
      </c>
      <c r="O7" s="11" t="str">
        <f>[3]Junho!$D$18</f>
        <v>*</v>
      </c>
      <c r="P7" s="11" t="str">
        <f>[3]Junho!$D$19</f>
        <v>*</v>
      </c>
      <c r="Q7" s="11" t="str">
        <f>[3]Junho!$D$20</f>
        <v>*</v>
      </c>
      <c r="R7" s="11" t="str">
        <f>[3]Junho!$D$21</f>
        <v>*</v>
      </c>
      <c r="S7" s="11" t="str">
        <f>[3]Junho!$D$22</f>
        <v>*</v>
      </c>
      <c r="T7" s="11" t="str">
        <f>[3]Junho!$D$23</f>
        <v>*</v>
      </c>
      <c r="U7" s="11" t="str">
        <f>[3]Junho!$D$24</f>
        <v>*</v>
      </c>
      <c r="V7" s="11" t="str">
        <f>[3]Junho!$D$25</f>
        <v>*</v>
      </c>
      <c r="W7" s="11" t="str">
        <f>[3]Junho!$D$26</f>
        <v>*</v>
      </c>
      <c r="X7" s="11" t="str">
        <f>[3]Junho!$D$27</f>
        <v>*</v>
      </c>
      <c r="Y7" s="11" t="str">
        <f>[3]Junho!$D$28</f>
        <v>*</v>
      </c>
      <c r="Z7" s="11" t="str">
        <f>[3]Junho!$D$29</f>
        <v>*</v>
      </c>
      <c r="AA7" s="11" t="str">
        <f>[3]Junho!$D$30</f>
        <v>*</v>
      </c>
      <c r="AB7" s="11" t="str">
        <f>[3]Junho!$D$31</f>
        <v>*</v>
      </c>
      <c r="AC7" s="11" t="str">
        <f>[3]Junho!$D$32</f>
        <v>*</v>
      </c>
      <c r="AD7" s="11" t="str">
        <f>[3]Junho!$D$33</f>
        <v>*</v>
      </c>
      <c r="AE7" s="11" t="str">
        <f>[3]Junho!$D$34</f>
        <v>*</v>
      </c>
      <c r="AF7" s="14" t="s">
        <v>226</v>
      </c>
      <c r="AG7" s="93" t="s">
        <v>226</v>
      </c>
    </row>
    <row r="8" spans="1:35" x14ac:dyDescent="0.2">
      <c r="A8" s="57" t="s">
        <v>1</v>
      </c>
      <c r="B8" s="11">
        <f>[4]Junho!$D$5</f>
        <v>21.6</v>
      </c>
      <c r="C8" s="11">
        <f>[4]Junho!$D$6</f>
        <v>19.2</v>
      </c>
      <c r="D8" s="11">
        <f>[4]Junho!$D$7</f>
        <v>17.5</v>
      </c>
      <c r="E8" s="11">
        <f>[4]Junho!$D$8</f>
        <v>14.5</v>
      </c>
      <c r="F8" s="11">
        <f>[4]Junho!$D$9</f>
        <v>13.2</v>
      </c>
      <c r="G8" s="11">
        <f>[4]Junho!$D$10</f>
        <v>15.1</v>
      </c>
      <c r="H8" s="11">
        <f>[4]Junho!$D$11</f>
        <v>14.2</v>
      </c>
      <c r="I8" s="11">
        <f>[4]Junho!$D$12</f>
        <v>16.7</v>
      </c>
      <c r="J8" s="11">
        <f>[4]Junho!$D$13</f>
        <v>17.2</v>
      </c>
      <c r="K8" s="11">
        <f>[4]Junho!$D$14</f>
        <v>15.6</v>
      </c>
      <c r="L8" s="11">
        <f>[4]Junho!$D$15</f>
        <v>16.7</v>
      </c>
      <c r="M8" s="11">
        <f>[4]Junho!$D$16</f>
        <v>18.7</v>
      </c>
      <c r="N8" s="11">
        <f>[4]Junho!$D$17</f>
        <v>16.8</v>
      </c>
      <c r="O8" s="11">
        <f>[4]Junho!$D$18</f>
        <v>16.2</v>
      </c>
      <c r="P8" s="11">
        <f>[4]Junho!$D$19</f>
        <v>19.8</v>
      </c>
      <c r="Q8" s="11" t="str">
        <f>[4]Junho!$D$20</f>
        <v>*</v>
      </c>
      <c r="R8" s="11" t="str">
        <f>[4]Junho!$D$21</f>
        <v>*</v>
      </c>
      <c r="S8" s="11" t="str">
        <f>[4]Junho!$D$22</f>
        <v>*</v>
      </c>
      <c r="T8" s="11" t="str">
        <f>[4]Junho!$D$23</f>
        <v>*</v>
      </c>
      <c r="U8" s="11" t="str">
        <f>[4]Junho!$D$24</f>
        <v>*</v>
      </c>
      <c r="V8" s="11" t="str">
        <f>[4]Junho!$D$25</f>
        <v>*</v>
      </c>
      <c r="W8" s="11" t="str">
        <f>[4]Junho!$D$26</f>
        <v>*</v>
      </c>
      <c r="X8" s="11">
        <f>[4]Junho!$D$27</f>
        <v>20.8</v>
      </c>
      <c r="Y8" s="11">
        <f>[4]Junho!$D$28</f>
        <v>13.6</v>
      </c>
      <c r="Z8" s="11">
        <f>[4]Junho!$D$29</f>
        <v>19.899999999999999</v>
      </c>
      <c r="AA8" s="11">
        <f>[4]Junho!$D$30</f>
        <v>13.8</v>
      </c>
      <c r="AB8" s="11">
        <f>[4]Junho!$D$31</f>
        <v>15.4</v>
      </c>
      <c r="AC8" s="11">
        <f>[4]Junho!$D$32</f>
        <v>20.5</v>
      </c>
      <c r="AD8" s="11">
        <f>[4]Junho!$D$33</f>
        <v>18.2</v>
      </c>
      <c r="AE8" s="11">
        <f>[4]Junho!$D$34</f>
        <v>17.3</v>
      </c>
      <c r="AF8" s="14">
        <f>MIN(B8:AE8)</f>
        <v>13.2</v>
      </c>
      <c r="AG8" s="93">
        <f>AVERAGE(B8:AE8)</f>
        <v>17.065217391304344</v>
      </c>
    </row>
    <row r="9" spans="1:35" x14ac:dyDescent="0.2">
      <c r="A9" s="57" t="s">
        <v>167</v>
      </c>
      <c r="B9" s="11" t="str">
        <f>[5]Junho!$D$5</f>
        <v>*</v>
      </c>
      <c r="C9" s="11" t="str">
        <f>[5]Junho!$D$6</f>
        <v>*</v>
      </c>
      <c r="D9" s="11" t="str">
        <f>[5]Junho!$D$7</f>
        <v>*</v>
      </c>
      <c r="E9" s="11" t="str">
        <f>[5]Junho!$D$8</f>
        <v>*</v>
      </c>
      <c r="F9" s="11" t="str">
        <f>[5]Junho!$D$9</f>
        <v>*</v>
      </c>
      <c r="G9" s="11" t="str">
        <f>[5]Junho!$D$10</f>
        <v>*</v>
      </c>
      <c r="H9" s="11" t="str">
        <f>[5]Junho!$D$11</f>
        <v>*</v>
      </c>
      <c r="I9" s="11" t="str">
        <f>[5]Junho!$D$12</f>
        <v>*</v>
      </c>
      <c r="J9" s="11" t="str">
        <f>[5]Junho!$D$13</f>
        <v>*</v>
      </c>
      <c r="K9" s="11" t="str">
        <f>[5]Junho!$D$14</f>
        <v>*</v>
      </c>
      <c r="L9" s="11" t="str">
        <f>[5]Junho!$D$15</f>
        <v>*</v>
      </c>
      <c r="M9" s="11" t="str">
        <f>[5]Junho!$D$16</f>
        <v>*</v>
      </c>
      <c r="N9" s="11" t="str">
        <f>[5]Junho!$D$17</f>
        <v>*</v>
      </c>
      <c r="O9" s="11" t="str">
        <f>[5]Junho!$D$18</f>
        <v>*</v>
      </c>
      <c r="P9" s="11" t="str">
        <f>[5]Junho!$D$19</f>
        <v>*</v>
      </c>
      <c r="Q9" s="11" t="str">
        <f>[5]Junho!$D$20</f>
        <v>*</v>
      </c>
      <c r="R9" s="11" t="str">
        <f>[5]Junho!$D$21</f>
        <v>*</v>
      </c>
      <c r="S9" s="11" t="str">
        <f>[5]Junho!$D$22</f>
        <v>*</v>
      </c>
      <c r="T9" s="11" t="str">
        <f>[5]Junho!$D$23</f>
        <v>*</v>
      </c>
      <c r="U9" s="11" t="str">
        <f>[5]Junho!$D$24</f>
        <v>*</v>
      </c>
      <c r="V9" s="11" t="str">
        <f>[5]Junho!$D$25</f>
        <v>*</v>
      </c>
      <c r="W9" s="11" t="str">
        <f>[5]Junho!$D$26</f>
        <v>*</v>
      </c>
      <c r="X9" s="11" t="str">
        <f>[5]Junho!$D$27</f>
        <v>*</v>
      </c>
      <c r="Y9" s="11" t="str">
        <f>[5]Junho!$D$28</f>
        <v>*</v>
      </c>
      <c r="Z9" s="11" t="str">
        <f>[5]Junho!$D$29</f>
        <v>*</v>
      </c>
      <c r="AA9" s="11" t="str">
        <f>[5]Junho!$D$30</f>
        <v>*</v>
      </c>
      <c r="AB9" s="11" t="str">
        <f>[5]Junho!$D$31</f>
        <v>*</v>
      </c>
      <c r="AC9" s="11" t="str">
        <f>[5]Junho!$D$32</f>
        <v>*</v>
      </c>
      <c r="AD9" s="11" t="str">
        <f>[5]Junho!$D$33</f>
        <v>*</v>
      </c>
      <c r="AE9" s="11" t="str">
        <f>[5]Junho!$D$34</f>
        <v>*</v>
      </c>
      <c r="AF9" s="14" t="s">
        <v>226</v>
      </c>
      <c r="AG9" s="93" t="s">
        <v>226</v>
      </c>
    </row>
    <row r="10" spans="1:35" x14ac:dyDescent="0.2">
      <c r="A10" s="57" t="s">
        <v>111</v>
      </c>
      <c r="B10" s="11" t="str">
        <f>[6]Junho!$D$5</f>
        <v>*</v>
      </c>
      <c r="C10" s="11" t="str">
        <f>[6]Junho!$D$6</f>
        <v>*</v>
      </c>
      <c r="D10" s="11" t="str">
        <f>[6]Junho!$D$7</f>
        <v>*</v>
      </c>
      <c r="E10" s="11" t="str">
        <f>[6]Junho!$D$8</f>
        <v>*</v>
      </c>
      <c r="F10" s="11" t="str">
        <f>[6]Junho!$D$9</f>
        <v>*</v>
      </c>
      <c r="G10" s="11" t="str">
        <f>[6]Junho!$D$10</f>
        <v>*</v>
      </c>
      <c r="H10" s="11" t="str">
        <f>[6]Junho!$D$11</f>
        <v>*</v>
      </c>
      <c r="I10" s="11" t="str">
        <f>[6]Junho!$D$12</f>
        <v>*</v>
      </c>
      <c r="J10" s="11" t="str">
        <f>[6]Junho!$D$13</f>
        <v>*</v>
      </c>
      <c r="K10" s="11" t="str">
        <f>[6]Junho!$D$14</f>
        <v>*</v>
      </c>
      <c r="L10" s="11" t="str">
        <f>[6]Junho!$D$15</f>
        <v>*</v>
      </c>
      <c r="M10" s="11" t="str">
        <f>[6]Junho!$D$16</f>
        <v>*</v>
      </c>
      <c r="N10" s="11" t="str">
        <f>[6]Junho!$D$17</f>
        <v>*</v>
      </c>
      <c r="O10" s="11" t="str">
        <f>[6]Junho!$D$18</f>
        <v>*</v>
      </c>
      <c r="P10" s="11" t="str">
        <f>[6]Junho!$D$19</f>
        <v>*</v>
      </c>
      <c r="Q10" s="11" t="str">
        <f>[6]Junho!$D$20</f>
        <v>*</v>
      </c>
      <c r="R10" s="11" t="str">
        <f>[6]Junho!$D$21</f>
        <v>*</v>
      </c>
      <c r="S10" s="11" t="str">
        <f>[6]Junho!$D$22</f>
        <v>*</v>
      </c>
      <c r="T10" s="11" t="str">
        <f>[6]Junho!$D$23</f>
        <v>*</v>
      </c>
      <c r="U10" s="11" t="str">
        <f>[6]Junho!$D$24</f>
        <v>*</v>
      </c>
      <c r="V10" s="11" t="str">
        <f>[6]Junho!$D$25</f>
        <v>*</v>
      </c>
      <c r="W10" s="11" t="str">
        <f>[6]Junho!$D$26</f>
        <v>*</v>
      </c>
      <c r="X10" s="11" t="str">
        <f>[6]Junho!$D$27</f>
        <v>*</v>
      </c>
      <c r="Y10" s="11" t="str">
        <f>[6]Junho!$D$28</f>
        <v>*</v>
      </c>
      <c r="Z10" s="11" t="str">
        <f>[6]Junho!$D$29</f>
        <v>*</v>
      </c>
      <c r="AA10" s="11" t="str">
        <f>[6]Junho!$D$30</f>
        <v>*</v>
      </c>
      <c r="AB10" s="11" t="str">
        <f>[6]Junho!$D$31</f>
        <v>*</v>
      </c>
      <c r="AC10" s="11" t="str">
        <f>[6]Junho!$D$32</f>
        <v>*</v>
      </c>
      <c r="AD10" s="11" t="str">
        <f>[6]Junho!$D$33</f>
        <v>*</v>
      </c>
      <c r="AE10" s="11" t="str">
        <f>[6]Junho!$D$34</f>
        <v>*</v>
      </c>
      <c r="AF10" s="14" t="s">
        <v>226</v>
      </c>
      <c r="AG10" s="93" t="s">
        <v>226</v>
      </c>
    </row>
    <row r="11" spans="1:35" x14ac:dyDescent="0.2">
      <c r="A11" s="57" t="s">
        <v>64</v>
      </c>
      <c r="B11" s="11">
        <f>[7]Junho!$D$5</f>
        <v>20.7</v>
      </c>
      <c r="C11" s="11">
        <f>[7]Junho!$D$6</f>
        <v>20.399999999999999</v>
      </c>
      <c r="D11" s="11">
        <f>[7]Junho!$D$7</f>
        <v>17.899999999999999</v>
      </c>
      <c r="E11" s="11">
        <f>[7]Junho!$D$8</f>
        <v>16.2</v>
      </c>
      <c r="F11" s="11">
        <f>[7]Junho!$D$9</f>
        <v>12.4</v>
      </c>
      <c r="G11" s="11">
        <f>[7]Junho!$D$10</f>
        <v>13.7</v>
      </c>
      <c r="H11" s="11">
        <f>[7]Junho!$D$11</f>
        <v>15.1</v>
      </c>
      <c r="I11" s="11">
        <f>[7]Junho!$D$12</f>
        <v>17.8</v>
      </c>
      <c r="J11" s="11">
        <f>[7]Junho!$D$13</f>
        <v>15.4</v>
      </c>
      <c r="K11" s="11">
        <f>[7]Junho!$D$14</f>
        <v>14.7</v>
      </c>
      <c r="L11" s="11">
        <f>[7]Junho!$D$15</f>
        <v>17.7</v>
      </c>
      <c r="M11" s="11">
        <f>[7]Junho!$D$16</f>
        <v>18.5</v>
      </c>
      <c r="N11" s="11">
        <f>[7]Junho!$D$17</f>
        <v>19</v>
      </c>
      <c r="O11" s="11">
        <f>[7]Junho!$D$18</f>
        <v>20.100000000000001</v>
      </c>
      <c r="P11" s="11">
        <f>[7]Junho!$D$19</f>
        <v>19.3</v>
      </c>
      <c r="Q11" s="11">
        <f>[7]Junho!$D$20</f>
        <v>18.399999999999999</v>
      </c>
      <c r="R11" s="11">
        <f>[7]Junho!$D$21</f>
        <v>17.7</v>
      </c>
      <c r="S11" s="11">
        <f>[7]Junho!$D$22</f>
        <v>17.100000000000001</v>
      </c>
      <c r="T11" s="11">
        <f>[7]Junho!$D$23</f>
        <v>15.2</v>
      </c>
      <c r="U11" s="11">
        <f>[7]Junho!$D$24</f>
        <v>17</v>
      </c>
      <c r="V11" s="11">
        <f>[7]Junho!$D$25</f>
        <v>17.899999999999999</v>
      </c>
      <c r="W11" s="11">
        <f>[7]Junho!$D$26</f>
        <v>16.899999999999999</v>
      </c>
      <c r="X11" s="11">
        <f>[7]Junho!$D$27</f>
        <v>17.399999999999999</v>
      </c>
      <c r="Y11" s="11">
        <f>[7]Junho!$D$28</f>
        <v>16.399999999999999</v>
      </c>
      <c r="Z11" s="11">
        <f>[7]Junho!$D$29</f>
        <v>17.600000000000001</v>
      </c>
      <c r="AA11" s="11">
        <f>[7]Junho!$D$30</f>
        <v>18.3</v>
      </c>
      <c r="AB11" s="11">
        <f>[7]Junho!$D$31</f>
        <v>16.8</v>
      </c>
      <c r="AC11" s="11">
        <f>[7]Junho!$D$32</f>
        <v>18.399999999999999</v>
      </c>
      <c r="AD11" s="11">
        <f>[7]Junho!$D$33</f>
        <v>19.600000000000001</v>
      </c>
      <c r="AE11" s="11">
        <f>[7]Junho!$D$34</f>
        <v>18.600000000000001</v>
      </c>
      <c r="AF11" s="14">
        <f t="shared" ref="AF11:AF49" si="1">MIN(B11:AE11)</f>
        <v>12.4</v>
      </c>
      <c r="AG11" s="93">
        <f t="shared" ref="AG11:AG49" si="2">AVERAGE(B11:AE11)</f>
        <v>17.406666666666663</v>
      </c>
    </row>
    <row r="12" spans="1:35" x14ac:dyDescent="0.2">
      <c r="A12" s="57" t="s">
        <v>41</v>
      </c>
      <c r="B12" s="11">
        <f>[8]Junho!$D$5</f>
        <v>17.8</v>
      </c>
      <c r="C12" s="11">
        <f>[8]Junho!$D$6</f>
        <v>16.899999999999999</v>
      </c>
      <c r="D12" s="11">
        <f>[8]Junho!$D$7</f>
        <v>14.8</v>
      </c>
      <c r="E12" s="11">
        <f>[8]Junho!$D$8</f>
        <v>8.3000000000000007</v>
      </c>
      <c r="F12" s="11">
        <f>[8]Junho!$D$9</f>
        <v>10.9</v>
      </c>
      <c r="G12" s="11">
        <f>[8]Junho!$D$10</f>
        <v>9.9</v>
      </c>
      <c r="H12" s="11">
        <f>[8]Junho!$D$11</f>
        <v>12.5</v>
      </c>
      <c r="I12" s="11">
        <f>[8]Junho!$D$12</f>
        <v>15.6</v>
      </c>
      <c r="J12" s="11">
        <f>[8]Junho!$D$13</f>
        <v>18.399999999999999</v>
      </c>
      <c r="K12" s="11">
        <f>[8]Junho!$D$14</f>
        <v>14.3</v>
      </c>
      <c r="L12" s="11">
        <f>[8]Junho!$D$15</f>
        <v>17.600000000000001</v>
      </c>
      <c r="M12" s="11">
        <f>[8]Junho!$D$16</f>
        <v>19.2</v>
      </c>
      <c r="N12" s="11">
        <f>[8]Junho!$D$17</f>
        <v>17</v>
      </c>
      <c r="O12" s="11">
        <f>[8]Junho!$D$18</f>
        <v>16.7</v>
      </c>
      <c r="P12" s="11">
        <f>[8]Junho!$D$19</f>
        <v>16.600000000000001</v>
      </c>
      <c r="Q12" s="11">
        <f>[8]Junho!$D$20</f>
        <v>16.399999999999999</v>
      </c>
      <c r="R12" s="11">
        <f>[8]Junho!$D$21</f>
        <v>18.899999999999999</v>
      </c>
      <c r="S12" s="11">
        <f>[8]Junho!$D$22</f>
        <v>14.8</v>
      </c>
      <c r="T12" s="11">
        <f>[8]Junho!$D$23</f>
        <v>18.8</v>
      </c>
      <c r="U12" s="11">
        <f>[8]Junho!$D$24</f>
        <v>17.899999999999999</v>
      </c>
      <c r="V12" s="11">
        <f>[8]Junho!$D$25</f>
        <v>16.2</v>
      </c>
      <c r="W12" s="11">
        <f>[8]Junho!$D$26</f>
        <v>13.4</v>
      </c>
      <c r="X12" s="11">
        <f>[8]Junho!$D$27</f>
        <v>12.6</v>
      </c>
      <c r="Y12" s="11">
        <f>[8]Junho!$D$28</f>
        <v>14.5</v>
      </c>
      <c r="Z12" s="11">
        <f>[8]Junho!$D$29</f>
        <v>18.8</v>
      </c>
      <c r="AA12" s="11">
        <f>[8]Junho!$D$30</f>
        <v>10.5</v>
      </c>
      <c r="AB12" s="11">
        <f>[8]Junho!$D$31</f>
        <v>12.1</v>
      </c>
      <c r="AC12" s="11">
        <f>[8]Junho!$D$32</f>
        <v>19.899999999999999</v>
      </c>
      <c r="AD12" s="11">
        <f>[8]Junho!$D$33</f>
        <v>18.899999999999999</v>
      </c>
      <c r="AE12" s="11">
        <f>[8]Junho!$D$34</f>
        <v>18.899999999999999</v>
      </c>
      <c r="AF12" s="14">
        <f t="shared" si="1"/>
        <v>8.3000000000000007</v>
      </c>
      <c r="AG12" s="93">
        <f t="shared" si="2"/>
        <v>15.636666666666663</v>
      </c>
    </row>
    <row r="13" spans="1:35" x14ac:dyDescent="0.2">
      <c r="A13" s="57" t="s">
        <v>114</v>
      </c>
      <c r="B13" s="11" t="str">
        <f>[9]Junho!$D$5</f>
        <v>*</v>
      </c>
      <c r="C13" s="11" t="str">
        <f>[9]Junho!$D$6</f>
        <v>*</v>
      </c>
      <c r="D13" s="11" t="str">
        <f>[9]Junho!$D$7</f>
        <v>*</v>
      </c>
      <c r="E13" s="11" t="str">
        <f>[9]Junho!$D$8</f>
        <v>*</v>
      </c>
      <c r="F13" s="11" t="str">
        <f>[9]Junho!$D$9</f>
        <v>*</v>
      </c>
      <c r="G13" s="11" t="str">
        <f>[9]Junho!$D$10</f>
        <v>*</v>
      </c>
      <c r="H13" s="11" t="str">
        <f>[9]Junho!$D$11</f>
        <v>*</v>
      </c>
      <c r="I13" s="11" t="str">
        <f>[9]Junho!$D$12</f>
        <v>*</v>
      </c>
      <c r="J13" s="11" t="str">
        <f>[9]Junho!$D$13</f>
        <v>*</v>
      </c>
      <c r="K13" s="11" t="str">
        <f>[9]Junho!$D$14</f>
        <v>*</v>
      </c>
      <c r="L13" s="11" t="str">
        <f>[9]Junho!$D$15</f>
        <v>*</v>
      </c>
      <c r="M13" s="11" t="str">
        <f>[9]Junho!$D$16</f>
        <v>*</v>
      </c>
      <c r="N13" s="11" t="str">
        <f>[9]Junho!$D$17</f>
        <v>*</v>
      </c>
      <c r="O13" s="11" t="str">
        <f>[9]Junho!$D$18</f>
        <v>*</v>
      </c>
      <c r="P13" s="11" t="str">
        <f>[9]Junho!$D$19</f>
        <v>*</v>
      </c>
      <c r="Q13" s="11" t="str">
        <f>[9]Junho!$D$20</f>
        <v>*</v>
      </c>
      <c r="R13" s="11" t="str">
        <f>[9]Junho!$D$21</f>
        <v>*</v>
      </c>
      <c r="S13" s="11" t="str">
        <f>[9]Junho!$D$22</f>
        <v>*</v>
      </c>
      <c r="T13" s="11" t="str">
        <f>[9]Junho!$D$23</f>
        <v>*</v>
      </c>
      <c r="U13" s="11" t="str">
        <f>[9]Junho!$D$24</f>
        <v>*</v>
      </c>
      <c r="V13" s="11" t="str">
        <f>[9]Junho!$D$25</f>
        <v>*</v>
      </c>
      <c r="W13" s="11" t="str">
        <f>[9]Junho!$D$26</f>
        <v>*</v>
      </c>
      <c r="X13" s="11" t="str">
        <f>[9]Junho!$D$27</f>
        <v>*</v>
      </c>
      <c r="Y13" s="11" t="str">
        <f>[9]Junho!$D$28</f>
        <v>*</v>
      </c>
      <c r="Z13" s="11" t="str">
        <f>[9]Junho!$D$29</f>
        <v>*</v>
      </c>
      <c r="AA13" s="11" t="str">
        <f>[9]Junho!$D$30</f>
        <v>*</v>
      </c>
      <c r="AB13" s="11" t="str">
        <f>[9]Junho!$D$31</f>
        <v>*</v>
      </c>
      <c r="AC13" s="11" t="str">
        <f>[9]Junho!$D$32</f>
        <v>*</v>
      </c>
      <c r="AD13" s="11" t="str">
        <f>[9]Junho!$D$33</f>
        <v>*</v>
      </c>
      <c r="AE13" s="11" t="str">
        <f>[9]Junho!$D$34</f>
        <v>*</v>
      </c>
      <c r="AF13" s="14" t="s">
        <v>226</v>
      </c>
      <c r="AG13" s="93" t="s">
        <v>226</v>
      </c>
    </row>
    <row r="14" spans="1:35" x14ac:dyDescent="0.2">
      <c r="A14" s="57" t="s">
        <v>118</v>
      </c>
      <c r="B14" s="11">
        <f>[10]Junho!$D$5</f>
        <v>19.7</v>
      </c>
      <c r="C14" s="11">
        <f>[10]Junho!$D$6</f>
        <v>18.2</v>
      </c>
      <c r="D14" s="11">
        <f>[10]Junho!$D$7</f>
        <v>17.600000000000001</v>
      </c>
      <c r="E14" s="11">
        <f>[10]Junho!$D$8</f>
        <v>15.8</v>
      </c>
      <c r="F14" s="11">
        <f>[10]Junho!$D$9</f>
        <v>11</v>
      </c>
      <c r="G14" s="11">
        <f>[10]Junho!$D$10</f>
        <v>10.6</v>
      </c>
      <c r="H14" s="11">
        <f>[10]Junho!$D$11</f>
        <v>10.5</v>
      </c>
      <c r="I14" s="11">
        <f>[10]Junho!$D$12</f>
        <v>13.5</v>
      </c>
      <c r="J14" s="11">
        <f>[10]Junho!$D$13</f>
        <v>13</v>
      </c>
      <c r="K14" s="11">
        <f>[10]Junho!$D$14</f>
        <v>14.1</v>
      </c>
      <c r="L14" s="11">
        <f>[10]Junho!$D$15</f>
        <v>14.8</v>
      </c>
      <c r="M14" s="11">
        <f>[10]Junho!$D$16</f>
        <v>15.5</v>
      </c>
      <c r="N14" s="11">
        <f>[10]Junho!$D$17</f>
        <v>14.3</v>
      </c>
      <c r="O14" s="11">
        <f>[10]Junho!$D$18</f>
        <v>15.9</v>
      </c>
      <c r="P14" s="11">
        <f>[10]Junho!$D$19</f>
        <v>16.399999999999999</v>
      </c>
      <c r="Q14" s="11">
        <f>[10]Junho!$D$20</f>
        <v>15.1</v>
      </c>
      <c r="R14" s="11">
        <f>[10]Junho!$D$21</f>
        <v>14.3</v>
      </c>
      <c r="S14" s="11">
        <f>[10]Junho!$D$22</f>
        <v>13.7</v>
      </c>
      <c r="T14" s="11">
        <f>[10]Junho!$D$23</f>
        <v>13.3</v>
      </c>
      <c r="U14" s="11">
        <f>[10]Junho!$D$24</f>
        <v>14.9</v>
      </c>
      <c r="V14" s="11">
        <f>[10]Junho!$D$25</f>
        <v>16.3</v>
      </c>
      <c r="W14" s="11">
        <f>[10]Junho!$D$26</f>
        <v>15.3</v>
      </c>
      <c r="X14" s="11">
        <f>[10]Junho!$D$27</f>
        <v>13.1</v>
      </c>
      <c r="Y14" s="11">
        <f>[10]Junho!$D$28</f>
        <v>12.7</v>
      </c>
      <c r="Z14" s="11">
        <f>[10]Junho!$D$29</f>
        <v>14</v>
      </c>
      <c r="AA14" s="11">
        <f>[10]Junho!$D$30</f>
        <v>16.8</v>
      </c>
      <c r="AB14" s="11">
        <f>[10]Junho!$D$31</f>
        <v>16.100000000000001</v>
      </c>
      <c r="AC14" s="11">
        <f>[10]Junho!$D$32</f>
        <v>16.100000000000001</v>
      </c>
      <c r="AD14" s="11">
        <f>[10]Junho!$D$33</f>
        <v>16.2</v>
      </c>
      <c r="AE14" s="11">
        <f>[10]Junho!$D$34</f>
        <v>14.9</v>
      </c>
      <c r="AF14" s="14">
        <f t="shared" si="1"/>
        <v>10.5</v>
      </c>
      <c r="AG14" s="93">
        <f t="shared" si="2"/>
        <v>14.790000000000001</v>
      </c>
      <c r="AI14" t="s">
        <v>47</v>
      </c>
    </row>
    <row r="15" spans="1:35" x14ac:dyDescent="0.2">
      <c r="A15" s="57" t="s">
        <v>121</v>
      </c>
      <c r="B15" s="11" t="str">
        <f>[11]Junho!$D$5</f>
        <v>*</v>
      </c>
      <c r="C15" s="11" t="str">
        <f>[11]Junho!$D$6</f>
        <v>*</v>
      </c>
      <c r="D15" s="11" t="str">
        <f>[11]Junho!$D$7</f>
        <v>*</v>
      </c>
      <c r="E15" s="11" t="str">
        <f>[11]Junho!$D$8</f>
        <v>*</v>
      </c>
      <c r="F15" s="11" t="str">
        <f>[11]Junho!$D$9</f>
        <v>*</v>
      </c>
      <c r="G15" s="11" t="str">
        <f>[11]Junho!$D$10</f>
        <v>*</v>
      </c>
      <c r="H15" s="11" t="str">
        <f>[11]Junho!$D$11</f>
        <v>*</v>
      </c>
      <c r="I15" s="11" t="str">
        <f>[11]Junho!$D$12</f>
        <v>*</v>
      </c>
      <c r="J15" s="11" t="str">
        <f>[11]Junho!$D$13</f>
        <v>*</v>
      </c>
      <c r="K15" s="11" t="str">
        <f>[11]Junho!$D$14</f>
        <v>*</v>
      </c>
      <c r="L15" s="11" t="str">
        <f>[11]Junho!$D$15</f>
        <v>*</v>
      </c>
      <c r="M15" s="11" t="str">
        <f>[11]Junho!$D$16</f>
        <v>*</v>
      </c>
      <c r="N15" s="11" t="str">
        <f>[11]Junho!$D$17</f>
        <v>*</v>
      </c>
      <c r="O15" s="11" t="str">
        <f>[11]Junho!$D$18</f>
        <v>*</v>
      </c>
      <c r="P15" s="11" t="str">
        <f>[11]Junho!$D$19</f>
        <v>*</v>
      </c>
      <c r="Q15" s="11" t="str">
        <f>[11]Junho!$D$20</f>
        <v>*</v>
      </c>
      <c r="R15" s="11" t="str">
        <f>[11]Junho!$D$21</f>
        <v>*</v>
      </c>
      <c r="S15" s="11" t="str">
        <f>[11]Junho!$D$22</f>
        <v>*</v>
      </c>
      <c r="T15" s="11" t="str">
        <f>[11]Junho!$D$23</f>
        <v>*</v>
      </c>
      <c r="U15" s="11" t="str">
        <f>[11]Junho!$D$24</f>
        <v>*</v>
      </c>
      <c r="V15" s="11" t="str">
        <f>[11]Junho!$D$25</f>
        <v>*</v>
      </c>
      <c r="W15" s="11" t="str">
        <f>[11]Junho!$D$26</f>
        <v>*</v>
      </c>
      <c r="X15" s="11" t="str">
        <f>[11]Junho!$D$27</f>
        <v>*</v>
      </c>
      <c r="Y15" s="11" t="str">
        <f>[11]Junho!$D$28</f>
        <v>*</v>
      </c>
      <c r="Z15" s="11" t="str">
        <f>[11]Junho!$D$29</f>
        <v>*</v>
      </c>
      <c r="AA15" s="11" t="str">
        <f>[11]Junho!$D$30</f>
        <v>*</v>
      </c>
      <c r="AB15" s="11" t="str">
        <f>[11]Junho!$D$31</f>
        <v>*</v>
      </c>
      <c r="AC15" s="11" t="str">
        <f>[11]Junho!$D$32</f>
        <v>*</v>
      </c>
      <c r="AD15" s="11" t="str">
        <f>[11]Junho!$D$33</f>
        <v>*</v>
      </c>
      <c r="AE15" s="11" t="str">
        <f>[11]Junho!$D$34</f>
        <v>*</v>
      </c>
      <c r="AF15" s="14" t="s">
        <v>226</v>
      </c>
      <c r="AG15" s="93" t="s">
        <v>226</v>
      </c>
    </row>
    <row r="16" spans="1:35" x14ac:dyDescent="0.2">
      <c r="A16" s="57" t="s">
        <v>168</v>
      </c>
      <c r="B16" s="11" t="str">
        <f>[12]Junho!$D$5</f>
        <v>*</v>
      </c>
      <c r="C16" s="11" t="str">
        <f>[12]Junho!$D$6</f>
        <v>*</v>
      </c>
      <c r="D16" s="11" t="str">
        <f>[12]Junho!$D$7</f>
        <v>*</v>
      </c>
      <c r="E16" s="11" t="str">
        <f>[12]Junho!$D$8</f>
        <v>*</v>
      </c>
      <c r="F16" s="11" t="str">
        <f>[12]Junho!$D$9</f>
        <v>*</v>
      </c>
      <c r="G16" s="11" t="str">
        <f>[12]Junho!$D$10</f>
        <v>*</v>
      </c>
      <c r="H16" s="11" t="str">
        <f>[12]Junho!$D$11</f>
        <v>*</v>
      </c>
      <c r="I16" s="11" t="str">
        <f>[12]Junho!$D$12</f>
        <v>*</v>
      </c>
      <c r="J16" s="11" t="str">
        <f>[12]Junho!$D$13</f>
        <v>*</v>
      </c>
      <c r="K16" s="11" t="str">
        <f>[12]Junho!$D$14</f>
        <v>*</v>
      </c>
      <c r="L16" s="11" t="str">
        <f>[12]Junho!$D$15</f>
        <v>*</v>
      </c>
      <c r="M16" s="11" t="str">
        <f>[12]Junho!$D$16</f>
        <v>*</v>
      </c>
      <c r="N16" s="11" t="str">
        <f>[12]Junho!$D$17</f>
        <v>*</v>
      </c>
      <c r="O16" s="11" t="str">
        <f>[12]Junho!$D$18</f>
        <v>*</v>
      </c>
      <c r="P16" s="11" t="str">
        <f>[12]Junho!$D$19</f>
        <v>*</v>
      </c>
      <c r="Q16" s="11" t="str">
        <f>[12]Junho!$D$20</f>
        <v>*</v>
      </c>
      <c r="R16" s="11" t="str">
        <f>[12]Junho!$D$21</f>
        <v>*</v>
      </c>
      <c r="S16" s="11" t="str">
        <f>[12]Junho!$D$22</f>
        <v>*</v>
      </c>
      <c r="T16" s="11" t="str">
        <f>[12]Junho!$D$23</f>
        <v>*</v>
      </c>
      <c r="U16" s="11" t="str">
        <f>[12]Junho!$D$24</f>
        <v>*</v>
      </c>
      <c r="V16" s="11" t="str">
        <f>[12]Junho!$D$25</f>
        <v>*</v>
      </c>
      <c r="W16" s="11" t="str">
        <f>[12]Junho!$D$26</f>
        <v>*</v>
      </c>
      <c r="X16" s="11" t="str">
        <f>[12]Junho!$D$27</f>
        <v>*</v>
      </c>
      <c r="Y16" s="11" t="str">
        <f>[12]Junho!$D$28</f>
        <v>*</v>
      </c>
      <c r="Z16" s="11" t="str">
        <f>[12]Junho!$D$29</f>
        <v>*</v>
      </c>
      <c r="AA16" s="11" t="str">
        <f>[12]Junho!$D$30</f>
        <v>*</v>
      </c>
      <c r="AB16" s="11" t="str">
        <f>[12]Junho!$D$31</f>
        <v>*</v>
      </c>
      <c r="AC16" s="11" t="str">
        <f>[12]Junho!$D$32</f>
        <v>*</v>
      </c>
      <c r="AD16" s="11" t="str">
        <f>[12]Junho!$D$33</f>
        <v>*</v>
      </c>
      <c r="AE16" s="11" t="str">
        <f>[12]Junho!$D$34</f>
        <v>*</v>
      </c>
      <c r="AF16" s="14" t="s">
        <v>226</v>
      </c>
      <c r="AG16" s="93" t="s">
        <v>226</v>
      </c>
      <c r="AI16" s="12" t="s">
        <v>47</v>
      </c>
    </row>
    <row r="17" spans="1:38" x14ac:dyDescent="0.2">
      <c r="A17" s="57" t="s">
        <v>2</v>
      </c>
      <c r="B17" s="11">
        <f>[13]Junho!$D$5</f>
        <v>20.7</v>
      </c>
      <c r="C17" s="11">
        <f>[13]Junho!$D$6</f>
        <v>19.7</v>
      </c>
      <c r="D17" s="11">
        <f>[13]Junho!$D$7</f>
        <v>17</v>
      </c>
      <c r="E17" s="11">
        <f>[13]Junho!$D$8</f>
        <v>15.4</v>
      </c>
      <c r="F17" s="11">
        <f>[13]Junho!$D$9</f>
        <v>14.7</v>
      </c>
      <c r="G17" s="11">
        <f>[13]Junho!$D$10</f>
        <v>14</v>
      </c>
      <c r="H17" s="11">
        <f>[13]Junho!$D$11</f>
        <v>17.100000000000001</v>
      </c>
      <c r="I17" s="11">
        <f>[13]Junho!$D$12</f>
        <v>19.8</v>
      </c>
      <c r="J17" s="11">
        <f>[13]Junho!$D$13</f>
        <v>18.899999999999999</v>
      </c>
      <c r="K17" s="11">
        <f>[13]Junho!$D$14</f>
        <v>16.8</v>
      </c>
      <c r="L17" s="11">
        <f>[13]Junho!$D$15</f>
        <v>16</v>
      </c>
      <c r="M17" s="11">
        <f>[13]Junho!$D$16</f>
        <v>20.5</v>
      </c>
      <c r="N17" s="11">
        <f>[13]Junho!$D$17</f>
        <v>19.3</v>
      </c>
      <c r="O17" s="11">
        <f>[13]Junho!$D$18</f>
        <v>17.399999999999999</v>
      </c>
      <c r="P17" s="11">
        <f>[13]Junho!$D$19</f>
        <v>21.2</v>
      </c>
      <c r="Q17" s="11">
        <f>[13]Junho!$D$20</f>
        <v>22.6</v>
      </c>
      <c r="R17" s="11">
        <f>[13]Junho!$D$21</f>
        <v>18.399999999999999</v>
      </c>
      <c r="S17" s="11">
        <f>[13]Junho!$D$22</f>
        <v>18.5</v>
      </c>
      <c r="T17" s="11">
        <f>[13]Junho!$D$23</f>
        <v>15.6</v>
      </c>
      <c r="U17" s="11">
        <f>[13]Junho!$D$24</f>
        <v>16.600000000000001</v>
      </c>
      <c r="V17" s="11">
        <f>[13]Junho!$D$25</f>
        <v>18.8</v>
      </c>
      <c r="W17" s="11">
        <f>[13]Junho!$D$26</f>
        <v>18.100000000000001</v>
      </c>
      <c r="X17" s="11">
        <f>[13]Junho!$D$27</f>
        <v>17.2</v>
      </c>
      <c r="Y17" s="11">
        <f>[13]Junho!$D$28</f>
        <v>15.3</v>
      </c>
      <c r="Z17" s="11">
        <f>[13]Junho!$D$29</f>
        <v>16.8</v>
      </c>
      <c r="AA17" s="11">
        <f>[13]Junho!$D$30</f>
        <v>14.2</v>
      </c>
      <c r="AB17" s="11">
        <f>[13]Junho!$D$31</f>
        <v>14.3</v>
      </c>
      <c r="AC17" s="11">
        <f>[13]Junho!$D$32</f>
        <v>21</v>
      </c>
      <c r="AD17" s="11">
        <f>[13]Junho!$D$33</f>
        <v>19.100000000000001</v>
      </c>
      <c r="AE17" s="11">
        <f>[13]Junho!$D$34</f>
        <v>18.399999999999999</v>
      </c>
      <c r="AF17" s="14">
        <f t="shared" si="1"/>
        <v>14</v>
      </c>
      <c r="AG17" s="93">
        <f t="shared" si="2"/>
        <v>17.780000000000005</v>
      </c>
      <c r="AI17" s="12" t="s">
        <v>47</v>
      </c>
    </row>
    <row r="18" spans="1:38" x14ac:dyDescent="0.2">
      <c r="A18" s="57" t="s">
        <v>3</v>
      </c>
      <c r="B18" s="11">
        <f>[14]Junho!$D$5</f>
        <v>15.8</v>
      </c>
      <c r="C18" s="11">
        <f>[14]Junho!$D$6</f>
        <v>14.8</v>
      </c>
      <c r="D18" s="11">
        <f>[14]Junho!$D$7</f>
        <v>17.399999999999999</v>
      </c>
      <c r="E18" s="11">
        <f>[14]Junho!$D$8</f>
        <v>13.7</v>
      </c>
      <c r="F18" s="11">
        <f>[14]Junho!$D$9</f>
        <v>11.2</v>
      </c>
      <c r="G18" s="11">
        <f>[14]Junho!$D$10</f>
        <v>7.7</v>
      </c>
      <c r="H18" s="11">
        <f>[14]Junho!$D$11</f>
        <v>11.3</v>
      </c>
      <c r="I18" s="11">
        <f>[14]Junho!$D$12</f>
        <v>13.7</v>
      </c>
      <c r="J18" s="11">
        <f>[14]Junho!$D$13</f>
        <v>10.4</v>
      </c>
      <c r="K18" s="11">
        <f>[14]Junho!$D$14</f>
        <v>12.8</v>
      </c>
      <c r="L18" s="11">
        <f>[14]Junho!$D$15</f>
        <v>15.5</v>
      </c>
      <c r="M18" s="11">
        <f>[14]Junho!$D$16</f>
        <v>13.9</v>
      </c>
      <c r="N18" s="11">
        <f>[14]Junho!$D$17</f>
        <v>15.2</v>
      </c>
      <c r="O18" s="11">
        <f>[14]Junho!$D$18</f>
        <v>15.3</v>
      </c>
      <c r="P18" s="11">
        <f>[14]Junho!$D$19</f>
        <v>15.5</v>
      </c>
      <c r="Q18" s="11">
        <f>[14]Junho!$D$20</f>
        <v>14.6</v>
      </c>
      <c r="R18" s="11">
        <f>[14]Junho!$D$21</f>
        <v>14</v>
      </c>
      <c r="S18" s="11">
        <f>[14]Junho!$D$22</f>
        <v>11.9</v>
      </c>
      <c r="T18" s="11">
        <f>[14]Junho!$D$23</f>
        <v>13.3</v>
      </c>
      <c r="U18" s="11">
        <f>[14]Junho!$D$24</f>
        <v>13.1</v>
      </c>
      <c r="V18" s="11">
        <f>[14]Junho!$D$25</f>
        <v>13</v>
      </c>
      <c r="W18" s="11">
        <f>[14]Junho!$D$26</f>
        <v>11.6</v>
      </c>
      <c r="X18" s="11">
        <f>[14]Junho!$D$27</f>
        <v>11.1</v>
      </c>
      <c r="Y18" s="11">
        <f>[14]Junho!$D$28</f>
        <v>11.1</v>
      </c>
      <c r="Z18" s="11">
        <f>[14]Junho!$D$29</f>
        <v>12.1</v>
      </c>
      <c r="AA18" s="11">
        <f>[14]Junho!$D$30</f>
        <v>12.3</v>
      </c>
      <c r="AB18" s="11">
        <f>[14]Junho!$D$31</f>
        <v>16.899999999999999</v>
      </c>
      <c r="AC18" s="11">
        <f>[14]Junho!$D$32</f>
        <v>15</v>
      </c>
      <c r="AD18" s="11">
        <f>[14]Junho!$D$33</f>
        <v>15</v>
      </c>
      <c r="AE18" s="11">
        <f>[14]Junho!$D$34</f>
        <v>13.7</v>
      </c>
      <c r="AF18" s="14">
        <f t="shared" si="1"/>
        <v>7.7</v>
      </c>
      <c r="AG18" s="93">
        <f t="shared" si="2"/>
        <v>13.430000000000003</v>
      </c>
      <c r="AH18" s="12" t="s">
        <v>47</v>
      </c>
      <c r="AI18" s="12" t="s">
        <v>47</v>
      </c>
    </row>
    <row r="19" spans="1:38" x14ac:dyDescent="0.2">
      <c r="A19" s="57" t="s">
        <v>4</v>
      </c>
      <c r="B19" s="11">
        <f>[15]Junho!$D$5</f>
        <v>17.100000000000001</v>
      </c>
      <c r="C19" s="11">
        <f>[15]Junho!$D$6</f>
        <v>15.9</v>
      </c>
      <c r="D19" s="11">
        <f>[15]Junho!$D$7</f>
        <v>16.899999999999999</v>
      </c>
      <c r="E19" s="11">
        <f>[15]Junho!$D$8</f>
        <v>15.1</v>
      </c>
      <c r="F19" s="11">
        <f>[15]Junho!$D$9</f>
        <v>11.1</v>
      </c>
      <c r="G19" s="11">
        <f>[15]Junho!$D$10</f>
        <v>10.1</v>
      </c>
      <c r="H19" s="11">
        <f>[15]Junho!$D$11</f>
        <v>14.6</v>
      </c>
      <c r="I19" s="11">
        <f>[15]Junho!$D$12</f>
        <v>16.3</v>
      </c>
      <c r="J19" s="11">
        <f>[15]Junho!$D$13</f>
        <v>14.3</v>
      </c>
      <c r="K19" s="11">
        <f>[15]Junho!$D$14</f>
        <v>14.8</v>
      </c>
      <c r="L19" s="11">
        <f>[15]Junho!$D$15</f>
        <v>16.7</v>
      </c>
      <c r="M19" s="11">
        <f>[15]Junho!$D$16</f>
        <v>17</v>
      </c>
      <c r="N19" s="11">
        <f>[15]Junho!$D$17</f>
        <v>15.4</v>
      </c>
      <c r="O19" s="11">
        <f>[15]Junho!$D$18</f>
        <v>16.600000000000001</v>
      </c>
      <c r="P19" s="11">
        <f>[15]Junho!$D$19</f>
        <v>17.7</v>
      </c>
      <c r="Q19" s="11">
        <f>[15]Junho!$D$20</f>
        <v>17.3</v>
      </c>
      <c r="R19" s="11">
        <f>[15]Junho!$D$21</f>
        <v>14.5</v>
      </c>
      <c r="S19" s="11">
        <f>[15]Junho!$D$22</f>
        <v>11.9</v>
      </c>
      <c r="T19" s="11">
        <f>[15]Junho!$D$23</f>
        <v>13.8</v>
      </c>
      <c r="U19" s="11">
        <f>[15]Junho!$D$24</f>
        <v>14.5</v>
      </c>
      <c r="V19" s="11">
        <f>[15]Junho!$D$25</f>
        <v>17.600000000000001</v>
      </c>
      <c r="W19" s="11">
        <f>[15]Junho!$D$26</f>
        <v>14.8</v>
      </c>
      <c r="X19" s="11">
        <f>[15]Junho!$D$27</f>
        <v>14.4</v>
      </c>
      <c r="Y19" s="11">
        <f>[15]Junho!$D$28</f>
        <v>13.5</v>
      </c>
      <c r="Z19" s="11">
        <f>[15]Junho!$D$29</f>
        <v>14.7</v>
      </c>
      <c r="AA19" s="11">
        <f>[15]Junho!$D$30</f>
        <v>15.2</v>
      </c>
      <c r="AB19" s="11">
        <f>[15]Junho!$D$31</f>
        <v>15.5</v>
      </c>
      <c r="AC19" s="11">
        <f>[15]Junho!$D$32</f>
        <v>16.399999999999999</v>
      </c>
      <c r="AD19" s="11">
        <f>[15]Junho!$D$33</f>
        <v>17.100000000000001</v>
      </c>
      <c r="AE19" s="11">
        <f>[15]Junho!$D$34</f>
        <v>16.600000000000001</v>
      </c>
      <c r="AF19" s="14">
        <f t="shared" si="1"/>
        <v>10.1</v>
      </c>
      <c r="AG19" s="93">
        <f t="shared" si="2"/>
        <v>15.246666666666666</v>
      </c>
    </row>
    <row r="20" spans="1:38" x14ac:dyDescent="0.2">
      <c r="A20" s="57" t="s">
        <v>5</v>
      </c>
      <c r="B20" s="11">
        <f>[16]Junho!$D$5</f>
        <v>21.9</v>
      </c>
      <c r="C20" s="11">
        <f>[16]Junho!$D$6</f>
        <v>18.100000000000001</v>
      </c>
      <c r="D20" s="11">
        <f>[16]Junho!$D$7</f>
        <v>16.7</v>
      </c>
      <c r="E20" s="11">
        <f>[16]Junho!$D$8</f>
        <v>16.8</v>
      </c>
      <c r="F20" s="11">
        <f>[16]Junho!$D$9</f>
        <v>17</v>
      </c>
      <c r="G20" s="11">
        <f>[16]Junho!$D$10</f>
        <v>18.600000000000001</v>
      </c>
      <c r="H20" s="11">
        <f>[16]Junho!$D$11</f>
        <v>21.5</v>
      </c>
      <c r="I20" s="11">
        <f>[16]Junho!$D$12</f>
        <v>20.9</v>
      </c>
      <c r="J20" s="11">
        <f>[16]Junho!$D$13</f>
        <v>18.399999999999999</v>
      </c>
      <c r="K20" s="11">
        <f>[16]Junho!$D$14</f>
        <v>21.3</v>
      </c>
      <c r="L20" s="11">
        <f>[16]Junho!$D$15</f>
        <v>23.7</v>
      </c>
      <c r="M20" s="11">
        <f>[16]Junho!$D$16</f>
        <v>24.3</v>
      </c>
      <c r="N20" s="11">
        <f>[16]Junho!$D$17</f>
        <v>23.1</v>
      </c>
      <c r="O20" s="11">
        <f>[16]Junho!$D$18</f>
        <v>23.8</v>
      </c>
      <c r="P20" s="11">
        <f>[16]Junho!$D$19</f>
        <v>23.6</v>
      </c>
      <c r="Q20" s="11">
        <f>[16]Junho!$D$20</f>
        <v>24</v>
      </c>
      <c r="R20" s="11">
        <f>[16]Junho!$D$21</f>
        <v>17.100000000000001</v>
      </c>
      <c r="S20" s="11">
        <f>[16]Junho!$D$22</f>
        <v>21.2</v>
      </c>
      <c r="T20" s="11">
        <f>[16]Junho!$D$23</f>
        <v>20.5</v>
      </c>
      <c r="U20" s="11">
        <f>[16]Junho!$D$24</f>
        <v>15.9</v>
      </c>
      <c r="V20" s="11">
        <f>[16]Junho!$D$25</f>
        <v>18.600000000000001</v>
      </c>
      <c r="W20" s="11">
        <f>[16]Junho!$D$26</f>
        <v>21.7</v>
      </c>
      <c r="X20" s="11">
        <f>[16]Junho!$D$27</f>
        <v>21.7</v>
      </c>
      <c r="Y20" s="11">
        <f>[16]Junho!$D$28</f>
        <v>21.4</v>
      </c>
      <c r="Z20" s="11">
        <f>[16]Junho!$D$29</f>
        <v>21.3</v>
      </c>
      <c r="AA20" s="11">
        <f>[16]Junho!$D$30</f>
        <v>12</v>
      </c>
      <c r="AB20" s="11">
        <f>[16]Junho!$D$31</f>
        <v>13.8</v>
      </c>
      <c r="AC20" s="11">
        <f>[16]Junho!$D$32</f>
        <v>22.6</v>
      </c>
      <c r="AD20" s="11">
        <f>[16]Junho!$D$33</f>
        <v>23</v>
      </c>
      <c r="AE20" s="11">
        <f>[16]Junho!$D$34</f>
        <v>22.8</v>
      </c>
      <c r="AF20" s="14">
        <f t="shared" si="1"/>
        <v>12</v>
      </c>
      <c r="AG20" s="93">
        <f t="shared" si="2"/>
        <v>20.243333333333332</v>
      </c>
      <c r="AH20" s="12" t="s">
        <v>47</v>
      </c>
      <c r="AK20" t="s">
        <v>47</v>
      </c>
    </row>
    <row r="21" spans="1:38" x14ac:dyDescent="0.2">
      <c r="A21" s="57" t="s">
        <v>43</v>
      </c>
      <c r="B21" s="11">
        <f>[17]Junho!$D$5</f>
        <v>16.5</v>
      </c>
      <c r="C21" s="11">
        <f>[17]Junho!$D$6</f>
        <v>15.6</v>
      </c>
      <c r="D21" s="11">
        <f>[17]Junho!$D$7</f>
        <v>17.5</v>
      </c>
      <c r="E21" s="11">
        <f>[17]Junho!$D$8</f>
        <v>16.100000000000001</v>
      </c>
      <c r="F21" s="11">
        <f>[17]Junho!$D$9</f>
        <v>12.2</v>
      </c>
      <c r="G21" s="11">
        <f>[17]Junho!$D$10</f>
        <v>10.3</v>
      </c>
      <c r="H21" s="11">
        <f>[17]Junho!$D$11</f>
        <v>12.6</v>
      </c>
      <c r="I21" s="11">
        <f>[17]Junho!$D$12</f>
        <v>16</v>
      </c>
      <c r="J21" s="11">
        <f>[17]Junho!$D$13</f>
        <v>13.7</v>
      </c>
      <c r="K21" s="11">
        <f>[17]Junho!$D$14</f>
        <v>13.5</v>
      </c>
      <c r="L21" s="11">
        <f>[17]Junho!$D$15</f>
        <v>15.6</v>
      </c>
      <c r="M21" s="11">
        <f>[17]Junho!$D$16</f>
        <v>14.8</v>
      </c>
      <c r="N21" s="11">
        <f>[17]Junho!$D$17</f>
        <v>14.3</v>
      </c>
      <c r="O21" s="11">
        <f>[17]Junho!$D$18</f>
        <v>15.5</v>
      </c>
      <c r="P21" s="11">
        <f>[17]Junho!$D$19</f>
        <v>20.100000000000001</v>
      </c>
      <c r="Q21" s="11">
        <f>[17]Junho!$D$20</f>
        <v>15.9</v>
      </c>
      <c r="R21" s="11">
        <f>[17]Junho!$D$21</f>
        <v>14.9</v>
      </c>
      <c r="S21" s="11">
        <f>[17]Junho!$D$22</f>
        <v>11.6</v>
      </c>
      <c r="T21" s="11">
        <f>[17]Junho!$D$23</f>
        <v>12.7</v>
      </c>
      <c r="U21" s="11">
        <f>[17]Junho!$D$24</f>
        <v>13.6</v>
      </c>
      <c r="V21" s="11">
        <f>[17]Junho!$D$25</f>
        <v>15.3</v>
      </c>
      <c r="W21" s="11">
        <f>[17]Junho!$D$26</f>
        <v>12.5</v>
      </c>
      <c r="X21" s="11">
        <f>[17]Junho!$D$27</f>
        <v>12.2</v>
      </c>
      <c r="Y21" s="11">
        <f>[17]Junho!$D$28</f>
        <v>12.5</v>
      </c>
      <c r="Z21" s="11">
        <f>[17]Junho!$D$29</f>
        <v>13.7</v>
      </c>
      <c r="AA21" s="11">
        <f>[17]Junho!$D$30</f>
        <v>14.3</v>
      </c>
      <c r="AB21" s="11">
        <f>[17]Junho!$D$31</f>
        <v>15.5</v>
      </c>
      <c r="AC21" s="11">
        <f>[17]Junho!$D$32</f>
        <v>14.4</v>
      </c>
      <c r="AD21" s="11">
        <f>[17]Junho!$D$33</f>
        <v>14.5</v>
      </c>
      <c r="AE21" s="11">
        <f>[17]Junho!$D$34</f>
        <v>13.5</v>
      </c>
      <c r="AF21" s="14">
        <f t="shared" si="1"/>
        <v>10.3</v>
      </c>
      <c r="AG21" s="93">
        <f t="shared" si="2"/>
        <v>14.38</v>
      </c>
      <c r="AI21" t="s">
        <v>47</v>
      </c>
    </row>
    <row r="22" spans="1:38" x14ac:dyDescent="0.2">
      <c r="A22" s="57" t="s">
        <v>6</v>
      </c>
      <c r="B22" s="11">
        <f>[18]Junho!$D$5</f>
        <v>16.100000000000001</v>
      </c>
      <c r="C22" s="11">
        <f>[18]Junho!$D$6</f>
        <v>17.3</v>
      </c>
      <c r="D22" s="11">
        <f>[18]Junho!$D$7</f>
        <v>20.8</v>
      </c>
      <c r="E22" s="11">
        <f>[18]Junho!$D$8</f>
        <v>15.7</v>
      </c>
      <c r="F22" s="11">
        <f>[18]Junho!$D$9</f>
        <v>12.9</v>
      </c>
      <c r="G22" s="11">
        <f>[18]Junho!$D$10</f>
        <v>11.7</v>
      </c>
      <c r="H22" s="11">
        <f>[18]Junho!$D$11</f>
        <v>12</v>
      </c>
      <c r="I22" s="11">
        <f>[18]Junho!$D$12</f>
        <v>18.3</v>
      </c>
      <c r="J22" s="11">
        <f>[18]Junho!$D$13</f>
        <v>15.4</v>
      </c>
      <c r="K22" s="11">
        <f>[18]Junho!$D$14</f>
        <v>14</v>
      </c>
      <c r="L22" s="11">
        <f>[18]Junho!$D$15</f>
        <v>17</v>
      </c>
      <c r="M22" s="11">
        <f>[18]Junho!$D$16</f>
        <v>17.399999999999999</v>
      </c>
      <c r="N22" s="11">
        <f>[18]Junho!$D$17</f>
        <v>14.8</v>
      </c>
      <c r="O22" s="11">
        <f>[18]Junho!$D$18</f>
        <v>17</v>
      </c>
      <c r="P22" s="11">
        <f>[18]Junho!$D$19</f>
        <v>20.7</v>
      </c>
      <c r="Q22" s="11">
        <f>[18]Junho!$D$20</f>
        <v>17.8</v>
      </c>
      <c r="R22" s="11">
        <f>[18]Junho!$D$21</f>
        <v>17.100000000000001</v>
      </c>
      <c r="S22" s="11">
        <f>[18]Junho!$D$22</f>
        <v>13.6</v>
      </c>
      <c r="T22" s="11">
        <f>[18]Junho!$D$23</f>
        <v>13.6</v>
      </c>
      <c r="U22" s="11">
        <f>[18]Junho!$D$24</f>
        <v>16.2</v>
      </c>
      <c r="V22" s="11">
        <f>[18]Junho!$D$25</f>
        <v>15.7</v>
      </c>
      <c r="W22" s="11">
        <f>[18]Junho!$D$26</f>
        <v>12.9</v>
      </c>
      <c r="X22" s="11">
        <f>[18]Junho!$D$27</f>
        <v>13.1</v>
      </c>
      <c r="Y22" s="11">
        <f>[18]Junho!$D$28</f>
        <v>12.2</v>
      </c>
      <c r="Z22" s="11">
        <f>[18]Junho!$D$29</f>
        <v>12.5</v>
      </c>
      <c r="AA22" s="11">
        <f>[18]Junho!$D$30</f>
        <v>16.7</v>
      </c>
      <c r="AB22" s="11">
        <f>[18]Junho!$D$31</f>
        <v>18.899999999999999</v>
      </c>
      <c r="AC22" s="11">
        <f>[18]Junho!$D$32</f>
        <v>17</v>
      </c>
      <c r="AD22" s="11">
        <f>[18]Junho!$D$33</f>
        <v>16.600000000000001</v>
      </c>
      <c r="AE22" s="11">
        <f>[18]Junho!$D$34</f>
        <v>16.3</v>
      </c>
      <c r="AF22" s="14">
        <f t="shared" si="1"/>
        <v>11.7</v>
      </c>
      <c r="AG22" s="93">
        <f t="shared" si="2"/>
        <v>15.710000000000003</v>
      </c>
      <c r="AI22" t="s">
        <v>47</v>
      </c>
      <c r="AK22" t="s">
        <v>47</v>
      </c>
    </row>
    <row r="23" spans="1:38" x14ac:dyDescent="0.2">
      <c r="A23" s="57" t="s">
        <v>7</v>
      </c>
      <c r="B23" s="11">
        <f>[19]Junho!$D$5</f>
        <v>20.399999999999999</v>
      </c>
      <c r="C23" s="11">
        <f>[19]Junho!$D$6</f>
        <v>17.2</v>
      </c>
      <c r="D23" s="11">
        <f>[19]Junho!$D$7</f>
        <v>15.2</v>
      </c>
      <c r="E23" s="11">
        <f>[19]Junho!$D$8</f>
        <v>12.9</v>
      </c>
      <c r="F23" s="11">
        <f>[19]Junho!$D$9</f>
        <v>12.6</v>
      </c>
      <c r="G23" s="11">
        <f>[19]Junho!$D$10</f>
        <v>10.9</v>
      </c>
      <c r="H23" s="11">
        <f>[19]Junho!$D$11</f>
        <v>13</v>
      </c>
      <c r="I23" s="11">
        <f>[19]Junho!$D$12</f>
        <v>16.7</v>
      </c>
      <c r="J23" s="11">
        <f>[19]Junho!$D$13</f>
        <v>17.899999999999999</v>
      </c>
      <c r="K23" s="11">
        <f>[19]Junho!$D$14</f>
        <v>14.5</v>
      </c>
      <c r="L23" s="11">
        <f>[19]Junho!$D$15</f>
        <v>17</v>
      </c>
      <c r="M23" s="11">
        <f>[19]Junho!$D$16</f>
        <v>17.8</v>
      </c>
      <c r="N23" s="11">
        <f>[19]Junho!$D$17</f>
        <v>17.5</v>
      </c>
      <c r="O23" s="11">
        <f>[19]Junho!$D$18</f>
        <v>17.8</v>
      </c>
      <c r="P23" s="11">
        <f>[19]Junho!$D$19</f>
        <v>19.100000000000001</v>
      </c>
      <c r="Q23" s="11">
        <f>[19]Junho!$D$20</f>
        <v>21</v>
      </c>
      <c r="R23" s="11">
        <f>[19]Junho!$D$21</f>
        <v>16.600000000000001</v>
      </c>
      <c r="S23" s="11">
        <f>[19]Junho!$D$22</f>
        <v>15.6</v>
      </c>
      <c r="T23" s="11">
        <f>[19]Junho!$D$23</f>
        <v>17.5</v>
      </c>
      <c r="U23" s="11">
        <f>[19]Junho!$D$24</f>
        <v>16.7</v>
      </c>
      <c r="V23" s="11">
        <f>[19]Junho!$D$25</f>
        <v>18</v>
      </c>
      <c r="W23" s="11">
        <f>[19]Junho!$D$26</f>
        <v>16.600000000000001</v>
      </c>
      <c r="X23" s="11">
        <f>[19]Junho!$D$27</f>
        <v>14.3</v>
      </c>
      <c r="Y23" s="11">
        <f>[19]Junho!$D$28</f>
        <v>14.6</v>
      </c>
      <c r="Z23" s="11">
        <f>[19]Junho!$D$29</f>
        <v>13.3</v>
      </c>
      <c r="AA23" s="11">
        <f>[19]Junho!$D$30</f>
        <v>12.3</v>
      </c>
      <c r="AB23" s="11">
        <f>[19]Junho!$D$31</f>
        <v>13.5</v>
      </c>
      <c r="AC23" s="11">
        <f>[19]Junho!$D$32</f>
        <v>18.100000000000001</v>
      </c>
      <c r="AD23" s="11">
        <f>[19]Junho!$D$33</f>
        <v>18.600000000000001</v>
      </c>
      <c r="AE23" s="11">
        <f>[19]Junho!$D$34</f>
        <v>17.7</v>
      </c>
      <c r="AF23" s="14">
        <f t="shared" si="1"/>
        <v>10.9</v>
      </c>
      <c r="AG23" s="93">
        <f t="shared" si="2"/>
        <v>16.163333333333338</v>
      </c>
      <c r="AI23" t="s">
        <v>47</v>
      </c>
      <c r="AJ23" t="s">
        <v>47</v>
      </c>
      <c r="AK23" t="s">
        <v>47</v>
      </c>
    </row>
    <row r="24" spans="1:38" x14ac:dyDescent="0.2">
      <c r="A24" s="57" t="s">
        <v>169</v>
      </c>
      <c r="B24" s="11" t="str">
        <f>[20]Junho!$D$5</f>
        <v>*</v>
      </c>
      <c r="C24" s="11" t="str">
        <f>[20]Junho!$D$6</f>
        <v>*</v>
      </c>
      <c r="D24" s="11" t="str">
        <f>[20]Junho!$D$7</f>
        <v>*</v>
      </c>
      <c r="E24" s="11" t="str">
        <f>[20]Junho!$D$8</f>
        <v>*</v>
      </c>
      <c r="F24" s="11" t="str">
        <f>[20]Junho!$D$9</f>
        <v>*</v>
      </c>
      <c r="G24" s="11" t="str">
        <f>[20]Junho!$D$10</f>
        <v>*</v>
      </c>
      <c r="H24" s="11" t="str">
        <f>[20]Junho!$D$11</f>
        <v>*</v>
      </c>
      <c r="I24" s="11" t="str">
        <f>[20]Junho!$D$12</f>
        <v>*</v>
      </c>
      <c r="J24" s="11" t="str">
        <f>[20]Junho!$D$13</f>
        <v>*</v>
      </c>
      <c r="K24" s="11" t="str">
        <f>[20]Junho!$D$14</f>
        <v>*</v>
      </c>
      <c r="L24" s="11" t="str">
        <f>[20]Junho!$D$15</f>
        <v>*</v>
      </c>
      <c r="M24" s="11" t="str">
        <f>[20]Junho!$D$16</f>
        <v>*</v>
      </c>
      <c r="N24" s="11" t="str">
        <f>[20]Junho!$D$17</f>
        <v>*</v>
      </c>
      <c r="O24" s="11" t="str">
        <f>[20]Junho!$D$18</f>
        <v>*</v>
      </c>
      <c r="P24" s="11" t="str">
        <f>[20]Junho!$D$19</f>
        <v>*</v>
      </c>
      <c r="Q24" s="11" t="str">
        <f>[20]Junho!$D$20</f>
        <v>*</v>
      </c>
      <c r="R24" s="11" t="str">
        <f>[20]Junho!$D$21</f>
        <v>*</v>
      </c>
      <c r="S24" s="11" t="str">
        <f>[20]Junho!$D$22</f>
        <v>*</v>
      </c>
      <c r="T24" s="11" t="str">
        <f>[20]Junho!$D$23</f>
        <v>*</v>
      </c>
      <c r="U24" s="11" t="str">
        <f>[20]Junho!$D$24</f>
        <v>*</v>
      </c>
      <c r="V24" s="11" t="str">
        <f>[20]Junho!$D$25</f>
        <v>*</v>
      </c>
      <c r="W24" s="11" t="str">
        <f>[20]Junho!$D$26</f>
        <v>*</v>
      </c>
      <c r="X24" s="11" t="str">
        <f>[20]Junho!$D$27</f>
        <v>*</v>
      </c>
      <c r="Y24" s="11" t="str">
        <f>[20]Junho!$D$28</f>
        <v>*</v>
      </c>
      <c r="Z24" s="11" t="str">
        <f>[20]Junho!$D$29</f>
        <v>*</v>
      </c>
      <c r="AA24" s="11" t="str">
        <f>[20]Junho!$D$30</f>
        <v>*</v>
      </c>
      <c r="AB24" s="11" t="str">
        <f>[20]Junho!$D$31</f>
        <v>*</v>
      </c>
      <c r="AC24" s="11" t="str">
        <f>[20]Junho!$D$32</f>
        <v>*</v>
      </c>
      <c r="AD24" s="11" t="str">
        <f>[20]Junho!$D$33</f>
        <v>*</v>
      </c>
      <c r="AE24" s="11" t="str">
        <f>[20]Junho!$D$34</f>
        <v>*</v>
      </c>
      <c r="AF24" s="14" t="s">
        <v>226</v>
      </c>
      <c r="AG24" s="93" t="s">
        <v>226</v>
      </c>
      <c r="AI24" t="s">
        <v>47</v>
      </c>
      <c r="AL24" t="s">
        <v>47</v>
      </c>
    </row>
    <row r="25" spans="1:38" x14ac:dyDescent="0.2">
      <c r="A25" s="57" t="s">
        <v>170</v>
      </c>
      <c r="B25" s="11" t="str">
        <f>[21]Junho!$D$5</f>
        <v>*</v>
      </c>
      <c r="C25" s="11" t="str">
        <f>[21]Junho!$D$6</f>
        <v>*</v>
      </c>
      <c r="D25" s="11" t="str">
        <f>[21]Junho!$D$7</f>
        <v>*</v>
      </c>
      <c r="E25" s="11" t="str">
        <f>[21]Junho!$D$8</f>
        <v>*</v>
      </c>
      <c r="F25" s="11" t="str">
        <f>[21]Junho!$D$9</f>
        <v>*</v>
      </c>
      <c r="G25" s="11" t="str">
        <f>[21]Junho!$D$10</f>
        <v>*</v>
      </c>
      <c r="H25" s="11" t="str">
        <f>[21]Junho!$D$11</f>
        <v>*</v>
      </c>
      <c r="I25" s="11" t="str">
        <f>[21]Junho!$D$12</f>
        <v>*</v>
      </c>
      <c r="J25" s="11" t="str">
        <f>[21]Junho!$D$13</f>
        <v>*</v>
      </c>
      <c r="K25" s="11" t="str">
        <f>[21]Junho!$D$14</f>
        <v>*</v>
      </c>
      <c r="L25" s="11" t="str">
        <f>[21]Junho!$D$15</f>
        <v>*</v>
      </c>
      <c r="M25" s="11" t="str">
        <f>[21]Junho!$D$16</f>
        <v>*</v>
      </c>
      <c r="N25" s="11" t="str">
        <f>[21]Junho!$D$17</f>
        <v>*</v>
      </c>
      <c r="O25" s="11" t="str">
        <f>[21]Junho!$D$18</f>
        <v>*</v>
      </c>
      <c r="P25" s="11" t="str">
        <f>[21]Junho!$D$19</f>
        <v>*</v>
      </c>
      <c r="Q25" s="11" t="str">
        <f>[21]Junho!$D$20</f>
        <v>*</v>
      </c>
      <c r="R25" s="11" t="str">
        <f>[21]Junho!$D$21</f>
        <v>*</v>
      </c>
      <c r="S25" s="11" t="str">
        <f>[21]Junho!$D$22</f>
        <v>*</v>
      </c>
      <c r="T25" s="11" t="str">
        <f>[21]Junho!$D$23</f>
        <v>*</v>
      </c>
      <c r="U25" s="11" t="str">
        <f>[21]Junho!$D$24</f>
        <v>*</v>
      </c>
      <c r="V25" s="11" t="str">
        <f>[21]Junho!$D$25</f>
        <v>*</v>
      </c>
      <c r="W25" s="11" t="str">
        <f>[21]Junho!$D$26</f>
        <v>*</v>
      </c>
      <c r="X25" s="11" t="str">
        <f>[21]Junho!$D$27</f>
        <v>*</v>
      </c>
      <c r="Y25" s="11" t="str">
        <f>[21]Junho!$D$28</f>
        <v>*</v>
      </c>
      <c r="Z25" s="11" t="str">
        <f>[21]Junho!$D$29</f>
        <v>*</v>
      </c>
      <c r="AA25" s="11" t="str">
        <f>[21]Junho!$D$30</f>
        <v>*</v>
      </c>
      <c r="AB25" s="11" t="str">
        <f>[21]Junho!$D$31</f>
        <v>*</v>
      </c>
      <c r="AC25" s="11" t="str">
        <f>[21]Junho!$D$32</f>
        <v>*</v>
      </c>
      <c r="AD25" s="11" t="str">
        <f>[21]Junho!$D$33</f>
        <v>*</v>
      </c>
      <c r="AE25" s="11" t="str">
        <f>[21]Junho!$D$34</f>
        <v>*</v>
      </c>
      <c r="AF25" s="14" t="s">
        <v>226</v>
      </c>
      <c r="AG25" s="93" t="s">
        <v>226</v>
      </c>
      <c r="AH25" s="12" t="s">
        <v>47</v>
      </c>
      <c r="AI25" t="s">
        <v>47</v>
      </c>
      <c r="AK25" t="s">
        <v>47</v>
      </c>
      <c r="AL25" t="s">
        <v>47</v>
      </c>
    </row>
    <row r="26" spans="1:38" x14ac:dyDescent="0.2">
      <c r="A26" s="57" t="s">
        <v>171</v>
      </c>
      <c r="B26" s="11" t="str">
        <f>[22]Junho!$D$5</f>
        <v>*</v>
      </c>
      <c r="C26" s="11" t="str">
        <f>[22]Junho!$D$6</f>
        <v>*</v>
      </c>
      <c r="D26" s="11" t="str">
        <f>[22]Junho!$D$7</f>
        <v>*</v>
      </c>
      <c r="E26" s="11" t="str">
        <f>[22]Junho!$D$8</f>
        <v>*</v>
      </c>
      <c r="F26" s="11" t="str">
        <f>[22]Junho!$D$9</f>
        <v>*</v>
      </c>
      <c r="G26" s="11" t="str">
        <f>[22]Junho!$D$10</f>
        <v>*</v>
      </c>
      <c r="H26" s="11" t="str">
        <f>[22]Junho!$D$11</f>
        <v>*</v>
      </c>
      <c r="I26" s="11" t="str">
        <f>[22]Junho!$D$12</f>
        <v>*</v>
      </c>
      <c r="J26" s="11" t="str">
        <f>[22]Junho!$D$13</f>
        <v>*</v>
      </c>
      <c r="K26" s="11" t="str">
        <f>[22]Junho!$D$14</f>
        <v>*</v>
      </c>
      <c r="L26" s="11" t="str">
        <f>[22]Junho!$D$15</f>
        <v>*</v>
      </c>
      <c r="M26" s="11" t="str">
        <f>[22]Junho!$D$16</f>
        <v>*</v>
      </c>
      <c r="N26" s="11" t="str">
        <f>[22]Junho!$D$17</f>
        <v>*</v>
      </c>
      <c r="O26" s="11" t="str">
        <f>[22]Junho!$D$18</f>
        <v>*</v>
      </c>
      <c r="P26" s="11" t="str">
        <f>[22]Junho!$D$19</f>
        <v>*</v>
      </c>
      <c r="Q26" s="11" t="str">
        <f>[22]Junho!$D$20</f>
        <v>*</v>
      </c>
      <c r="R26" s="11" t="str">
        <f>[22]Junho!$D$21</f>
        <v>*</v>
      </c>
      <c r="S26" s="11" t="str">
        <f>[22]Junho!$D$22</f>
        <v>*</v>
      </c>
      <c r="T26" s="11" t="str">
        <f>[22]Junho!$D$23</f>
        <v>*</v>
      </c>
      <c r="U26" s="11" t="str">
        <f>[22]Junho!$D$24</f>
        <v>*</v>
      </c>
      <c r="V26" s="11" t="str">
        <f>[22]Junho!$D$25</f>
        <v>*</v>
      </c>
      <c r="W26" s="11" t="str">
        <f>[22]Junho!$D$26</f>
        <v>*</v>
      </c>
      <c r="X26" s="11" t="str">
        <f>[22]Junho!$D$27</f>
        <v>*</v>
      </c>
      <c r="Y26" s="11" t="str">
        <f>[22]Junho!$D$28</f>
        <v>*</v>
      </c>
      <c r="Z26" s="11" t="str">
        <f>[22]Junho!$D$29</f>
        <v>*</v>
      </c>
      <c r="AA26" s="11" t="str">
        <f>[22]Junho!$D$30</f>
        <v>*</v>
      </c>
      <c r="AB26" s="11" t="str">
        <f>[22]Junho!$D$31</f>
        <v>*</v>
      </c>
      <c r="AC26" s="11" t="str">
        <f>[22]Junho!$D$32</f>
        <v>*</v>
      </c>
      <c r="AD26" s="11" t="str">
        <f>[22]Junho!$D$33</f>
        <v>*</v>
      </c>
      <c r="AE26" s="11" t="str">
        <f>[22]Junho!$D$34</f>
        <v>*</v>
      </c>
      <c r="AF26" s="14" t="s">
        <v>226</v>
      </c>
      <c r="AG26" s="93" t="s">
        <v>226</v>
      </c>
      <c r="AI26" t="s">
        <v>47</v>
      </c>
      <c r="AL26" t="s">
        <v>47</v>
      </c>
    </row>
    <row r="27" spans="1:38" x14ac:dyDescent="0.2">
      <c r="A27" s="57" t="s">
        <v>8</v>
      </c>
      <c r="B27" s="11">
        <f>[23]Junho!$D$5</f>
        <v>18.899999999999999</v>
      </c>
      <c r="C27" s="11">
        <f>[23]Junho!$D$6</f>
        <v>17.7</v>
      </c>
      <c r="D27" s="11">
        <f>[23]Junho!$D$7</f>
        <v>15</v>
      </c>
      <c r="E27" s="11">
        <f>[23]Junho!$D$8</f>
        <v>12.6</v>
      </c>
      <c r="F27" s="11">
        <f>[23]Junho!$D$9</f>
        <v>11.3</v>
      </c>
      <c r="G27" s="11">
        <f>[23]Junho!$D$10</f>
        <v>11.3</v>
      </c>
      <c r="H27" s="11">
        <f>[23]Junho!$D$11</f>
        <v>12.5</v>
      </c>
      <c r="I27" s="11">
        <f>[23]Junho!$D$12</f>
        <v>14.9</v>
      </c>
      <c r="J27" s="11">
        <f>[23]Junho!$D$13</f>
        <v>17</v>
      </c>
      <c r="K27" s="11">
        <f>[23]Junho!$D$14</f>
        <v>12.4</v>
      </c>
      <c r="L27" s="11">
        <f>[23]Junho!$D$15</f>
        <v>14.5</v>
      </c>
      <c r="M27" s="11">
        <f>[23]Junho!$D$16</f>
        <v>16.7</v>
      </c>
      <c r="N27" s="11">
        <f>[23]Junho!$D$17</f>
        <v>16.7</v>
      </c>
      <c r="O27" s="11">
        <f>[23]Junho!$D$18</f>
        <v>17.600000000000001</v>
      </c>
      <c r="P27" s="11">
        <f>[23]Junho!$D$19</f>
        <v>17.7</v>
      </c>
      <c r="Q27" s="11">
        <f>[23]Junho!$D$20</f>
        <v>18.100000000000001</v>
      </c>
      <c r="R27" s="11">
        <f>[23]Junho!$D$21</f>
        <v>17.100000000000001</v>
      </c>
      <c r="S27" s="11">
        <f>[23]Junho!$D$22</f>
        <v>15.3</v>
      </c>
      <c r="T27" s="11">
        <f>[23]Junho!$D$23</f>
        <v>15.2</v>
      </c>
      <c r="U27" s="11">
        <f>[23]Junho!$D$24</f>
        <v>16.3</v>
      </c>
      <c r="V27" s="11">
        <f>[23]Junho!$D$25</f>
        <v>15.1</v>
      </c>
      <c r="W27" s="11">
        <f>[23]Junho!$D$26</f>
        <v>16.100000000000001</v>
      </c>
      <c r="X27" s="11">
        <f>[23]Junho!$D$27</f>
        <v>14.9</v>
      </c>
      <c r="Y27" s="11">
        <f>[23]Junho!$D$28</f>
        <v>14.1</v>
      </c>
      <c r="Z27" s="11">
        <f>[23]Junho!$D$29</f>
        <v>16.600000000000001</v>
      </c>
      <c r="AA27" s="11">
        <f>[23]Junho!$D$30</f>
        <v>11.7</v>
      </c>
      <c r="AB27" s="11">
        <f>[23]Junho!$D$31</f>
        <v>11.8</v>
      </c>
      <c r="AC27" s="11">
        <f>[23]Junho!$D$32</f>
        <v>17.2</v>
      </c>
      <c r="AD27" s="11">
        <f>[23]Junho!$D$33</f>
        <v>18.8</v>
      </c>
      <c r="AE27" s="11">
        <f>[23]Junho!$D$34</f>
        <v>17</v>
      </c>
      <c r="AF27" s="14">
        <f t="shared" si="1"/>
        <v>11.3</v>
      </c>
      <c r="AG27" s="93">
        <f t="shared" si="2"/>
        <v>15.403333333333334</v>
      </c>
      <c r="AI27" t="s">
        <v>47</v>
      </c>
      <c r="AK27" t="s">
        <v>47</v>
      </c>
    </row>
    <row r="28" spans="1:38" x14ac:dyDescent="0.2">
      <c r="A28" s="57" t="s">
        <v>9</v>
      </c>
      <c r="B28" s="11">
        <f>[24]Junho!$D$5</f>
        <v>21.3</v>
      </c>
      <c r="C28" s="11">
        <f>[24]Junho!$D$6</f>
        <v>18.600000000000001</v>
      </c>
      <c r="D28" s="11">
        <f>[24]Junho!$D$7</f>
        <v>16.100000000000001</v>
      </c>
      <c r="E28" s="11">
        <f>[24]Junho!$D$8</f>
        <v>15.1</v>
      </c>
      <c r="F28" s="11">
        <f>[24]Junho!$D$9</f>
        <v>12.1</v>
      </c>
      <c r="G28" s="11">
        <f>[24]Junho!$D$10</f>
        <v>12.4</v>
      </c>
      <c r="H28" s="11">
        <f>[24]Junho!$D$11</f>
        <v>14.2</v>
      </c>
      <c r="I28" s="11">
        <f>[24]Junho!$D$12</f>
        <v>17.3</v>
      </c>
      <c r="J28" s="11">
        <f>[24]Junho!$D$13</f>
        <v>16.8</v>
      </c>
      <c r="K28" s="11">
        <f>[24]Junho!$D$14</f>
        <v>14.8</v>
      </c>
      <c r="L28" s="11">
        <f>[24]Junho!$D$15</f>
        <v>17.100000000000001</v>
      </c>
      <c r="M28" s="11">
        <f>[24]Junho!$D$16</f>
        <v>18.3</v>
      </c>
      <c r="N28" s="11">
        <f>[24]Junho!$D$17</f>
        <v>17.899999999999999</v>
      </c>
      <c r="O28" s="11">
        <f>[24]Junho!$D$18</f>
        <v>18.8</v>
      </c>
      <c r="P28" s="11">
        <f>[24]Junho!$D$19</f>
        <v>18.600000000000001</v>
      </c>
      <c r="Q28" s="11">
        <f>[24]Junho!$D$20</f>
        <v>19.2</v>
      </c>
      <c r="R28" s="11">
        <f>[24]Junho!$D$21</f>
        <v>19.2</v>
      </c>
      <c r="S28" s="11">
        <f>[24]Junho!$D$22</f>
        <v>15.7</v>
      </c>
      <c r="T28" s="11">
        <f>[24]Junho!$D$23</f>
        <v>16.600000000000001</v>
      </c>
      <c r="U28" s="11">
        <f>[24]Junho!$D$24</f>
        <v>18.5</v>
      </c>
      <c r="V28" s="11">
        <f>[24]Junho!$D$25</f>
        <v>18.600000000000001</v>
      </c>
      <c r="W28" s="11">
        <f>[24]Junho!$D$26</f>
        <v>16.3</v>
      </c>
      <c r="X28" s="11">
        <f>[24]Junho!$D$27</f>
        <v>16.7</v>
      </c>
      <c r="Y28" s="11">
        <f>[24]Junho!$D$28</f>
        <v>15.2</v>
      </c>
      <c r="Z28" s="11">
        <f>[24]Junho!$D$29</f>
        <v>15.7</v>
      </c>
      <c r="AA28" s="11">
        <f>[24]Junho!$D$30</f>
        <v>14.3</v>
      </c>
      <c r="AB28" s="11">
        <f>[24]Junho!$D$31</f>
        <v>13</v>
      </c>
      <c r="AC28" s="11">
        <f>[24]Junho!$D$32</f>
        <v>17.600000000000001</v>
      </c>
      <c r="AD28" s="11">
        <f>[24]Junho!$D$33</f>
        <v>19.399999999999999</v>
      </c>
      <c r="AE28" s="11">
        <f>[24]Junho!$D$34</f>
        <v>18.5</v>
      </c>
      <c r="AF28" s="14">
        <f t="shared" si="1"/>
        <v>12.1</v>
      </c>
      <c r="AG28" s="93">
        <f t="shared" si="2"/>
        <v>16.796666666666667</v>
      </c>
      <c r="AK28" t="s">
        <v>47</v>
      </c>
      <c r="AL28" t="s">
        <v>47</v>
      </c>
    </row>
    <row r="29" spans="1:38" x14ac:dyDescent="0.2">
      <c r="A29" s="57" t="s">
        <v>42</v>
      </c>
      <c r="B29" s="11">
        <f>[25]Junho!$D$5</f>
        <v>20.399999999999999</v>
      </c>
      <c r="C29" s="11">
        <f>[25]Junho!$D$6</f>
        <v>17.8</v>
      </c>
      <c r="D29" s="11">
        <f>[25]Junho!$D$7</f>
        <v>16.899999999999999</v>
      </c>
      <c r="E29" s="11">
        <f>[25]Junho!$D$8</f>
        <v>11.7</v>
      </c>
      <c r="F29" s="11">
        <f>[25]Junho!$D$9</f>
        <v>11.8</v>
      </c>
      <c r="G29" s="11">
        <f>[25]Junho!$D$10</f>
        <v>9.3000000000000007</v>
      </c>
      <c r="H29" s="11">
        <f>[25]Junho!$D$11</f>
        <v>10.6</v>
      </c>
      <c r="I29" s="11">
        <f>[25]Junho!$D$12</f>
        <v>16.600000000000001</v>
      </c>
      <c r="J29" s="11">
        <f>[25]Junho!$D$13</f>
        <v>18.399999999999999</v>
      </c>
      <c r="K29" s="11">
        <f>[25]Junho!$D$14</f>
        <v>16.5</v>
      </c>
      <c r="L29" s="11">
        <f>[25]Junho!$D$15</f>
        <v>15.9</v>
      </c>
      <c r="M29" s="11">
        <f>[25]Junho!$D$16</f>
        <v>17.2</v>
      </c>
      <c r="N29" s="11">
        <f>[25]Junho!$D$17</f>
        <v>16.7</v>
      </c>
      <c r="O29" s="11">
        <f>[25]Junho!$D$18</f>
        <v>16.100000000000001</v>
      </c>
      <c r="P29" s="11">
        <f>[25]Junho!$D$19</f>
        <v>16.100000000000001</v>
      </c>
      <c r="Q29" s="11">
        <f>[25]Junho!$D$20</f>
        <v>16.2</v>
      </c>
      <c r="R29" s="11">
        <f>[25]Junho!$D$21</f>
        <v>17.399999999999999</v>
      </c>
      <c r="S29" s="11">
        <f>[25]Junho!$D$22</f>
        <v>14</v>
      </c>
      <c r="T29" s="11">
        <f>[25]Junho!$D$23</f>
        <v>15.4</v>
      </c>
      <c r="U29" s="11">
        <f>[25]Junho!$D$24</f>
        <v>18.600000000000001</v>
      </c>
      <c r="V29" s="11">
        <f>[25]Junho!$D$25</f>
        <v>15.4</v>
      </c>
      <c r="W29" s="11">
        <f>[25]Junho!$D$26</f>
        <v>14.7</v>
      </c>
      <c r="X29" s="11">
        <f>[25]Junho!$D$27</f>
        <v>12.2</v>
      </c>
      <c r="Y29" s="11">
        <f>[25]Junho!$D$28</f>
        <v>12.6</v>
      </c>
      <c r="Z29" s="11">
        <f>[25]Junho!$D$29</f>
        <v>19.399999999999999</v>
      </c>
      <c r="AA29" s="11">
        <f>[25]Junho!$D$30</f>
        <v>12.1</v>
      </c>
      <c r="AB29" s="11">
        <f>[25]Junho!$D$31</f>
        <v>13.1</v>
      </c>
      <c r="AC29" s="11">
        <f>[25]Junho!$D$32</f>
        <v>20.3</v>
      </c>
      <c r="AD29" s="11">
        <f>[25]Junho!$D$33</f>
        <v>18.8</v>
      </c>
      <c r="AE29" s="11">
        <f>[25]Junho!$D$34</f>
        <v>17.100000000000001</v>
      </c>
      <c r="AF29" s="14">
        <f t="shared" si="1"/>
        <v>9.3000000000000007</v>
      </c>
      <c r="AG29" s="93">
        <f t="shared" si="2"/>
        <v>15.643333333333334</v>
      </c>
      <c r="AL29" t="s">
        <v>47</v>
      </c>
    </row>
    <row r="30" spans="1:38" x14ac:dyDescent="0.2">
      <c r="A30" s="57" t="s">
        <v>10</v>
      </c>
      <c r="B30" s="11">
        <f>[26]Junho!$D$5</f>
        <v>20</v>
      </c>
      <c r="C30" s="11">
        <f>[26]Junho!$D$6</f>
        <v>17.3</v>
      </c>
      <c r="D30" s="11">
        <f>[26]Junho!$D$7</f>
        <v>14.6</v>
      </c>
      <c r="E30" s="11">
        <f>[26]Junho!$D$8</f>
        <v>14.4</v>
      </c>
      <c r="F30" s="11">
        <f>[26]Junho!$D$9</f>
        <v>12.4</v>
      </c>
      <c r="G30" s="11">
        <f>[26]Junho!$D$10</f>
        <v>11.6</v>
      </c>
      <c r="H30" s="11">
        <f>[26]Junho!$D$11</f>
        <v>11.8</v>
      </c>
      <c r="I30" s="11">
        <f>[26]Junho!$D$12</f>
        <v>15.1</v>
      </c>
      <c r="J30" s="11">
        <f>[26]Junho!$D$13</f>
        <v>17.600000000000001</v>
      </c>
      <c r="K30" s="11">
        <f>[26]Junho!$D$14</f>
        <v>12.9</v>
      </c>
      <c r="L30" s="11">
        <f>[26]Junho!$D$15</f>
        <v>14.5</v>
      </c>
      <c r="M30" s="11">
        <f>[26]Junho!$D$16</f>
        <v>17.100000000000001</v>
      </c>
      <c r="N30" s="11">
        <f>[26]Junho!$D$17</f>
        <v>16.100000000000001</v>
      </c>
      <c r="O30" s="11">
        <f>[26]Junho!$D$18</f>
        <v>16.3</v>
      </c>
      <c r="P30" s="11">
        <f>[26]Junho!$D$19</f>
        <v>16.899999999999999</v>
      </c>
      <c r="Q30" s="11">
        <f>[26]Junho!$D$20</f>
        <v>19.8</v>
      </c>
      <c r="R30" s="11">
        <f>[26]Junho!$D$21</f>
        <v>16</v>
      </c>
      <c r="S30" s="11">
        <f>[26]Junho!$D$22</f>
        <v>14.9</v>
      </c>
      <c r="T30" s="11">
        <f>[26]Junho!$D$23</f>
        <v>15.4</v>
      </c>
      <c r="U30" s="11">
        <f>[26]Junho!$D$24</f>
        <v>17</v>
      </c>
      <c r="V30" s="11">
        <f>[26]Junho!$D$25</f>
        <v>16.2</v>
      </c>
      <c r="W30" s="11">
        <f>[26]Junho!$D$26</f>
        <v>15.9</v>
      </c>
      <c r="X30" s="11">
        <f>[26]Junho!$D$27</f>
        <v>14</v>
      </c>
      <c r="Y30" s="11">
        <f>[26]Junho!$D$28</f>
        <v>13.6</v>
      </c>
      <c r="Z30" s="11">
        <f>[26]Junho!$D$29</f>
        <v>17.2</v>
      </c>
      <c r="AA30" s="11">
        <f>[26]Junho!$D$30</f>
        <v>12.1</v>
      </c>
      <c r="AB30" s="11">
        <f>[26]Junho!$D$31</f>
        <v>12</v>
      </c>
      <c r="AC30" s="11">
        <f>[26]Junho!$D$32</f>
        <v>17.600000000000001</v>
      </c>
      <c r="AD30" s="11">
        <f>[26]Junho!$D$33</f>
        <v>18.7</v>
      </c>
      <c r="AE30" s="11">
        <f>[26]Junho!$D$34</f>
        <v>17.3</v>
      </c>
      <c r="AF30" s="14">
        <f t="shared" si="1"/>
        <v>11.6</v>
      </c>
      <c r="AG30" s="93">
        <f t="shared" si="2"/>
        <v>15.543333333333331</v>
      </c>
      <c r="AK30" t="s">
        <v>47</v>
      </c>
    </row>
    <row r="31" spans="1:38" x14ac:dyDescent="0.2">
      <c r="A31" s="57" t="s">
        <v>172</v>
      </c>
      <c r="B31" s="11" t="str">
        <f>[27]Junho!$D$5</f>
        <v>*</v>
      </c>
      <c r="C31" s="11" t="str">
        <f>[27]Junho!$D$6</f>
        <v>*</v>
      </c>
      <c r="D31" s="11" t="str">
        <f>[27]Junho!$D$7</f>
        <v>*</v>
      </c>
      <c r="E31" s="11" t="str">
        <f>[27]Junho!$D$8</f>
        <v>*</v>
      </c>
      <c r="F31" s="11" t="str">
        <f>[27]Junho!$D$9</f>
        <v>*</v>
      </c>
      <c r="G31" s="11" t="str">
        <f>[27]Junho!$D$10</f>
        <v>*</v>
      </c>
      <c r="H31" s="11" t="str">
        <f>[27]Junho!$D$11</f>
        <v>*</v>
      </c>
      <c r="I31" s="11" t="str">
        <f>[27]Junho!$D$12</f>
        <v>*</v>
      </c>
      <c r="J31" s="11" t="str">
        <f>[27]Junho!$D$13</f>
        <v>*</v>
      </c>
      <c r="K31" s="11" t="str">
        <f>[27]Junho!$D$14</f>
        <v>*</v>
      </c>
      <c r="L31" s="11" t="str">
        <f>[27]Junho!$D$15</f>
        <v>*</v>
      </c>
      <c r="M31" s="11" t="str">
        <f>[27]Junho!$D$16</f>
        <v>*</v>
      </c>
      <c r="N31" s="11" t="str">
        <f>[27]Junho!$D$17</f>
        <v>*</v>
      </c>
      <c r="O31" s="11" t="str">
        <f>[27]Junho!$D$18</f>
        <v>*</v>
      </c>
      <c r="P31" s="11" t="str">
        <f>[27]Junho!$D$19</f>
        <v>*</v>
      </c>
      <c r="Q31" s="11" t="str">
        <f>[27]Junho!$D$20</f>
        <v>*</v>
      </c>
      <c r="R31" s="11" t="str">
        <f>[27]Junho!$D$21</f>
        <v>*</v>
      </c>
      <c r="S31" s="11" t="str">
        <f>[27]Junho!$D$22</f>
        <v>*</v>
      </c>
      <c r="T31" s="11" t="str">
        <f>[27]Junho!$D$23</f>
        <v>*</v>
      </c>
      <c r="U31" s="11" t="str">
        <f>[27]Junho!$D$24</f>
        <v>*</v>
      </c>
      <c r="V31" s="11" t="str">
        <f>[27]Junho!$D$25</f>
        <v>*</v>
      </c>
      <c r="W31" s="11" t="str">
        <f>[27]Junho!$D$26</f>
        <v>*</v>
      </c>
      <c r="X31" s="11" t="str">
        <f>[27]Junho!$D$27</f>
        <v>*</v>
      </c>
      <c r="Y31" s="11" t="str">
        <f>[27]Junho!$D$28</f>
        <v>*</v>
      </c>
      <c r="Z31" s="11" t="str">
        <f>[27]Junho!$D$29</f>
        <v>*</v>
      </c>
      <c r="AA31" s="11" t="str">
        <f>[27]Junho!$D$30</f>
        <v>*</v>
      </c>
      <c r="AB31" s="11" t="str">
        <f>[27]Junho!$D$31</f>
        <v>*</v>
      </c>
      <c r="AC31" s="11" t="str">
        <f>[27]Junho!$D$32</f>
        <v>*</v>
      </c>
      <c r="AD31" s="11" t="str">
        <f>[27]Junho!$D$33</f>
        <v>*</v>
      </c>
      <c r="AE31" s="11" t="str">
        <f>[27]Junho!$D$34</f>
        <v>*</v>
      </c>
      <c r="AF31" s="14" t="s">
        <v>226</v>
      </c>
      <c r="AG31" s="93" t="s">
        <v>226</v>
      </c>
      <c r="AH31" s="12" t="s">
        <v>47</v>
      </c>
      <c r="AI31" t="s">
        <v>47</v>
      </c>
      <c r="AK31" t="s">
        <v>47</v>
      </c>
      <c r="AL31" t="s">
        <v>47</v>
      </c>
    </row>
    <row r="32" spans="1:38" x14ac:dyDescent="0.2">
      <c r="A32" s="57" t="s">
        <v>11</v>
      </c>
      <c r="B32" s="11">
        <f>[28]Junho!$D$5</f>
        <v>21</v>
      </c>
      <c r="C32" s="11">
        <f>[28]Junho!$D$6</f>
        <v>18.600000000000001</v>
      </c>
      <c r="D32" s="11">
        <f>[28]Junho!$D$7</f>
        <v>16.8</v>
      </c>
      <c r="E32" s="11">
        <f>[28]Junho!$D$8</f>
        <v>10.5</v>
      </c>
      <c r="F32" s="11">
        <f>[28]Junho!$D$9</f>
        <v>11.6</v>
      </c>
      <c r="G32" s="11">
        <f>[28]Junho!$D$10</f>
        <v>6</v>
      </c>
      <c r="H32" s="11">
        <f>[28]Junho!$D$11</f>
        <v>8.5</v>
      </c>
      <c r="I32" s="11">
        <f>[28]Junho!$D$12</f>
        <v>12.3</v>
      </c>
      <c r="J32" s="11">
        <f>[28]Junho!$D$13</f>
        <v>17.3</v>
      </c>
      <c r="K32" s="11">
        <f>[28]Junho!$D$14</f>
        <v>10.4</v>
      </c>
      <c r="L32" s="11">
        <f>[28]Junho!$D$15</f>
        <v>11.4</v>
      </c>
      <c r="M32" s="11">
        <f>[28]Junho!$D$16</f>
        <v>14.5</v>
      </c>
      <c r="N32" s="11">
        <f>[28]Junho!$D$17</f>
        <v>12.8</v>
      </c>
      <c r="O32" s="11">
        <f>[28]Junho!$D$18</f>
        <v>12.9</v>
      </c>
      <c r="P32" s="11">
        <f>[28]Junho!$D$19</f>
        <v>15.2</v>
      </c>
      <c r="Q32" s="11">
        <f>[28]Junho!$D$20</f>
        <v>17.5</v>
      </c>
      <c r="R32" s="11">
        <f>[28]Junho!$D$21</f>
        <v>14.8</v>
      </c>
      <c r="S32" s="11">
        <f>[28]Junho!$D$22</f>
        <v>11.7</v>
      </c>
      <c r="T32" s="11">
        <f>[28]Junho!$D$23</f>
        <v>13.4</v>
      </c>
      <c r="U32" s="11">
        <f>[28]Junho!$D$24</f>
        <v>16.3</v>
      </c>
      <c r="V32" s="11">
        <f>[28]Junho!$D$25</f>
        <v>13.5</v>
      </c>
      <c r="W32" s="11">
        <f>[28]Junho!$D$26</f>
        <v>11.2</v>
      </c>
      <c r="X32" s="11">
        <f>[28]Junho!$D$27</f>
        <v>9.9</v>
      </c>
      <c r="Y32" s="11">
        <f>[28]Junho!$D$28</f>
        <v>9.5</v>
      </c>
      <c r="Z32" s="11">
        <f>[28]Junho!$D$29</f>
        <v>11.1</v>
      </c>
      <c r="AA32" s="11">
        <f>[28]Junho!$D$30</f>
        <v>13.8</v>
      </c>
      <c r="AB32" s="11">
        <f>[28]Junho!$D$31</f>
        <v>14.6</v>
      </c>
      <c r="AC32" s="11">
        <f>[28]Junho!$D$32</f>
        <v>15.5</v>
      </c>
      <c r="AD32" s="11">
        <f>[28]Junho!$D$33</f>
        <v>14.5</v>
      </c>
      <c r="AE32" s="11">
        <f>[28]Junho!$D$34</f>
        <v>14.2</v>
      </c>
      <c r="AF32" s="14">
        <f t="shared" si="1"/>
        <v>6</v>
      </c>
      <c r="AG32" s="93">
        <f t="shared" si="2"/>
        <v>13.376666666666667</v>
      </c>
    </row>
    <row r="33" spans="1:38" s="5" customFormat="1" x14ac:dyDescent="0.2">
      <c r="A33" s="57" t="s">
        <v>12</v>
      </c>
      <c r="B33" s="11">
        <f>[29]Junho!$D$5</f>
        <v>22.3</v>
      </c>
      <c r="C33" s="11">
        <f>[29]Junho!$D$6</f>
        <v>18.8</v>
      </c>
      <c r="D33" s="11">
        <f>[29]Junho!$D$7</f>
        <v>18.600000000000001</v>
      </c>
      <c r="E33" s="11">
        <f>[29]Junho!$D$8</f>
        <v>14</v>
      </c>
      <c r="F33" s="11">
        <f>[29]Junho!$D$9</f>
        <v>13.8</v>
      </c>
      <c r="G33" s="11">
        <f>[29]Junho!$D$10</f>
        <v>12.1</v>
      </c>
      <c r="H33" s="11">
        <f>[29]Junho!$D$11</f>
        <v>11.8</v>
      </c>
      <c r="I33" s="11">
        <f>[29]Junho!$D$12</f>
        <v>15.9</v>
      </c>
      <c r="J33" s="11">
        <f>[29]Junho!$D$13</f>
        <v>18.3</v>
      </c>
      <c r="K33" s="11">
        <f>[29]Junho!$D$14</f>
        <v>15.2</v>
      </c>
      <c r="L33" s="11">
        <f>[29]Junho!$D$15</f>
        <v>17</v>
      </c>
      <c r="M33" s="11">
        <f>[29]Junho!$D$16</f>
        <v>17.8</v>
      </c>
      <c r="N33" s="11">
        <f>[29]Junho!$D$17</f>
        <v>16.5</v>
      </c>
      <c r="O33" s="11">
        <f>[29]Junho!$D$18</f>
        <v>15.6</v>
      </c>
      <c r="P33" s="11">
        <f>[29]Junho!$D$19</f>
        <v>18.100000000000001</v>
      </c>
      <c r="Q33" s="11">
        <f>[29]Junho!$D$20</f>
        <v>16.2</v>
      </c>
      <c r="R33" s="11">
        <f>[29]Junho!$D$21</f>
        <v>18.100000000000001</v>
      </c>
      <c r="S33" s="11">
        <f>[29]Junho!$D$22</f>
        <v>14.9</v>
      </c>
      <c r="T33" s="11">
        <f>[29]Junho!$D$23</f>
        <v>16.5</v>
      </c>
      <c r="U33" s="11" t="str">
        <f>[29]Junho!$D$24</f>
        <v>*</v>
      </c>
      <c r="V33" s="11" t="str">
        <f>[29]Junho!$D$25</f>
        <v>*</v>
      </c>
      <c r="W33" s="11" t="str">
        <f>[29]Junho!$D$26</f>
        <v>*</v>
      </c>
      <c r="X33" s="11" t="str">
        <f>[29]Junho!$D$27</f>
        <v>*</v>
      </c>
      <c r="Y33" s="11" t="str">
        <f>[29]Junho!$D$28</f>
        <v>*</v>
      </c>
      <c r="Z33" s="11" t="str">
        <f>[29]Junho!$D$29</f>
        <v>*</v>
      </c>
      <c r="AA33" s="11" t="str">
        <f>[29]Junho!$D$30</f>
        <v>*</v>
      </c>
      <c r="AB33" s="11" t="str">
        <f>[29]Junho!$D$31</f>
        <v>*</v>
      </c>
      <c r="AC33" s="11" t="str">
        <f>[29]Junho!$D$32</f>
        <v>*</v>
      </c>
      <c r="AD33" s="11" t="str">
        <f>[29]Junho!$D$33</f>
        <v>*</v>
      </c>
      <c r="AE33" s="11" t="str">
        <f>[29]Junho!$D$34</f>
        <v>*</v>
      </c>
      <c r="AF33" s="14">
        <f t="shared" si="1"/>
        <v>11.8</v>
      </c>
      <c r="AG33" s="93">
        <f t="shared" si="2"/>
        <v>16.394736842105264</v>
      </c>
      <c r="AK33" s="5" t="s">
        <v>47</v>
      </c>
    </row>
    <row r="34" spans="1:38" x14ac:dyDescent="0.2">
      <c r="A34" s="57" t="s">
        <v>13</v>
      </c>
      <c r="B34" s="11">
        <f>[30]Junho!$D$5</f>
        <v>22.7</v>
      </c>
      <c r="C34" s="11">
        <f>[30]Junho!$D$6</f>
        <v>19.5</v>
      </c>
      <c r="D34" s="11">
        <f>[30]Junho!$D$7</f>
        <v>17.2</v>
      </c>
      <c r="E34" s="11">
        <f>[30]Junho!$D$8</f>
        <v>16.3</v>
      </c>
      <c r="F34" s="11">
        <f>[30]Junho!$D$9</f>
        <v>13.2</v>
      </c>
      <c r="G34" s="11">
        <f>[30]Junho!$D$10</f>
        <v>11.1</v>
      </c>
      <c r="H34" s="11">
        <f>[30]Junho!$D$11</f>
        <v>13.5</v>
      </c>
      <c r="I34" s="11">
        <f>[30]Junho!$D$12</f>
        <v>17.899999999999999</v>
      </c>
      <c r="J34" s="11">
        <f>[30]Junho!$D$13</f>
        <v>16.8</v>
      </c>
      <c r="K34" s="11">
        <f>[30]Junho!$D$14</f>
        <v>14.4</v>
      </c>
      <c r="L34" s="11">
        <f>[30]Junho!$D$15</f>
        <v>18.3</v>
      </c>
      <c r="M34" s="11">
        <f>[30]Junho!$D$16</f>
        <v>20.2</v>
      </c>
      <c r="N34" s="11">
        <f>[30]Junho!$D$17</f>
        <v>18.399999999999999</v>
      </c>
      <c r="O34" s="11">
        <f>[30]Junho!$D$18</f>
        <v>18.3</v>
      </c>
      <c r="P34" s="11">
        <f>[30]Junho!$D$19</f>
        <v>18.100000000000001</v>
      </c>
      <c r="Q34" s="11">
        <f>[30]Junho!$D$20</f>
        <v>16.600000000000001</v>
      </c>
      <c r="R34" s="11">
        <f>[30]Junho!$D$21</f>
        <v>18.2</v>
      </c>
      <c r="S34" s="11">
        <f>[30]Junho!$D$22</f>
        <v>16.5</v>
      </c>
      <c r="T34" s="11">
        <f>[30]Junho!$D$23</f>
        <v>17.600000000000001</v>
      </c>
      <c r="U34" s="11">
        <f>[30]Junho!$D$24</f>
        <v>17.399999999999999</v>
      </c>
      <c r="V34" s="11">
        <f>[30]Junho!$D$25</f>
        <v>15.4</v>
      </c>
      <c r="W34" s="11">
        <f>[30]Junho!$D$26</f>
        <v>16</v>
      </c>
      <c r="X34" s="11">
        <f>[30]Junho!$D$27</f>
        <v>13.9</v>
      </c>
      <c r="Y34" s="11">
        <f>[30]Junho!$D$28</f>
        <v>12.9</v>
      </c>
      <c r="Z34" s="11">
        <f>[30]Junho!$D$29</f>
        <v>20.2</v>
      </c>
      <c r="AA34" s="11">
        <f>[30]Junho!$D$30</f>
        <v>12.9</v>
      </c>
      <c r="AB34" s="11">
        <f>[30]Junho!$D$31</f>
        <v>14.9</v>
      </c>
      <c r="AC34" s="11">
        <f>[30]Junho!$D$32</f>
        <v>20.399999999999999</v>
      </c>
      <c r="AD34" s="11">
        <f>[30]Junho!$D$33</f>
        <v>17.899999999999999</v>
      </c>
      <c r="AE34" s="11">
        <f>[30]Junho!$D$34</f>
        <v>17.8</v>
      </c>
      <c r="AF34" s="14">
        <f t="shared" si="1"/>
        <v>11.1</v>
      </c>
      <c r="AG34" s="93">
        <f t="shared" si="2"/>
        <v>16.816666666666663</v>
      </c>
      <c r="AI34" t="s">
        <v>47</v>
      </c>
      <c r="AJ34" t="s">
        <v>47</v>
      </c>
    </row>
    <row r="35" spans="1:38" x14ac:dyDescent="0.2">
      <c r="A35" s="57" t="s">
        <v>173</v>
      </c>
      <c r="B35" s="11" t="str">
        <f>[31]Junho!$D$5</f>
        <v>*</v>
      </c>
      <c r="C35" s="11" t="str">
        <f>[31]Junho!$D$6</f>
        <v>*</v>
      </c>
      <c r="D35" s="11" t="str">
        <f>[31]Junho!$D$7</f>
        <v>*</v>
      </c>
      <c r="E35" s="11" t="str">
        <f>[31]Junho!$D$8</f>
        <v>*</v>
      </c>
      <c r="F35" s="11" t="str">
        <f>[31]Junho!$D$9</f>
        <v>*</v>
      </c>
      <c r="G35" s="11" t="str">
        <f>[31]Junho!$D$10</f>
        <v>*</v>
      </c>
      <c r="H35" s="11" t="str">
        <f>[31]Junho!$D$11</f>
        <v>*</v>
      </c>
      <c r="I35" s="11" t="str">
        <f>[31]Junho!$D$12</f>
        <v>*</v>
      </c>
      <c r="J35" s="11" t="str">
        <f>[31]Junho!$D$13</f>
        <v>*</v>
      </c>
      <c r="K35" s="11" t="str">
        <f>[31]Junho!$D$14</f>
        <v>*</v>
      </c>
      <c r="L35" s="11" t="str">
        <f>[31]Junho!$D$15</f>
        <v>*</v>
      </c>
      <c r="M35" s="11" t="str">
        <f>[31]Junho!$D$16</f>
        <v>*</v>
      </c>
      <c r="N35" s="11" t="str">
        <f>[31]Junho!$D$17</f>
        <v>*</v>
      </c>
      <c r="O35" s="11" t="str">
        <f>[31]Junho!$D$18</f>
        <v>*</v>
      </c>
      <c r="P35" s="11" t="str">
        <f>[31]Junho!$D$19</f>
        <v>*</v>
      </c>
      <c r="Q35" s="11" t="str">
        <f>[31]Junho!$D$20</f>
        <v>*</v>
      </c>
      <c r="R35" s="11" t="str">
        <f>[31]Junho!$D$21</f>
        <v>*</v>
      </c>
      <c r="S35" s="11" t="str">
        <f>[31]Junho!$D$22</f>
        <v>*</v>
      </c>
      <c r="T35" s="11" t="str">
        <f>[31]Junho!$D$23</f>
        <v>*</v>
      </c>
      <c r="U35" s="11" t="str">
        <f>[31]Junho!$D$24</f>
        <v>*</v>
      </c>
      <c r="V35" s="11" t="str">
        <f>[31]Junho!$D$25</f>
        <v>*</v>
      </c>
      <c r="W35" s="11" t="str">
        <f>[31]Junho!$D$26</f>
        <v>*</v>
      </c>
      <c r="X35" s="11" t="str">
        <f>[31]Junho!$D$27</f>
        <v>*</v>
      </c>
      <c r="Y35" s="11" t="str">
        <f>[31]Junho!$D$28</f>
        <v>*</v>
      </c>
      <c r="Z35" s="11" t="str">
        <f>[31]Junho!$D$29</f>
        <v>*</v>
      </c>
      <c r="AA35" s="11" t="str">
        <f>[31]Junho!$D$30</f>
        <v>*</v>
      </c>
      <c r="AB35" s="11" t="str">
        <f>[31]Junho!$D$31</f>
        <v>*</v>
      </c>
      <c r="AC35" s="11" t="str">
        <f>[31]Junho!$D$32</f>
        <v>*</v>
      </c>
      <c r="AD35" s="11" t="str">
        <f>[31]Junho!$D$33</f>
        <v>*</v>
      </c>
      <c r="AE35" s="11" t="str">
        <f>[31]Junho!$D$34</f>
        <v>*</v>
      </c>
      <c r="AF35" s="14" t="s">
        <v>47</v>
      </c>
      <c r="AG35" s="93" t="s">
        <v>226</v>
      </c>
      <c r="AJ35" t="s">
        <v>47</v>
      </c>
    </row>
    <row r="36" spans="1:38" x14ac:dyDescent="0.2">
      <c r="A36" s="57" t="s">
        <v>144</v>
      </c>
      <c r="B36" s="11" t="str">
        <f>[32]Junho!$D$5</f>
        <v>*</v>
      </c>
      <c r="C36" s="11" t="str">
        <f>[32]Junho!$D$6</f>
        <v>*</v>
      </c>
      <c r="D36" s="11" t="str">
        <f>[32]Junho!$D$7</f>
        <v>*</v>
      </c>
      <c r="E36" s="11" t="str">
        <f>[32]Junho!$D$8</f>
        <v>*</v>
      </c>
      <c r="F36" s="11" t="str">
        <f>[32]Junho!$D$9</f>
        <v>*</v>
      </c>
      <c r="G36" s="11" t="str">
        <f>[32]Junho!$D$10</f>
        <v>*</v>
      </c>
      <c r="H36" s="11" t="str">
        <f>[32]Junho!$D$11</f>
        <v>*</v>
      </c>
      <c r="I36" s="11" t="str">
        <f>[32]Junho!$D$12</f>
        <v>*</v>
      </c>
      <c r="J36" s="11" t="str">
        <f>[32]Junho!$D$13</f>
        <v>*</v>
      </c>
      <c r="K36" s="11" t="str">
        <f>[32]Junho!$D$14</f>
        <v>*</v>
      </c>
      <c r="L36" s="11" t="str">
        <f>[32]Junho!$D$15</f>
        <v>*</v>
      </c>
      <c r="M36" s="11" t="str">
        <f>[32]Junho!$D$16</f>
        <v>*</v>
      </c>
      <c r="N36" s="11" t="str">
        <f>[32]Junho!$D$17</f>
        <v>*</v>
      </c>
      <c r="O36" s="11" t="str">
        <f>[32]Junho!$D$18</f>
        <v>*</v>
      </c>
      <c r="P36" s="11" t="str">
        <f>[32]Junho!$D$19</f>
        <v>*</v>
      </c>
      <c r="Q36" s="11" t="str">
        <f>[32]Junho!$D$20</f>
        <v>*</v>
      </c>
      <c r="R36" s="11" t="str">
        <f>[32]Junho!$D$21</f>
        <v>*</v>
      </c>
      <c r="S36" s="11" t="str">
        <f>[32]Junho!$D$22</f>
        <v>*</v>
      </c>
      <c r="T36" s="11" t="str">
        <f>[32]Junho!$D$23</f>
        <v>*</v>
      </c>
      <c r="U36" s="11" t="str">
        <f>[32]Junho!$D$24</f>
        <v>*</v>
      </c>
      <c r="V36" s="11" t="str">
        <f>[32]Junho!$D$25</f>
        <v>*</v>
      </c>
      <c r="W36" s="11" t="str">
        <f>[32]Junho!$D$26</f>
        <v>*</v>
      </c>
      <c r="X36" s="11" t="str">
        <f>[32]Junho!$D$27</f>
        <v>*</v>
      </c>
      <c r="Y36" s="11" t="str">
        <f>[32]Junho!$D$28</f>
        <v>*</v>
      </c>
      <c r="Z36" s="11" t="str">
        <f>[32]Junho!$D$29</f>
        <v>*</v>
      </c>
      <c r="AA36" s="11" t="str">
        <f>[32]Junho!$D$30</f>
        <v>*</v>
      </c>
      <c r="AB36" s="11" t="str">
        <f>[32]Junho!$D$31</f>
        <v>*</v>
      </c>
      <c r="AC36" s="11" t="str">
        <f>[32]Junho!$D$32</f>
        <v>*</v>
      </c>
      <c r="AD36" s="11" t="str">
        <f>[32]Junho!$D$33</f>
        <v>*</v>
      </c>
      <c r="AE36" s="11" t="str">
        <f>[32]Junho!$D$34</f>
        <v>*</v>
      </c>
      <c r="AF36" s="14" t="s">
        <v>226</v>
      </c>
      <c r="AG36" s="93" t="s">
        <v>226</v>
      </c>
      <c r="AI36" t="s">
        <v>47</v>
      </c>
    </row>
    <row r="37" spans="1:38" x14ac:dyDescent="0.2">
      <c r="A37" s="57" t="s">
        <v>14</v>
      </c>
      <c r="B37" s="11">
        <f>[33]Junho!$D$5</f>
        <v>16.8</v>
      </c>
      <c r="C37" s="11">
        <f>[33]Junho!$D$6</f>
        <v>16.600000000000001</v>
      </c>
      <c r="D37" s="11">
        <f>[33]Junho!$D$7</f>
        <v>18.600000000000001</v>
      </c>
      <c r="E37" s="11">
        <f>[33]Junho!$D$8</f>
        <v>15.8</v>
      </c>
      <c r="F37" s="11">
        <f>[33]Junho!$D$9</f>
        <v>13.1</v>
      </c>
      <c r="G37" s="11">
        <f>[33]Junho!$D$10</f>
        <v>7.9</v>
      </c>
      <c r="H37" s="11">
        <f>[33]Junho!$D$11</f>
        <v>11.3</v>
      </c>
      <c r="I37" s="11">
        <f>[33]Junho!$D$12</f>
        <v>14.2</v>
      </c>
      <c r="J37" s="11">
        <f>[33]Junho!$D$13</f>
        <v>11.9</v>
      </c>
      <c r="K37" s="11">
        <f>[33]Junho!$D$14</f>
        <v>12.7</v>
      </c>
      <c r="L37" s="11">
        <f>[33]Junho!$D$15</f>
        <v>16.899999999999999</v>
      </c>
      <c r="M37" s="11">
        <f>[33]Junho!$D$16</f>
        <v>14.7</v>
      </c>
      <c r="N37" s="11">
        <f>[33]Junho!$D$17</f>
        <v>15.9</v>
      </c>
      <c r="O37" s="11">
        <f>[33]Junho!$D$18</f>
        <v>16</v>
      </c>
      <c r="P37" s="11">
        <f>[33]Junho!$D$19</f>
        <v>17.100000000000001</v>
      </c>
      <c r="Q37" s="11">
        <f>[33]Junho!$D$20</f>
        <v>14.4</v>
      </c>
      <c r="R37" s="11">
        <f>[33]Junho!$D$21</f>
        <v>13.5</v>
      </c>
      <c r="S37" s="11">
        <f>[33]Junho!$D$22</f>
        <v>12.2</v>
      </c>
      <c r="T37" s="11">
        <f>[33]Junho!$D$23</f>
        <v>13.5</v>
      </c>
      <c r="U37" s="11">
        <f>[33]Junho!$D$24</f>
        <v>12.9</v>
      </c>
      <c r="V37" s="11">
        <f>[33]Junho!$D$25</f>
        <v>15.2</v>
      </c>
      <c r="W37" s="11">
        <f>[33]Junho!$D$26</f>
        <v>12.8</v>
      </c>
      <c r="X37" s="11">
        <f>[33]Junho!$D$27</f>
        <v>11.6</v>
      </c>
      <c r="Y37" s="11">
        <f>[33]Junho!$D$28</f>
        <v>11.6</v>
      </c>
      <c r="Z37" s="11">
        <f>[33]Junho!$D$29</f>
        <v>13.2</v>
      </c>
      <c r="AA37" s="11">
        <f>[33]Junho!$D$30</f>
        <v>16.100000000000001</v>
      </c>
      <c r="AB37" s="11">
        <f>[33]Junho!$D$31</f>
        <v>18.5</v>
      </c>
      <c r="AC37" s="11">
        <f>[33]Junho!$D$32</f>
        <v>16.100000000000001</v>
      </c>
      <c r="AD37" s="11">
        <f>[33]Junho!$D$33</f>
        <v>16</v>
      </c>
      <c r="AE37" s="11">
        <f>[33]Junho!$D$34</f>
        <v>17.100000000000001</v>
      </c>
      <c r="AF37" s="14">
        <f t="shared" si="1"/>
        <v>7.9</v>
      </c>
      <c r="AG37" s="93">
        <f t="shared" si="2"/>
        <v>14.473333333333336</v>
      </c>
    </row>
    <row r="38" spans="1:38" x14ac:dyDescent="0.2">
      <c r="A38" s="57" t="s">
        <v>174</v>
      </c>
      <c r="B38" s="11" t="str">
        <f>[34]Junho!$D$5</f>
        <v>*</v>
      </c>
      <c r="C38" s="11" t="str">
        <f>[34]Junho!$D$6</f>
        <v>*</v>
      </c>
      <c r="D38" s="11" t="str">
        <f>[34]Junho!$D$7</f>
        <v>*</v>
      </c>
      <c r="E38" s="11" t="str">
        <f>[34]Junho!$D$8</f>
        <v>*</v>
      </c>
      <c r="F38" s="11" t="str">
        <f>[34]Junho!$D$9</f>
        <v>*</v>
      </c>
      <c r="G38" s="11" t="str">
        <f>[34]Junho!$D$10</f>
        <v>*</v>
      </c>
      <c r="H38" s="11" t="str">
        <f>[34]Junho!$D$11</f>
        <v>*</v>
      </c>
      <c r="I38" s="11" t="str">
        <f>[34]Junho!$D$12</f>
        <v>*</v>
      </c>
      <c r="J38" s="11" t="str">
        <f>[34]Junho!$D$13</f>
        <v>*</v>
      </c>
      <c r="K38" s="11" t="str">
        <f>[34]Junho!$D$14</f>
        <v>*</v>
      </c>
      <c r="L38" s="11" t="str">
        <f>[34]Junho!$D$15</f>
        <v>*</v>
      </c>
      <c r="M38" s="11" t="str">
        <f>[34]Junho!$D$16</f>
        <v>*</v>
      </c>
      <c r="N38" s="11" t="str">
        <f>[34]Junho!$D$17</f>
        <v>*</v>
      </c>
      <c r="O38" s="11" t="str">
        <f>[34]Junho!$D$18</f>
        <v>*</v>
      </c>
      <c r="P38" s="11" t="str">
        <f>[34]Junho!$D$19</f>
        <v>*</v>
      </c>
      <c r="Q38" s="11" t="str">
        <f>[34]Junho!$D$20</f>
        <v>*</v>
      </c>
      <c r="R38" s="11" t="str">
        <f>[34]Junho!$D$21</f>
        <v>*</v>
      </c>
      <c r="S38" s="11" t="str">
        <f>[34]Junho!$D$22</f>
        <v>*</v>
      </c>
      <c r="T38" s="11" t="str">
        <f>[34]Junho!$D$23</f>
        <v>*</v>
      </c>
      <c r="U38" s="11" t="str">
        <f>[34]Junho!$D$24</f>
        <v>*</v>
      </c>
      <c r="V38" s="11" t="str">
        <f>[34]Junho!$D$25</f>
        <v>*</v>
      </c>
      <c r="W38" s="11" t="str">
        <f>[34]Junho!$D$26</f>
        <v>*</v>
      </c>
      <c r="X38" s="11" t="str">
        <f>[34]Junho!$D$27</f>
        <v>*</v>
      </c>
      <c r="Y38" s="11" t="str">
        <f>[34]Junho!$D$28</f>
        <v>*</v>
      </c>
      <c r="Z38" s="11" t="str">
        <f>[34]Junho!$D$29</f>
        <v>*</v>
      </c>
      <c r="AA38" s="11" t="str">
        <f>[34]Junho!$D$30</f>
        <v>*</v>
      </c>
      <c r="AB38" s="11" t="str">
        <f>[34]Junho!$D$31</f>
        <v>*</v>
      </c>
      <c r="AC38" s="11" t="str">
        <f>[34]Junho!$D$32</f>
        <v>*</v>
      </c>
      <c r="AD38" s="11" t="str">
        <f>[34]Junho!$D$33</f>
        <v>*</v>
      </c>
      <c r="AE38" s="11" t="str">
        <f>[34]Junho!$D$34</f>
        <v>*</v>
      </c>
      <c r="AF38" s="14" t="s">
        <v>226</v>
      </c>
      <c r="AG38" s="93" t="s">
        <v>226</v>
      </c>
      <c r="AI38" t="s">
        <v>47</v>
      </c>
      <c r="AK38" t="s">
        <v>47</v>
      </c>
    </row>
    <row r="39" spans="1:38" x14ac:dyDescent="0.2">
      <c r="A39" s="57" t="s">
        <v>15</v>
      </c>
      <c r="B39" s="11">
        <f>[35]Junho!$D$5</f>
        <v>16.899999999999999</v>
      </c>
      <c r="C39" s="11">
        <f>[35]Junho!$D$6</f>
        <v>15.3</v>
      </c>
      <c r="D39" s="11">
        <f>[35]Junho!$D$7</f>
        <v>13.4</v>
      </c>
      <c r="E39" s="11">
        <f>[35]Junho!$D$8</f>
        <v>10.7</v>
      </c>
      <c r="F39" s="11">
        <f>[35]Junho!$D$9</f>
        <v>11.3</v>
      </c>
      <c r="G39" s="11">
        <f>[35]Junho!$D$10</f>
        <v>9.4</v>
      </c>
      <c r="H39" s="11">
        <f>[35]Junho!$D$11</f>
        <v>11.6</v>
      </c>
      <c r="I39" s="11">
        <f>[35]Junho!$D$12</f>
        <v>14.7</v>
      </c>
      <c r="J39" s="11">
        <f>[35]Junho!$D$13</f>
        <v>16.899999999999999</v>
      </c>
      <c r="K39" s="11">
        <f>[35]Junho!$D$14</f>
        <v>11.7</v>
      </c>
      <c r="L39" s="11">
        <f>[35]Junho!$D$15</f>
        <v>14.3</v>
      </c>
      <c r="M39" s="11">
        <f>[35]Junho!$D$16</f>
        <v>16</v>
      </c>
      <c r="N39" s="11">
        <f>[35]Junho!$D$17</f>
        <v>14.9</v>
      </c>
      <c r="O39" s="11">
        <f>[35]Junho!$D$18</f>
        <v>15.4</v>
      </c>
      <c r="P39" s="11">
        <f>[35]Junho!$D$19</f>
        <v>16.100000000000001</v>
      </c>
      <c r="Q39" s="11">
        <f>[35]Junho!$D$20</f>
        <v>16.600000000000001</v>
      </c>
      <c r="R39" s="11">
        <f>[35]Junho!$D$21</f>
        <v>16.5</v>
      </c>
      <c r="S39" s="11">
        <f>[35]Junho!$D$22</f>
        <v>15.1</v>
      </c>
      <c r="T39" s="11">
        <f>[35]Junho!$D$23</f>
        <v>17.7</v>
      </c>
      <c r="U39" s="11">
        <f>[35]Junho!$D$24</f>
        <v>16.2</v>
      </c>
      <c r="V39" s="11">
        <f>[35]Junho!$D$25</f>
        <v>16</v>
      </c>
      <c r="W39" s="11">
        <f>[35]Junho!$D$26</f>
        <v>14</v>
      </c>
      <c r="X39" s="11">
        <f>[35]Junho!$D$27</f>
        <v>14.2</v>
      </c>
      <c r="Y39" s="11">
        <f>[35]Junho!$D$28</f>
        <v>15.2</v>
      </c>
      <c r="Z39" s="11">
        <f>[35]Junho!$D$29</f>
        <v>17.7</v>
      </c>
      <c r="AA39" s="11">
        <f>[35]Junho!$D$30</f>
        <v>9.3000000000000007</v>
      </c>
      <c r="AB39" s="11">
        <f>[35]Junho!$D$31</f>
        <v>9.8000000000000007</v>
      </c>
      <c r="AC39" s="11">
        <f>[35]Junho!$D$32</f>
        <v>16.899999999999999</v>
      </c>
      <c r="AD39" s="11">
        <f>[35]Junho!$D$33</f>
        <v>16.3</v>
      </c>
      <c r="AE39" s="11">
        <f>[35]Junho!$D$34</f>
        <v>19.3</v>
      </c>
      <c r="AF39" s="14">
        <f t="shared" si="1"/>
        <v>9.3000000000000007</v>
      </c>
      <c r="AG39" s="93">
        <f t="shared" si="2"/>
        <v>14.646666666666667</v>
      </c>
      <c r="AH39" s="12" t="s">
        <v>47</v>
      </c>
      <c r="AI39" t="s">
        <v>47</v>
      </c>
      <c r="AK39" t="s">
        <v>47</v>
      </c>
    </row>
    <row r="40" spans="1:38" x14ac:dyDescent="0.2">
      <c r="A40" s="57" t="s">
        <v>16</v>
      </c>
      <c r="B40" s="11">
        <f>[36]Junho!$D$5</f>
        <v>17.2</v>
      </c>
      <c r="C40" s="11">
        <f>[36]Junho!$D$6</f>
        <v>16.5</v>
      </c>
      <c r="D40" s="11">
        <f>[36]Junho!$D$7</f>
        <v>15.6</v>
      </c>
      <c r="E40" s="11">
        <f>[36]Junho!$D$8</f>
        <v>10.6</v>
      </c>
      <c r="F40" s="11">
        <f>[36]Junho!$D$9</f>
        <v>12.3</v>
      </c>
      <c r="G40" s="11">
        <f>[36]Junho!$D$10</f>
        <v>11.9</v>
      </c>
      <c r="H40" s="11">
        <f>[36]Junho!$D$11</f>
        <v>17.2</v>
      </c>
      <c r="I40" s="11">
        <f>[36]Junho!$D$12</f>
        <v>18.3</v>
      </c>
      <c r="J40" s="11">
        <f>[36]Junho!$D$13</f>
        <v>16.600000000000001</v>
      </c>
      <c r="K40" s="11">
        <f>[36]Junho!$D$14</f>
        <v>16.100000000000001</v>
      </c>
      <c r="L40" s="11">
        <f>[36]Junho!$D$15</f>
        <v>19.8</v>
      </c>
      <c r="M40" s="11">
        <f>[36]Junho!$D$16</f>
        <v>21.2</v>
      </c>
      <c r="N40" s="11">
        <f>[36]Junho!$D$17</f>
        <v>21.1</v>
      </c>
      <c r="O40" s="11">
        <f>[36]Junho!$D$18</f>
        <v>20.3</v>
      </c>
      <c r="P40" s="11">
        <f>[36]Junho!$D$19</f>
        <v>20.399999999999999</v>
      </c>
      <c r="Q40" s="11">
        <f>[36]Junho!$D$20</f>
        <v>18.600000000000001</v>
      </c>
      <c r="R40" s="11">
        <f>[36]Junho!$D$21</f>
        <v>17.5</v>
      </c>
      <c r="S40" s="11">
        <f>[36]Junho!$D$22</f>
        <v>15.1</v>
      </c>
      <c r="T40" s="11">
        <f>[36]Junho!$D$23</f>
        <v>18.100000000000001</v>
      </c>
      <c r="U40" s="11">
        <f>[36]Junho!$D$24</f>
        <v>17.2</v>
      </c>
      <c r="V40" s="11">
        <f>[36]Junho!$D$25</f>
        <v>15.6</v>
      </c>
      <c r="W40" s="11">
        <f>[36]Junho!$D$26</f>
        <v>14.5</v>
      </c>
      <c r="X40" s="11">
        <f>[36]Junho!$D$27</f>
        <v>15.4</v>
      </c>
      <c r="Y40" s="11">
        <f>[36]Junho!$D$28</f>
        <v>19.2</v>
      </c>
      <c r="Z40" s="11">
        <f>[36]Junho!$D$29</f>
        <v>18.8</v>
      </c>
      <c r="AA40" s="11">
        <f>[36]Junho!$D$30</f>
        <v>10.8</v>
      </c>
      <c r="AB40" s="11">
        <f>[36]Junho!$D$31</f>
        <v>12.6</v>
      </c>
      <c r="AC40" s="11">
        <f>[36]Junho!$D$32</f>
        <v>21</v>
      </c>
      <c r="AD40" s="11">
        <f>[36]Junho!$D$33</f>
        <v>22</v>
      </c>
      <c r="AE40" s="11">
        <f>[36]Junho!$D$34</f>
        <v>22</v>
      </c>
      <c r="AF40" s="14">
        <f t="shared" si="1"/>
        <v>10.6</v>
      </c>
      <c r="AG40" s="93">
        <f t="shared" si="2"/>
        <v>17.116666666666671</v>
      </c>
      <c r="AI40" t="s">
        <v>47</v>
      </c>
      <c r="AJ40" t="s">
        <v>47</v>
      </c>
    </row>
    <row r="41" spans="1:38" x14ac:dyDescent="0.2">
      <c r="A41" s="57" t="s">
        <v>175</v>
      </c>
      <c r="B41" s="11">
        <f>[37]Junho!$D$5</f>
        <v>18</v>
      </c>
      <c r="C41" s="11">
        <f>[37]Junho!$D$6</f>
        <v>20</v>
      </c>
      <c r="D41" s="11">
        <f>[37]Junho!$D$7</f>
        <v>18.7</v>
      </c>
      <c r="E41" s="11">
        <f>[37]Junho!$D$8</f>
        <v>15.2</v>
      </c>
      <c r="F41" s="11">
        <f>[37]Junho!$D$9</f>
        <v>12.8</v>
      </c>
      <c r="G41" s="11">
        <f>[37]Junho!$D$10</f>
        <v>7.6</v>
      </c>
      <c r="H41" s="11">
        <f>[37]Junho!$D$11</f>
        <v>11.4</v>
      </c>
      <c r="I41" s="11">
        <f>[37]Junho!$D$12</f>
        <v>14.7</v>
      </c>
      <c r="J41" s="11">
        <f>[37]Junho!$D$13</f>
        <v>12</v>
      </c>
      <c r="K41" s="11">
        <f>[37]Junho!$D$14</f>
        <v>12.1</v>
      </c>
      <c r="L41" s="11">
        <f>[37]Junho!$D$15</f>
        <v>12.7</v>
      </c>
      <c r="M41" s="11">
        <f>[37]Junho!$D$16</f>
        <v>14.8</v>
      </c>
      <c r="N41" s="11">
        <f>[37]Junho!$D$17</f>
        <v>14.4</v>
      </c>
      <c r="O41" s="11">
        <f>[37]Junho!$D$18</f>
        <v>17.7</v>
      </c>
      <c r="P41" s="11">
        <f>[37]Junho!$D$19</f>
        <v>16.8</v>
      </c>
      <c r="Q41" s="11">
        <f>[37]Junho!$D$20</f>
        <v>19</v>
      </c>
      <c r="R41" s="11">
        <f>[37]Junho!$D$21</f>
        <v>13</v>
      </c>
      <c r="S41" s="11">
        <f>[37]Junho!$D$22</f>
        <v>12.9</v>
      </c>
      <c r="T41" s="11">
        <f>[37]Junho!$D$23</f>
        <v>11.9</v>
      </c>
      <c r="U41" s="11">
        <f>[37]Junho!$D$24</f>
        <v>14.3</v>
      </c>
      <c r="V41" s="11">
        <f>[37]Junho!$D$25</f>
        <v>14</v>
      </c>
      <c r="W41" s="11">
        <f>[37]Junho!$D$26</f>
        <v>12.9</v>
      </c>
      <c r="X41" s="11">
        <f>[37]Junho!$D$27</f>
        <v>10.7</v>
      </c>
      <c r="Y41" s="11">
        <f>[37]Junho!$D$28</f>
        <v>11</v>
      </c>
      <c r="Z41" s="11">
        <f>[37]Junho!$D$29</f>
        <v>13.5</v>
      </c>
      <c r="AA41" s="11">
        <f>[37]Junho!$D$30</f>
        <v>16.8</v>
      </c>
      <c r="AB41" s="11">
        <f>[37]Junho!$D$31</f>
        <v>17.8</v>
      </c>
      <c r="AC41" s="11">
        <f>[37]Junho!$D$32</f>
        <v>17.600000000000001</v>
      </c>
      <c r="AD41" s="11">
        <f>[37]Junho!$D$33</f>
        <v>15.7</v>
      </c>
      <c r="AE41" s="11">
        <f>[37]Junho!$D$34</f>
        <v>15.4</v>
      </c>
      <c r="AF41" s="14">
        <f t="shared" si="1"/>
        <v>7.6</v>
      </c>
      <c r="AG41" s="93">
        <f t="shared" si="2"/>
        <v>14.513333333333332</v>
      </c>
      <c r="AK41" t="s">
        <v>47</v>
      </c>
    </row>
    <row r="42" spans="1:38" x14ac:dyDescent="0.2">
      <c r="A42" s="57" t="s">
        <v>17</v>
      </c>
      <c r="B42" s="11">
        <f>[38]Junho!$D$5</f>
        <v>21.3</v>
      </c>
      <c r="C42" s="11">
        <f>[38]Junho!$D$6</f>
        <v>19.100000000000001</v>
      </c>
      <c r="D42" s="11">
        <f>[38]Junho!$D$7</f>
        <v>16.899999999999999</v>
      </c>
      <c r="E42" s="11">
        <f>[38]Junho!$D$8</f>
        <v>13.3</v>
      </c>
      <c r="F42" s="11">
        <f>[38]Junho!$D$9</f>
        <v>12.9</v>
      </c>
      <c r="G42" s="11">
        <f>[38]Junho!$D$10</f>
        <v>6.7</v>
      </c>
      <c r="H42" s="11">
        <f>[38]Junho!$D$11</f>
        <v>11.9</v>
      </c>
      <c r="I42" s="11">
        <f>[38]Junho!$D$12</f>
        <v>13.8</v>
      </c>
      <c r="J42" s="11">
        <f>[38]Junho!$D$13</f>
        <v>15.1</v>
      </c>
      <c r="K42" s="11">
        <f>[38]Junho!$D$14</f>
        <v>11.6</v>
      </c>
      <c r="L42" s="11">
        <f>[38]Junho!$D$15</f>
        <v>11.4</v>
      </c>
      <c r="M42" s="11">
        <f>[38]Junho!$D$16</f>
        <v>14.9</v>
      </c>
      <c r="N42" s="11">
        <f>[38]Junho!$D$17</f>
        <v>16.3</v>
      </c>
      <c r="O42" s="11">
        <f>[38]Junho!$D$18</f>
        <v>14.4</v>
      </c>
      <c r="P42" s="11">
        <f>[38]Junho!$D$19</f>
        <v>18.100000000000001</v>
      </c>
      <c r="Q42" s="11">
        <f>[38]Junho!$D$20</f>
        <v>19.7</v>
      </c>
      <c r="R42" s="11">
        <f>[38]Junho!$D$21</f>
        <v>12.8</v>
      </c>
      <c r="S42" s="11">
        <f>[38]Junho!$D$22</f>
        <v>15.5</v>
      </c>
      <c r="T42" s="11">
        <f>[38]Junho!$D$23</f>
        <v>12.5</v>
      </c>
      <c r="U42" s="11">
        <f>[38]Junho!$D$24</f>
        <v>14.4</v>
      </c>
      <c r="V42" s="11">
        <f>[38]Junho!$D$25</f>
        <v>12.8</v>
      </c>
      <c r="W42" s="11">
        <f>[38]Junho!$D$26</f>
        <v>14.3</v>
      </c>
      <c r="X42" s="11">
        <f>[38]Junho!$D$27</f>
        <v>11.8</v>
      </c>
      <c r="Y42" s="11">
        <f>[38]Junho!$D$28</f>
        <v>10.199999999999999</v>
      </c>
      <c r="Z42" s="11">
        <f>[38]Junho!$D$29</f>
        <v>12.8</v>
      </c>
      <c r="AA42" s="11">
        <f>[38]Junho!$D$30</f>
        <v>14.5</v>
      </c>
      <c r="AB42" s="11">
        <f>[38]Junho!$D$31</f>
        <v>15.5</v>
      </c>
      <c r="AC42" s="11">
        <f>[38]Junho!$D$32</f>
        <v>17.600000000000001</v>
      </c>
      <c r="AD42" s="11">
        <f>[38]Junho!$D$33</f>
        <v>17.7</v>
      </c>
      <c r="AE42" s="11">
        <f>[38]Junho!$D$34</f>
        <v>15.4</v>
      </c>
      <c r="AF42" s="14">
        <f t="shared" si="1"/>
        <v>6.7</v>
      </c>
      <c r="AG42" s="93">
        <f t="shared" si="2"/>
        <v>14.506666666666668</v>
      </c>
      <c r="AI42" t="s">
        <v>47</v>
      </c>
      <c r="AJ42" t="s">
        <v>47</v>
      </c>
      <c r="AK42" t="s">
        <v>47</v>
      </c>
    </row>
    <row r="43" spans="1:38" x14ac:dyDescent="0.2">
      <c r="A43" s="57" t="s">
        <v>157</v>
      </c>
      <c r="B43" s="11">
        <f>[39]Junho!$D$5</f>
        <v>18.600000000000001</v>
      </c>
      <c r="C43" s="11">
        <f>[39]Junho!$D$6</f>
        <v>18.2</v>
      </c>
      <c r="D43" s="11">
        <f>[39]Junho!$D$7</f>
        <v>18.2</v>
      </c>
      <c r="E43" s="11">
        <f>[39]Junho!$D$8</f>
        <v>14.7</v>
      </c>
      <c r="F43" s="11">
        <f>[39]Junho!$D$9</f>
        <v>11.3</v>
      </c>
      <c r="G43" s="11">
        <f>[39]Junho!$D$10</f>
        <v>10.3</v>
      </c>
      <c r="H43" s="11">
        <f>[39]Junho!$D$11</f>
        <v>10.7</v>
      </c>
      <c r="I43" s="11">
        <f>[39]Junho!$D$12</f>
        <v>14.3</v>
      </c>
      <c r="J43" s="11">
        <f>[39]Junho!$D$13</f>
        <v>13.8</v>
      </c>
      <c r="K43" s="11">
        <f>[39]Junho!$D$14</f>
        <v>12.3</v>
      </c>
      <c r="L43" s="11">
        <f>[39]Junho!$D$15</f>
        <v>16.399999999999999</v>
      </c>
      <c r="M43" s="11">
        <f>[39]Junho!$D$16</f>
        <v>17.5</v>
      </c>
      <c r="N43" s="11">
        <f>[39]Junho!$D$17</f>
        <v>17.5</v>
      </c>
      <c r="O43" s="11">
        <f>[39]Junho!$D$18</f>
        <v>20.399999999999999</v>
      </c>
      <c r="P43" s="11">
        <f>[39]Junho!$D$19</f>
        <v>17.600000000000001</v>
      </c>
      <c r="Q43" s="11">
        <f>[39]Junho!$D$20</f>
        <v>16.7</v>
      </c>
      <c r="R43" s="11">
        <f>[39]Junho!$D$21</f>
        <v>13.7</v>
      </c>
      <c r="S43" s="11">
        <f>[39]Junho!$D$22</f>
        <v>12.5</v>
      </c>
      <c r="T43" s="11">
        <f>[39]Junho!$D$23</f>
        <v>11.6</v>
      </c>
      <c r="U43" s="11">
        <f>[39]Junho!$D$24</f>
        <v>12.1</v>
      </c>
      <c r="V43" s="11">
        <f>[39]Junho!$D$25</f>
        <v>15.9</v>
      </c>
      <c r="W43" s="11">
        <f>[39]Junho!$D$26</f>
        <v>14.8</v>
      </c>
      <c r="X43" s="11">
        <f>[39]Junho!$D$27</f>
        <v>14.2</v>
      </c>
      <c r="Y43" s="11">
        <f>[39]Junho!$D$28</f>
        <v>11.1</v>
      </c>
      <c r="Z43" s="11">
        <f>[39]Junho!$D$29</f>
        <v>14.8</v>
      </c>
      <c r="AA43" s="11">
        <f>[39]Junho!$D$30</f>
        <v>14.7</v>
      </c>
      <c r="AB43" s="11">
        <f>[39]Junho!$D$31</f>
        <v>17.600000000000001</v>
      </c>
      <c r="AC43" s="11">
        <f>[39]Junho!$D$32</f>
        <v>17.399999999999999</v>
      </c>
      <c r="AD43" s="11">
        <f>[39]Junho!$D$33</f>
        <v>18.100000000000001</v>
      </c>
      <c r="AE43" s="11">
        <f>[39]Junho!$D$34</f>
        <v>16.8</v>
      </c>
      <c r="AF43" s="14">
        <f t="shared" si="1"/>
        <v>10.3</v>
      </c>
      <c r="AG43" s="93">
        <f t="shared" si="2"/>
        <v>15.126666666666669</v>
      </c>
      <c r="AI43" t="s">
        <v>47</v>
      </c>
    </row>
    <row r="44" spans="1:38" x14ac:dyDescent="0.2">
      <c r="A44" s="57" t="s">
        <v>18</v>
      </c>
      <c r="B44" s="11">
        <f>[40]Junho!$D$5</f>
        <v>15.5</v>
      </c>
      <c r="C44" s="11">
        <f>[40]Junho!$D$6</f>
        <v>15.2</v>
      </c>
      <c r="D44" s="11">
        <f>[40]Junho!$D$7</f>
        <v>18.2</v>
      </c>
      <c r="E44" s="11">
        <f>[40]Junho!$D$8</f>
        <v>14.6</v>
      </c>
      <c r="F44" s="11">
        <f>[40]Junho!$D$9</f>
        <v>12.3</v>
      </c>
      <c r="G44" s="11">
        <f>[40]Junho!$D$10</f>
        <v>11.4</v>
      </c>
      <c r="H44" s="11">
        <f>[40]Junho!$D$11</f>
        <v>14.1</v>
      </c>
      <c r="I44" s="11">
        <f>[40]Junho!$D$12</f>
        <v>17.100000000000001</v>
      </c>
      <c r="J44" s="11">
        <f>[40]Junho!$D$13</f>
        <v>15.4</v>
      </c>
      <c r="K44" s="11">
        <f>[40]Junho!$D$14</f>
        <v>13.4</v>
      </c>
      <c r="L44" s="11">
        <f>[40]Junho!$D$15</f>
        <v>14.9</v>
      </c>
      <c r="M44" s="11">
        <f>[40]Junho!$D$16</f>
        <v>17.5</v>
      </c>
      <c r="N44" s="11">
        <f>[40]Junho!$D$17</f>
        <v>14.3</v>
      </c>
      <c r="O44" s="11">
        <f>[40]Junho!$D$18</f>
        <v>15.6</v>
      </c>
      <c r="P44" s="11">
        <f>[40]Junho!$D$19</f>
        <v>18.7</v>
      </c>
      <c r="Q44" s="11">
        <f>[40]Junho!$D$20</f>
        <v>19.100000000000001</v>
      </c>
      <c r="R44" s="11">
        <f>[40]Junho!$D$21</f>
        <v>16.2</v>
      </c>
      <c r="S44" s="11">
        <f>[40]Junho!$D$22</f>
        <v>14.9</v>
      </c>
      <c r="T44" s="11">
        <f>[40]Junho!$D$23</f>
        <v>12.3</v>
      </c>
      <c r="U44" s="11">
        <f>[40]Junho!$D$24</f>
        <v>14.4</v>
      </c>
      <c r="V44" s="11">
        <f>[40]Junho!$D$25</f>
        <v>15.6</v>
      </c>
      <c r="W44" s="11">
        <f>[40]Junho!$D$26</f>
        <v>14.2</v>
      </c>
      <c r="X44" s="11">
        <f>[40]Junho!$D$27</f>
        <v>12.4</v>
      </c>
      <c r="Y44" s="11">
        <f>[40]Junho!$D$28</f>
        <v>12.6</v>
      </c>
      <c r="Z44" s="11">
        <f>[40]Junho!$D$29</f>
        <v>14.9</v>
      </c>
      <c r="AA44" s="11">
        <f>[40]Junho!$D$30</f>
        <v>17.399999999999999</v>
      </c>
      <c r="AB44" s="11">
        <f>[40]Junho!$D$31</f>
        <v>16.8</v>
      </c>
      <c r="AC44" s="11">
        <f>[40]Junho!$D$32</f>
        <v>16.100000000000001</v>
      </c>
      <c r="AD44" s="11">
        <f>[40]Junho!$D$33</f>
        <v>17.7</v>
      </c>
      <c r="AE44" s="11">
        <f>[40]Junho!$D$34</f>
        <v>14.7</v>
      </c>
      <c r="AF44" s="14">
        <f t="shared" si="1"/>
        <v>11.4</v>
      </c>
      <c r="AG44" s="93">
        <f t="shared" si="2"/>
        <v>15.249999999999998</v>
      </c>
      <c r="AI44" t="s">
        <v>47</v>
      </c>
      <c r="AK44" t="s">
        <v>47</v>
      </c>
    </row>
    <row r="45" spans="1:38" x14ac:dyDescent="0.2">
      <c r="A45" s="57" t="s">
        <v>162</v>
      </c>
      <c r="B45" s="11">
        <f>[41]Junho!$D$5</f>
        <v>17.5</v>
      </c>
      <c r="C45" s="11">
        <f>[41]Junho!$D$6</f>
        <v>18.100000000000001</v>
      </c>
      <c r="D45" s="11">
        <f>[41]Junho!$D$7</f>
        <v>17.8</v>
      </c>
      <c r="E45" s="11">
        <f>[41]Junho!$D$8</f>
        <v>17.100000000000001</v>
      </c>
      <c r="F45" s="11">
        <f>[41]Junho!$D$9</f>
        <v>14.1</v>
      </c>
      <c r="G45" s="11">
        <f>[41]Junho!$D$10</f>
        <v>12.2</v>
      </c>
      <c r="H45" s="11">
        <f>[41]Junho!$D$11</f>
        <v>14.4</v>
      </c>
      <c r="I45" s="11">
        <f>[41]Junho!$D$12</f>
        <v>15.8</v>
      </c>
      <c r="J45" s="11">
        <f>[41]Junho!$D$13</f>
        <v>13.3</v>
      </c>
      <c r="K45" s="11">
        <f>[41]Junho!$D$14</f>
        <v>15.4</v>
      </c>
      <c r="L45" s="11">
        <f>[41]Junho!$D$15</f>
        <v>18</v>
      </c>
      <c r="M45" s="11">
        <f>[41]Junho!$D$16</f>
        <v>17.8</v>
      </c>
      <c r="N45" s="11">
        <f>[41]Junho!$D$17</f>
        <v>16</v>
      </c>
      <c r="O45" s="11">
        <f>[41]Junho!$D$18</f>
        <v>16.2</v>
      </c>
      <c r="P45" s="11">
        <f>[41]Junho!$D$19</f>
        <v>19.399999999999999</v>
      </c>
      <c r="Q45" s="11">
        <f>[41]Junho!$D$20</f>
        <v>16.899999999999999</v>
      </c>
      <c r="R45" s="11">
        <f>[41]Junho!$D$21</f>
        <v>14.8</v>
      </c>
      <c r="S45" s="11">
        <f>[41]Junho!$D$22</f>
        <v>13.7</v>
      </c>
      <c r="T45" s="11">
        <f>[41]Junho!$D$23</f>
        <v>14.9</v>
      </c>
      <c r="U45" s="11">
        <f>[41]Junho!$D$24</f>
        <v>15.3</v>
      </c>
      <c r="V45" s="11">
        <f>[41]Junho!$D$25</f>
        <v>16.3</v>
      </c>
      <c r="W45" s="11">
        <f>[41]Junho!$D$26</f>
        <v>14.7</v>
      </c>
      <c r="X45" s="11">
        <f>[41]Junho!$D$27</f>
        <v>14.5</v>
      </c>
      <c r="Y45" s="11">
        <f>[41]Junho!$D$28</f>
        <v>14.6</v>
      </c>
      <c r="Z45" s="11">
        <f>[41]Junho!$D$29</f>
        <v>15.6</v>
      </c>
      <c r="AA45" s="11">
        <f>[41]Junho!$D$30</f>
        <v>16.399999999999999</v>
      </c>
      <c r="AB45" s="11">
        <f>[41]Junho!$D$31</f>
        <v>18</v>
      </c>
      <c r="AC45" s="11">
        <f>[41]Junho!$D$32</f>
        <v>17.399999999999999</v>
      </c>
      <c r="AD45" s="11">
        <f>[41]Junho!$D$33</f>
        <v>16.5</v>
      </c>
      <c r="AE45" s="11">
        <f>[41]Junho!$D$34</f>
        <v>17.2</v>
      </c>
      <c r="AF45" s="14">
        <f t="shared" si="1"/>
        <v>12.2</v>
      </c>
      <c r="AG45" s="93">
        <f t="shared" si="2"/>
        <v>15.996666666666666</v>
      </c>
      <c r="AK45" t="s">
        <v>47</v>
      </c>
      <c r="AL45" t="s">
        <v>47</v>
      </c>
    </row>
    <row r="46" spans="1:38" x14ac:dyDescent="0.2">
      <c r="A46" s="57" t="s">
        <v>19</v>
      </c>
      <c r="B46" s="11">
        <f>[42]Junho!$D$5</f>
        <v>16.600000000000001</v>
      </c>
      <c r="C46" s="11">
        <f>[42]Junho!$D$6</f>
        <v>15.7</v>
      </c>
      <c r="D46" s="11">
        <f>[42]Junho!$D$7</f>
        <v>12.4</v>
      </c>
      <c r="E46" s="11">
        <f>[42]Junho!$D$8</f>
        <v>11.5</v>
      </c>
      <c r="F46" s="11">
        <f>[42]Junho!$D$9</f>
        <v>11.5</v>
      </c>
      <c r="G46" s="11">
        <f>[42]Junho!$D$10</f>
        <v>11.9</v>
      </c>
      <c r="H46" s="11">
        <f>[42]Junho!$D$11</f>
        <v>11.9</v>
      </c>
      <c r="I46" s="11">
        <f>[42]Junho!$D$12</f>
        <v>14.4</v>
      </c>
      <c r="J46" s="11">
        <f>[42]Junho!$D$13</f>
        <v>17</v>
      </c>
      <c r="K46" s="11">
        <f>[42]Junho!$D$14</f>
        <v>13.9</v>
      </c>
      <c r="L46" s="11">
        <f>[42]Junho!$D$15</f>
        <v>15.1</v>
      </c>
      <c r="M46" s="11">
        <f>[42]Junho!$D$16</f>
        <v>15.8</v>
      </c>
      <c r="N46" s="11">
        <f>[42]Junho!$D$17</f>
        <v>15.6</v>
      </c>
      <c r="O46" s="11">
        <f>[42]Junho!$D$18</f>
        <v>16.5</v>
      </c>
      <c r="P46" s="11">
        <f>[42]Junho!$D$19</f>
        <v>16.899999999999999</v>
      </c>
      <c r="Q46" s="11">
        <f>[42]Junho!$D$20</f>
        <v>17.2</v>
      </c>
      <c r="R46" s="11">
        <f>[42]Junho!$D$21</f>
        <v>17.3</v>
      </c>
      <c r="S46" s="11">
        <f>[42]Junho!$D$22</f>
        <v>15.7</v>
      </c>
      <c r="T46" s="11">
        <f>[42]Junho!$D$23</f>
        <v>16.7</v>
      </c>
      <c r="U46" s="11">
        <f>[42]Junho!$D$24</f>
        <v>14</v>
      </c>
      <c r="V46" s="11">
        <f>[42]Junho!$D$25</f>
        <v>16.7</v>
      </c>
      <c r="W46" s="11">
        <f>[42]Junho!$D$26</f>
        <v>15.6</v>
      </c>
      <c r="X46" s="11">
        <f>[42]Junho!$D$27</f>
        <v>13.9</v>
      </c>
      <c r="Y46" s="11">
        <f>[42]Junho!$D$28</f>
        <v>13.5</v>
      </c>
      <c r="Z46" s="11">
        <f>[42]Junho!$D$29</f>
        <v>15.5</v>
      </c>
      <c r="AA46" s="11">
        <f>[42]Junho!$D$30</f>
        <v>9.1</v>
      </c>
      <c r="AB46" s="11">
        <f>[42]Junho!$D$31</f>
        <v>10.199999999999999</v>
      </c>
      <c r="AC46" s="11">
        <f>[42]Junho!$D$32</f>
        <v>17.399999999999999</v>
      </c>
      <c r="AD46" s="11">
        <f>[42]Junho!$D$33</f>
        <v>18.600000000000001</v>
      </c>
      <c r="AE46" s="11">
        <f>[42]Junho!$D$34</f>
        <v>16.7</v>
      </c>
      <c r="AF46" s="14">
        <f t="shared" si="1"/>
        <v>9.1</v>
      </c>
      <c r="AG46" s="93">
        <f t="shared" si="2"/>
        <v>14.826666666666666</v>
      </c>
      <c r="AH46" s="12" t="s">
        <v>47</v>
      </c>
      <c r="AI46" t="s">
        <v>47</v>
      </c>
    </row>
    <row r="47" spans="1:38" x14ac:dyDescent="0.2">
      <c r="A47" s="57" t="s">
        <v>31</v>
      </c>
      <c r="B47" s="11">
        <f>[43]Junho!$D$5</f>
        <v>24.1</v>
      </c>
      <c r="C47" s="11">
        <f>[43]Junho!$D$6</f>
        <v>20.100000000000001</v>
      </c>
      <c r="D47" s="11">
        <f>[43]Junho!$D$7</f>
        <v>16.899999999999999</v>
      </c>
      <c r="E47" s="11">
        <f>[43]Junho!$D$8</f>
        <v>13.7</v>
      </c>
      <c r="F47" s="11">
        <f>[43]Junho!$D$9</f>
        <v>10.6</v>
      </c>
      <c r="G47" s="11">
        <f>[43]Junho!$D$10</f>
        <v>9.6999999999999993</v>
      </c>
      <c r="H47" s="11">
        <f>[43]Junho!$D$11</f>
        <v>16.2</v>
      </c>
      <c r="I47" s="11">
        <f>[43]Junho!$D$12</f>
        <v>18.399999999999999</v>
      </c>
      <c r="J47" s="11">
        <f>[43]Junho!$D$13</f>
        <v>17.100000000000001</v>
      </c>
      <c r="K47" s="11">
        <f>[43]Junho!$D$14</f>
        <v>12.7</v>
      </c>
      <c r="L47" s="11">
        <f>[43]Junho!$D$15</f>
        <v>14.4</v>
      </c>
      <c r="M47" s="11">
        <f>[43]Junho!$D$16</f>
        <v>18</v>
      </c>
      <c r="N47" s="11">
        <f>[43]Junho!$D$17</f>
        <v>18.3</v>
      </c>
      <c r="O47" s="11">
        <f>[43]Junho!$D$18</f>
        <v>17</v>
      </c>
      <c r="P47" s="11">
        <f>[43]Junho!$D$19</f>
        <v>20.5</v>
      </c>
      <c r="Q47" s="11">
        <f>[43]Junho!$D$20</f>
        <v>22.1</v>
      </c>
      <c r="R47" s="11">
        <f>[43]Junho!$D$21</f>
        <v>20.5</v>
      </c>
      <c r="S47" s="11">
        <f>[43]Junho!$D$22</f>
        <v>15.9</v>
      </c>
      <c r="T47" s="11">
        <f>[43]Junho!$D$23</f>
        <v>15.7</v>
      </c>
      <c r="U47" s="11">
        <f>[43]Junho!$D$24</f>
        <v>16</v>
      </c>
      <c r="V47" s="11">
        <f>[43]Junho!$D$25</f>
        <v>15.4</v>
      </c>
      <c r="W47" s="11">
        <f>[43]Junho!$D$26</f>
        <v>17</v>
      </c>
      <c r="X47" s="11">
        <f>[43]Junho!$D$27</f>
        <v>17.3</v>
      </c>
      <c r="Y47" s="11">
        <f>[43]Junho!$D$28</f>
        <v>13.8</v>
      </c>
      <c r="Z47" s="11">
        <f>[43]Junho!$D$29</f>
        <v>17.5</v>
      </c>
      <c r="AA47" s="11">
        <f>[43]Junho!$D$30</f>
        <v>13.9</v>
      </c>
      <c r="AB47" s="11">
        <f>[43]Junho!$D$31</f>
        <v>13.9</v>
      </c>
      <c r="AC47" s="11">
        <f>[43]Junho!$D$32</f>
        <v>20.5</v>
      </c>
      <c r="AD47" s="11">
        <f>[43]Junho!$D$33</f>
        <v>20</v>
      </c>
      <c r="AE47" s="11">
        <f>[43]Junho!$D$34</f>
        <v>16.7</v>
      </c>
      <c r="AF47" s="14">
        <f t="shared" si="1"/>
        <v>9.6999999999999993</v>
      </c>
      <c r="AG47" s="93">
        <f t="shared" si="2"/>
        <v>16.796666666666663</v>
      </c>
    </row>
    <row r="48" spans="1:38" x14ac:dyDescent="0.2">
      <c r="A48" s="57" t="s">
        <v>44</v>
      </c>
      <c r="B48" s="11">
        <f>[44]Junho!$D$5</f>
        <v>17.399999999999999</v>
      </c>
      <c r="C48" s="11">
        <f>[44]Junho!$D$6</f>
        <v>18.399999999999999</v>
      </c>
      <c r="D48" s="11">
        <f>[44]Junho!$D$7</f>
        <v>18.5</v>
      </c>
      <c r="E48" s="11">
        <f>[44]Junho!$D$8</f>
        <v>17.2</v>
      </c>
      <c r="F48" s="11">
        <f>[44]Junho!$D$9</f>
        <v>14.3</v>
      </c>
      <c r="G48" s="11">
        <f>[44]Junho!$D$10</f>
        <v>12.7</v>
      </c>
      <c r="H48" s="11">
        <f>[44]Junho!$D$11</f>
        <v>17.899999999999999</v>
      </c>
      <c r="I48" s="11">
        <f>[44]Junho!$D$12</f>
        <v>20.3</v>
      </c>
      <c r="J48" s="11">
        <f>[44]Junho!$D$13</f>
        <v>16.600000000000001</v>
      </c>
      <c r="K48" s="11">
        <f>[44]Junho!$D$14</f>
        <v>16.3</v>
      </c>
      <c r="L48" s="11">
        <f>[44]Junho!$D$15</f>
        <v>19.7</v>
      </c>
      <c r="M48" s="11">
        <f>[44]Junho!$D$16</f>
        <v>20.3</v>
      </c>
      <c r="N48" s="11">
        <f>[44]Junho!$D$17</f>
        <v>17.600000000000001</v>
      </c>
      <c r="O48" s="11">
        <f>[44]Junho!$D$18</f>
        <v>19.2</v>
      </c>
      <c r="P48" s="11">
        <f>[44]Junho!$D$19</f>
        <v>20.100000000000001</v>
      </c>
      <c r="Q48" s="11">
        <f>[44]Junho!$D$20</f>
        <v>20.3</v>
      </c>
      <c r="R48" s="11">
        <f>[44]Junho!$D$21</f>
        <v>19.399999999999999</v>
      </c>
      <c r="S48" s="11">
        <f>[44]Junho!$D$22</f>
        <v>16</v>
      </c>
      <c r="T48" s="11">
        <f>[44]Junho!$D$23</f>
        <v>17.3</v>
      </c>
      <c r="U48" s="11">
        <f>[44]Junho!$D$24</f>
        <v>17.5</v>
      </c>
      <c r="V48" s="11">
        <f>[44]Junho!$D$25</f>
        <v>17.399999999999999</v>
      </c>
      <c r="W48" s="11">
        <f>[44]Junho!$D$26</f>
        <v>17.8</v>
      </c>
      <c r="X48" s="11">
        <f>[44]Junho!$D$27</f>
        <v>16.7</v>
      </c>
      <c r="Y48" s="11">
        <f>[44]Junho!$D$28</f>
        <v>16.100000000000001</v>
      </c>
      <c r="Z48" s="11">
        <f>[44]Junho!$D$29</f>
        <v>16.2</v>
      </c>
      <c r="AA48" s="11">
        <f>[44]Junho!$D$30</f>
        <v>17.399999999999999</v>
      </c>
      <c r="AB48" s="11">
        <f>[44]Junho!$D$31</f>
        <v>17.8</v>
      </c>
      <c r="AC48" s="11">
        <f>[44]Junho!$D$32</f>
        <v>19.100000000000001</v>
      </c>
      <c r="AD48" s="11">
        <f>[44]Junho!$D$33</f>
        <v>18.5</v>
      </c>
      <c r="AE48" s="11">
        <f>[44]Junho!$D$34</f>
        <v>19.3</v>
      </c>
      <c r="AF48" s="14">
        <f t="shared" si="1"/>
        <v>12.7</v>
      </c>
      <c r="AG48" s="93">
        <f t="shared" si="2"/>
        <v>17.776666666666664</v>
      </c>
      <c r="AH48" s="12" t="s">
        <v>47</v>
      </c>
      <c r="AI48" t="s">
        <v>47</v>
      </c>
      <c r="AK48" t="s">
        <v>47</v>
      </c>
    </row>
    <row r="49" spans="1:38" x14ac:dyDescent="0.2">
      <c r="A49" s="57" t="s">
        <v>20</v>
      </c>
      <c r="B49" s="11">
        <f>[45]Junho!$D$5</f>
        <v>19.8</v>
      </c>
      <c r="C49" s="11">
        <f>[45]Junho!$D$6</f>
        <v>19.7</v>
      </c>
      <c r="D49" s="11">
        <f>[45]Junho!$D$7</f>
        <v>17.899999999999999</v>
      </c>
      <c r="E49" s="11">
        <f>[45]Junho!$D$8</f>
        <v>17.399999999999999</v>
      </c>
      <c r="F49" s="11">
        <f>[45]Junho!$D$9</f>
        <v>12.1</v>
      </c>
      <c r="G49" s="11">
        <f>[45]Junho!$D$10</f>
        <v>11.6</v>
      </c>
      <c r="H49" s="11">
        <f>[45]Junho!$D$11</f>
        <v>12.7</v>
      </c>
      <c r="I49" s="11">
        <f>[45]Junho!$D$12</f>
        <v>16</v>
      </c>
      <c r="J49" s="11">
        <f>[45]Junho!$D$13</f>
        <v>13.9</v>
      </c>
      <c r="K49" s="11">
        <f>[45]Junho!$D$14</f>
        <v>15.3</v>
      </c>
      <c r="L49" s="11">
        <f>[45]Junho!$D$15</f>
        <v>16.5</v>
      </c>
      <c r="M49" s="11">
        <f>[45]Junho!$D$16</f>
        <v>17</v>
      </c>
      <c r="N49" s="11">
        <f>[45]Junho!$D$17</f>
        <v>16.7</v>
      </c>
      <c r="O49" s="11">
        <f>[45]Junho!$D$18</f>
        <v>17.899999999999999</v>
      </c>
      <c r="P49" s="11">
        <f>[45]Junho!$D$19</f>
        <v>20.100000000000001</v>
      </c>
      <c r="Q49" s="11">
        <f>[45]Junho!$D$20</f>
        <v>16.7</v>
      </c>
      <c r="R49" s="11">
        <f>[45]Junho!$D$21</f>
        <v>15.7</v>
      </c>
      <c r="S49" s="11">
        <f>[45]Junho!$D$22</f>
        <v>15.5</v>
      </c>
      <c r="T49" s="11">
        <f>[45]Junho!$D$23</f>
        <v>15.5</v>
      </c>
      <c r="U49" s="11">
        <f>[45]Junho!$D$24</f>
        <v>16.5</v>
      </c>
      <c r="V49" s="11">
        <f>[45]Junho!$D$25</f>
        <v>16.399999999999999</v>
      </c>
      <c r="W49" s="11">
        <f>[45]Junho!$D$26</f>
        <v>16.399999999999999</v>
      </c>
      <c r="X49" s="11">
        <f>[45]Junho!$D$27</f>
        <v>14.7</v>
      </c>
      <c r="Y49" s="11">
        <f>[45]Junho!$D$28</f>
        <v>15.1</v>
      </c>
      <c r="Z49" s="11">
        <f>[45]Junho!$D$29</f>
        <v>16.100000000000001</v>
      </c>
      <c r="AA49" s="11">
        <f>[45]Junho!$D$30</f>
        <v>17.899999999999999</v>
      </c>
      <c r="AB49" s="11">
        <f>[45]Junho!$D$31</f>
        <v>18.3</v>
      </c>
      <c r="AC49" s="11">
        <f>[45]Junho!$D$32</f>
        <v>16.899999999999999</v>
      </c>
      <c r="AD49" s="11">
        <f>[45]Junho!$D$33</f>
        <v>17.2</v>
      </c>
      <c r="AE49" s="11">
        <f>[45]Junho!$D$34</f>
        <v>17.5</v>
      </c>
      <c r="AF49" s="14">
        <f t="shared" si="1"/>
        <v>11.6</v>
      </c>
      <c r="AG49" s="93">
        <f t="shared" si="2"/>
        <v>16.366666666666664</v>
      </c>
    </row>
    <row r="50" spans="1:38" s="5" customFormat="1" ht="17.100000000000001" customHeight="1" x14ac:dyDescent="0.2">
      <c r="A50" s="58" t="s">
        <v>228</v>
      </c>
      <c r="B50" s="13">
        <f t="shared" ref="B50:AF50" si="3">MIN(B5:B49)</f>
        <v>15.5</v>
      </c>
      <c r="C50" s="13">
        <f t="shared" si="3"/>
        <v>14.8</v>
      </c>
      <c r="D50" s="13">
        <f t="shared" si="3"/>
        <v>12.4</v>
      </c>
      <c r="E50" s="13">
        <f t="shared" si="3"/>
        <v>8.3000000000000007</v>
      </c>
      <c r="F50" s="13">
        <f t="shared" si="3"/>
        <v>10.6</v>
      </c>
      <c r="G50" s="13">
        <f t="shared" si="3"/>
        <v>6</v>
      </c>
      <c r="H50" s="13">
        <f t="shared" si="3"/>
        <v>8</v>
      </c>
      <c r="I50" s="13">
        <f t="shared" si="3"/>
        <v>12.3</v>
      </c>
      <c r="J50" s="13">
        <f t="shared" si="3"/>
        <v>10.4</v>
      </c>
      <c r="K50" s="13">
        <f t="shared" si="3"/>
        <v>10.4</v>
      </c>
      <c r="L50" s="13">
        <f t="shared" si="3"/>
        <v>11.4</v>
      </c>
      <c r="M50" s="13">
        <f t="shared" si="3"/>
        <v>13.9</v>
      </c>
      <c r="N50" s="13">
        <f t="shared" si="3"/>
        <v>12.6</v>
      </c>
      <c r="O50" s="13">
        <f t="shared" si="3"/>
        <v>12.9</v>
      </c>
      <c r="P50" s="13">
        <f t="shared" si="3"/>
        <v>14.2</v>
      </c>
      <c r="Q50" s="13">
        <f t="shared" si="3"/>
        <v>14.4</v>
      </c>
      <c r="R50" s="13">
        <f t="shared" si="3"/>
        <v>12.5</v>
      </c>
      <c r="S50" s="13">
        <f t="shared" si="3"/>
        <v>11.6</v>
      </c>
      <c r="T50" s="13">
        <f t="shared" si="3"/>
        <v>11.6</v>
      </c>
      <c r="U50" s="13">
        <f t="shared" si="3"/>
        <v>12.1</v>
      </c>
      <c r="V50" s="13">
        <f t="shared" si="3"/>
        <v>12.8</v>
      </c>
      <c r="W50" s="13">
        <f t="shared" si="3"/>
        <v>11.2</v>
      </c>
      <c r="X50" s="13">
        <f t="shared" si="3"/>
        <v>9.9</v>
      </c>
      <c r="Y50" s="13">
        <f t="shared" si="3"/>
        <v>9.4</v>
      </c>
      <c r="Z50" s="13">
        <f t="shared" si="3"/>
        <v>11.1</v>
      </c>
      <c r="AA50" s="13">
        <f t="shared" si="3"/>
        <v>9.1</v>
      </c>
      <c r="AB50" s="13">
        <f t="shared" si="3"/>
        <v>9.8000000000000007</v>
      </c>
      <c r="AC50" s="13">
        <f t="shared" si="3"/>
        <v>14.4</v>
      </c>
      <c r="AD50" s="13">
        <f t="shared" si="3"/>
        <v>14.5</v>
      </c>
      <c r="AE50" s="13">
        <f t="shared" si="3"/>
        <v>13.5</v>
      </c>
      <c r="AF50" s="14">
        <f t="shared" si="3"/>
        <v>6</v>
      </c>
      <c r="AG50" s="93">
        <f>AVERAGE(AG5:AG49)</f>
        <v>15.691456903127383</v>
      </c>
      <c r="AK50" s="5" t="s">
        <v>47</v>
      </c>
    </row>
    <row r="51" spans="1:38" x14ac:dyDescent="0.2">
      <c r="A51" s="46"/>
      <c r="B51" s="47"/>
      <c r="C51" s="47"/>
      <c r="D51" s="47" t="s">
        <v>101</v>
      </c>
      <c r="E51" s="47"/>
      <c r="F51" s="47"/>
      <c r="G51" s="47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4"/>
      <c r="AE51" s="54"/>
      <c r="AF51" s="51"/>
      <c r="AG51" s="53"/>
    </row>
    <row r="52" spans="1:38" x14ac:dyDescent="0.2">
      <c r="A52" s="46"/>
      <c r="B52" s="48" t="s">
        <v>102</v>
      </c>
      <c r="C52" s="48"/>
      <c r="D52" s="48"/>
      <c r="E52" s="48"/>
      <c r="F52" s="48"/>
      <c r="G52" s="48"/>
      <c r="H52" s="48"/>
      <c r="I52" s="48"/>
      <c r="J52" s="89"/>
      <c r="K52" s="89"/>
      <c r="L52" s="89"/>
      <c r="M52" s="89" t="s">
        <v>45</v>
      </c>
      <c r="N52" s="89"/>
      <c r="O52" s="89"/>
      <c r="P52" s="89"/>
      <c r="Q52" s="89"/>
      <c r="R52" s="89"/>
      <c r="S52" s="89"/>
      <c r="T52" s="140" t="s">
        <v>97</v>
      </c>
      <c r="U52" s="140"/>
      <c r="V52" s="140"/>
      <c r="W52" s="140"/>
      <c r="X52" s="140"/>
      <c r="Y52" s="89"/>
      <c r="Z52" s="89"/>
      <c r="AA52" s="89"/>
      <c r="AB52" s="89"/>
      <c r="AC52" s="89"/>
      <c r="AD52" s="89"/>
      <c r="AE52" s="114"/>
      <c r="AF52" s="51"/>
      <c r="AG52" s="50"/>
      <c r="AK52" t="s">
        <v>47</v>
      </c>
      <c r="AL52" t="s">
        <v>47</v>
      </c>
    </row>
    <row r="53" spans="1:38" x14ac:dyDescent="0.2">
      <c r="A53" s="49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 t="s">
        <v>46</v>
      </c>
      <c r="N53" s="90"/>
      <c r="O53" s="90"/>
      <c r="P53" s="90"/>
      <c r="Q53" s="89"/>
      <c r="R53" s="89"/>
      <c r="S53" s="89"/>
      <c r="T53" s="141" t="s">
        <v>98</v>
      </c>
      <c r="U53" s="141"/>
      <c r="V53" s="141"/>
      <c r="W53" s="141"/>
      <c r="X53" s="141"/>
      <c r="Y53" s="89"/>
      <c r="Z53" s="89"/>
      <c r="AA53" s="89"/>
      <c r="AB53" s="89"/>
      <c r="AC53" s="89"/>
      <c r="AD53" s="54"/>
      <c r="AE53" s="54"/>
      <c r="AF53" s="51"/>
      <c r="AG53" s="50"/>
    </row>
    <row r="54" spans="1:38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4"/>
      <c r="AE54" s="54"/>
      <c r="AF54" s="51"/>
      <c r="AG54" s="94"/>
    </row>
    <row r="55" spans="1:38" x14ac:dyDescent="0.2">
      <c r="A55" s="4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114"/>
      <c r="AF55" s="51"/>
      <c r="AG55" s="53"/>
      <c r="AJ55" t="s">
        <v>47</v>
      </c>
      <c r="AK55" t="s">
        <v>47</v>
      </c>
    </row>
    <row r="56" spans="1:38" x14ac:dyDescent="0.2">
      <c r="A56" s="4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114"/>
      <c r="AF56" s="51"/>
      <c r="AG56" s="53"/>
      <c r="AK56" t="s">
        <v>47</v>
      </c>
    </row>
    <row r="57" spans="1:38" ht="13.5" thickBot="1" x14ac:dyDescent="0.25">
      <c r="A57" s="61"/>
      <c r="B57" s="62"/>
      <c r="C57" s="62"/>
      <c r="D57" s="62"/>
      <c r="E57" s="62"/>
      <c r="F57" s="62"/>
      <c r="G57" s="62" t="s">
        <v>47</v>
      </c>
      <c r="H57" s="62"/>
      <c r="I57" s="62"/>
      <c r="J57" s="62"/>
      <c r="K57" s="62"/>
      <c r="L57" s="62" t="s">
        <v>47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3"/>
      <c r="AG57" s="95"/>
      <c r="AK57" t="s">
        <v>47</v>
      </c>
    </row>
    <row r="58" spans="1:38" x14ac:dyDescent="0.2">
      <c r="AI58" t="s">
        <v>47</v>
      </c>
    </row>
    <row r="60" spans="1:38" x14ac:dyDescent="0.2">
      <c r="AD60" s="2" t="s">
        <v>47</v>
      </c>
    </row>
    <row r="62" spans="1:38" x14ac:dyDescent="0.2">
      <c r="AH62" s="12" t="s">
        <v>47</v>
      </c>
      <c r="AI62" t="s">
        <v>47</v>
      </c>
    </row>
    <row r="65" spans="9:39" x14ac:dyDescent="0.2">
      <c r="I65" s="2" t="s">
        <v>47</v>
      </c>
      <c r="Y65" s="2" t="s">
        <v>47</v>
      </c>
      <c r="AB65" s="2" t="s">
        <v>47</v>
      </c>
      <c r="AH65" t="s">
        <v>47</v>
      </c>
    </row>
    <row r="68" spans="9:39" x14ac:dyDescent="0.2">
      <c r="AM68" s="12" t="s">
        <v>47</v>
      </c>
    </row>
    <row r="72" spans="9:39" x14ac:dyDescent="0.2">
      <c r="AH72" s="12" t="s">
        <v>47</v>
      </c>
    </row>
  </sheetData>
  <sheetProtection password="C6EC" sheet="1" objects="1" scenarios="1"/>
  <mergeCells count="35">
    <mergeCell ref="Z3:Z4"/>
    <mergeCell ref="U3:U4"/>
    <mergeCell ref="I3:I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topLeftCell="B1" zoomScale="90" zoomScaleNormal="90" workbookViewId="0">
      <selection activeCell="AL66" sqref="AL66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5.85546875" style="2" customWidth="1"/>
    <col min="32" max="32" width="6.5703125" style="7" bestFit="1" customWidth="1"/>
  </cols>
  <sheetData>
    <row r="1" spans="1:36" ht="20.100000000000001" customHeight="1" x14ac:dyDescent="0.2">
      <c r="A1" s="146" t="s">
        <v>25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8"/>
    </row>
    <row r="2" spans="1:36" s="4" customFormat="1" ht="20.100000000000001" customHeight="1" x14ac:dyDescent="0.2">
      <c r="A2" s="149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5"/>
    </row>
    <row r="3" spans="1:36" s="5" customFormat="1" ht="20.100000000000001" customHeight="1" x14ac:dyDescent="0.2">
      <c r="A3" s="149"/>
      <c r="B3" s="142">
        <v>1</v>
      </c>
      <c r="C3" s="142">
        <f>SUM(B3+1)</f>
        <v>2</v>
      </c>
      <c r="D3" s="142">
        <f t="shared" ref="D3:AD3" si="0">SUM(C3+1)</f>
        <v>3</v>
      </c>
      <c r="E3" s="142">
        <f t="shared" si="0"/>
        <v>4</v>
      </c>
      <c r="F3" s="142">
        <f t="shared" si="0"/>
        <v>5</v>
      </c>
      <c r="G3" s="142">
        <f t="shared" si="0"/>
        <v>6</v>
      </c>
      <c r="H3" s="142">
        <f t="shared" si="0"/>
        <v>7</v>
      </c>
      <c r="I3" s="142">
        <f t="shared" si="0"/>
        <v>8</v>
      </c>
      <c r="J3" s="142">
        <f t="shared" si="0"/>
        <v>9</v>
      </c>
      <c r="K3" s="142">
        <f t="shared" si="0"/>
        <v>10</v>
      </c>
      <c r="L3" s="142">
        <f t="shared" si="0"/>
        <v>11</v>
      </c>
      <c r="M3" s="142">
        <f t="shared" si="0"/>
        <v>12</v>
      </c>
      <c r="N3" s="142">
        <f t="shared" si="0"/>
        <v>13</v>
      </c>
      <c r="O3" s="142">
        <f t="shared" si="0"/>
        <v>14</v>
      </c>
      <c r="P3" s="142">
        <f t="shared" si="0"/>
        <v>15</v>
      </c>
      <c r="Q3" s="142">
        <f t="shared" si="0"/>
        <v>16</v>
      </c>
      <c r="R3" s="142">
        <f t="shared" si="0"/>
        <v>17</v>
      </c>
      <c r="S3" s="142">
        <f t="shared" si="0"/>
        <v>18</v>
      </c>
      <c r="T3" s="142">
        <f t="shared" si="0"/>
        <v>19</v>
      </c>
      <c r="U3" s="142">
        <f t="shared" si="0"/>
        <v>20</v>
      </c>
      <c r="V3" s="142">
        <f t="shared" si="0"/>
        <v>21</v>
      </c>
      <c r="W3" s="142">
        <f t="shared" si="0"/>
        <v>22</v>
      </c>
      <c r="X3" s="142">
        <f t="shared" si="0"/>
        <v>23</v>
      </c>
      <c r="Y3" s="142">
        <f t="shared" si="0"/>
        <v>24</v>
      </c>
      <c r="Z3" s="142">
        <f t="shared" si="0"/>
        <v>25</v>
      </c>
      <c r="AA3" s="142">
        <f t="shared" si="0"/>
        <v>26</v>
      </c>
      <c r="AB3" s="142">
        <f t="shared" si="0"/>
        <v>27</v>
      </c>
      <c r="AC3" s="142">
        <f t="shared" si="0"/>
        <v>28</v>
      </c>
      <c r="AD3" s="142">
        <f t="shared" si="0"/>
        <v>29</v>
      </c>
      <c r="AE3" s="142">
        <v>30</v>
      </c>
      <c r="AF3" s="163" t="s">
        <v>36</v>
      </c>
    </row>
    <row r="4" spans="1:36" s="5" customFormat="1" ht="20.100000000000001" customHeight="1" x14ac:dyDescent="0.2">
      <c r="A4" s="149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64"/>
    </row>
    <row r="5" spans="1:36" s="5" customFormat="1" x14ac:dyDescent="0.2">
      <c r="A5" s="57" t="s">
        <v>40</v>
      </c>
      <c r="B5" s="125">
        <f>[1]Junho!$E$5</f>
        <v>69.583333333333329</v>
      </c>
      <c r="C5" s="125">
        <f>[1]Junho!$E$6</f>
        <v>78.708333333333329</v>
      </c>
      <c r="D5" s="125">
        <f>[1]Junho!$E$7</f>
        <v>85.75</v>
      </c>
      <c r="E5" s="125">
        <f>[1]Junho!$E$8</f>
        <v>82.083333333333329</v>
      </c>
      <c r="F5" s="125">
        <f>[1]Junho!$E$9</f>
        <v>77.708333333333329</v>
      </c>
      <c r="G5" s="125">
        <f>[1]Junho!$E$10</f>
        <v>74.875</v>
      </c>
      <c r="H5" s="125">
        <f>[1]Junho!$E$11</f>
        <v>76.291666666666671</v>
      </c>
      <c r="I5" s="125">
        <f>[1]Junho!$E$12</f>
        <v>69.958333333333329</v>
      </c>
      <c r="J5" s="125">
        <f>[1]Junho!$E$13</f>
        <v>73.166666666666671</v>
      </c>
      <c r="K5" s="125">
        <f>[1]Junho!$E$14</f>
        <v>72.625</v>
      </c>
      <c r="L5" s="125">
        <f>[1]Junho!$E$15</f>
        <v>73.291666666666671</v>
      </c>
      <c r="M5" s="125">
        <f>[1]Junho!$E$16</f>
        <v>69.333333333333329</v>
      </c>
      <c r="N5" s="125">
        <f>[1]Junho!$E$17</f>
        <v>64.833333333333329</v>
      </c>
      <c r="O5" s="125">
        <f>[1]Junho!$E$18</f>
        <v>64</v>
      </c>
      <c r="P5" s="125">
        <f>[1]Junho!$E$19</f>
        <v>65.666666666666671</v>
      </c>
      <c r="Q5" s="125">
        <f>[1]Junho!$E$20</f>
        <v>63.333333333333336</v>
      </c>
      <c r="R5" s="125">
        <f>[1]Junho!$E$21</f>
        <v>68.75</v>
      </c>
      <c r="S5" s="125">
        <f>[1]Junho!$E$22</f>
        <v>67.833333333333329</v>
      </c>
      <c r="T5" s="125">
        <f>[1]Junho!$E$23</f>
        <v>70.166666666666671</v>
      </c>
      <c r="U5" s="125">
        <f>[1]Junho!$E$24</f>
        <v>71.166666666666671</v>
      </c>
      <c r="V5" s="125">
        <f>[1]Junho!$E$25</f>
        <v>70.291666666666671</v>
      </c>
      <c r="W5" s="125">
        <f>[1]Junho!$E$26</f>
        <v>67.958333333333329</v>
      </c>
      <c r="X5" s="125">
        <f>[1]Junho!$E$27</f>
        <v>68.708333333333329</v>
      </c>
      <c r="Y5" s="125">
        <f>[1]Junho!$E$28</f>
        <v>67.25</v>
      </c>
      <c r="Z5" s="125">
        <f>[1]Junho!$E$29</f>
        <v>62.75</v>
      </c>
      <c r="AA5" s="125">
        <f>[1]Junho!$E$30</f>
        <v>78.166666666666671</v>
      </c>
      <c r="AB5" s="125">
        <f>[1]Junho!$E$31</f>
        <v>88.125</v>
      </c>
      <c r="AC5" s="125">
        <f>[1]Junho!$E$32</f>
        <v>74.583333333333329</v>
      </c>
      <c r="AD5" s="125">
        <f>[1]Junho!$E$33</f>
        <v>64.916666666666671</v>
      </c>
      <c r="AE5" s="125">
        <f>[1]Junho!$E$34</f>
        <v>68.333333333333329</v>
      </c>
      <c r="AF5" s="92">
        <f>AVERAGE(B5:AE5)</f>
        <v>71.673611111111114</v>
      </c>
    </row>
    <row r="6" spans="1:36" x14ac:dyDescent="0.2">
      <c r="A6" s="57" t="s">
        <v>0</v>
      </c>
      <c r="B6" s="11">
        <f>[2]Junho!$E$5</f>
        <v>93.291666666666671</v>
      </c>
      <c r="C6" s="11">
        <f>[2]Junho!$E$6</f>
        <v>94.958333333333329</v>
      </c>
      <c r="D6" s="11">
        <f>[2]Junho!$E$7</f>
        <v>92.166666666666671</v>
      </c>
      <c r="E6" s="11">
        <f>[2]Junho!$E$8</f>
        <v>86.708333333333329</v>
      </c>
      <c r="F6" s="11">
        <f>[2]Junho!$E$9</f>
        <v>79.125</v>
      </c>
      <c r="G6" s="11">
        <f>[2]Junho!$E$10</f>
        <v>79.625</v>
      </c>
      <c r="H6" s="11">
        <f>[2]Junho!$E$11</f>
        <v>74.083333333333329</v>
      </c>
      <c r="I6" s="11">
        <f>[2]Junho!$E$12</f>
        <v>78.791666666666671</v>
      </c>
      <c r="J6" s="11">
        <f>[2]Junho!$E$13</f>
        <v>66.75</v>
      </c>
      <c r="K6" s="11">
        <f>[2]Junho!$E$14</f>
        <v>73.375</v>
      </c>
      <c r="L6" s="11">
        <f>[2]Junho!$E$15</f>
        <v>76.875</v>
      </c>
      <c r="M6" s="11">
        <f>[2]Junho!$E$16</f>
        <v>75.75</v>
      </c>
      <c r="N6" s="11">
        <f>[2]Junho!$E$17</f>
        <v>70.791666666666671</v>
      </c>
      <c r="O6" s="11">
        <f>[2]Junho!$E$18</f>
        <v>76.083333333333329</v>
      </c>
      <c r="P6" s="11">
        <f>[2]Junho!$E$19</f>
        <v>75.291666666666671</v>
      </c>
      <c r="Q6" s="11">
        <f>[2]Junho!$E$20</f>
        <v>66.875</v>
      </c>
      <c r="R6" s="11">
        <f>[2]Junho!$E$21</f>
        <v>70.458333333333329</v>
      </c>
      <c r="S6" s="11">
        <f>[2]Junho!$E$22</f>
        <v>69.875</v>
      </c>
      <c r="T6" s="11">
        <f>[2]Junho!$E$23</f>
        <v>75.958333333333329</v>
      </c>
      <c r="U6" s="11">
        <f>[2]Junho!$E$24</f>
        <v>85.916666666666671</v>
      </c>
      <c r="V6" s="11">
        <f>[2]Junho!$E$25</f>
        <v>76.875</v>
      </c>
      <c r="W6" s="11">
        <f>[2]Junho!$E$26</f>
        <v>73.083333333333329</v>
      </c>
      <c r="X6" s="11">
        <f>[2]Junho!$E$27</f>
        <v>70.25</v>
      </c>
      <c r="Y6" s="11">
        <f>[2]Junho!$E$28</f>
        <v>65.333333333333329</v>
      </c>
      <c r="Z6" s="11">
        <f>[2]Junho!$E$29</f>
        <v>55.416666666666664</v>
      </c>
      <c r="AA6" s="11">
        <f>[2]Junho!$E$30</f>
        <v>90.583333333333329</v>
      </c>
      <c r="AB6" s="11">
        <f>[2]Junho!$E$31</f>
        <v>98.041666666666671</v>
      </c>
      <c r="AC6" s="11">
        <f>[2]Junho!$E$32</f>
        <v>75.125</v>
      </c>
      <c r="AD6" s="11">
        <f>[2]Junho!$E$33</f>
        <v>60.708333333333336</v>
      </c>
      <c r="AE6" s="11">
        <f>[2]Junho!$E$34</f>
        <v>65.75</v>
      </c>
      <c r="AF6" s="92">
        <f>AVERAGE(B6:AE6)</f>
        <v>76.463888888888889</v>
      </c>
    </row>
    <row r="7" spans="1:36" x14ac:dyDescent="0.2">
      <c r="A7" s="57" t="s">
        <v>104</v>
      </c>
      <c r="B7" s="11" t="str">
        <f>[3]Junho!$E$5</f>
        <v>*</v>
      </c>
      <c r="C7" s="11" t="str">
        <f>[3]Junho!$E$6</f>
        <v>*</v>
      </c>
      <c r="D7" s="11" t="str">
        <f>[3]Junho!$E$7</f>
        <v>*</v>
      </c>
      <c r="E7" s="11" t="str">
        <f>[3]Junho!$E$8</f>
        <v>*</v>
      </c>
      <c r="F7" s="11" t="str">
        <f>[3]Junho!$E$9</f>
        <v>*</v>
      </c>
      <c r="G7" s="11" t="str">
        <f>[3]Junho!$E$10</f>
        <v>*</v>
      </c>
      <c r="H7" s="11" t="str">
        <f>[3]Junho!$E$11</f>
        <v>*</v>
      </c>
      <c r="I7" s="11" t="str">
        <f>[3]Junho!$E$12</f>
        <v>*</v>
      </c>
      <c r="J7" s="11" t="str">
        <f>[3]Junho!$E$13</f>
        <v>*</v>
      </c>
      <c r="K7" s="11" t="str">
        <f>[3]Junho!$E$14</f>
        <v>*</v>
      </c>
      <c r="L7" s="11" t="str">
        <f>[3]Junho!$E$15</f>
        <v>*</v>
      </c>
      <c r="M7" s="11" t="str">
        <f>[3]Junho!$E$16</f>
        <v>*</v>
      </c>
      <c r="N7" s="11" t="str">
        <f>[3]Junho!$E$17</f>
        <v>*</v>
      </c>
      <c r="O7" s="11" t="str">
        <f>[3]Junho!$E$18</f>
        <v>*</v>
      </c>
      <c r="P7" s="11" t="str">
        <f>[3]Junho!$E$19</f>
        <v>*</v>
      </c>
      <c r="Q7" s="11" t="str">
        <f>[3]Junho!$E$20</f>
        <v>*</v>
      </c>
      <c r="R7" s="11" t="str">
        <f>[3]Junho!$E$21</f>
        <v>*</v>
      </c>
      <c r="S7" s="11" t="str">
        <f>[3]Junho!$E$22</f>
        <v>*</v>
      </c>
      <c r="T7" s="11" t="str">
        <f>[3]Junho!$E$23</f>
        <v>*</v>
      </c>
      <c r="U7" s="11" t="str">
        <f>[3]Junho!$E$24</f>
        <v>*</v>
      </c>
      <c r="V7" s="11" t="str">
        <f>[3]Junho!$E$25</f>
        <v>*</v>
      </c>
      <c r="W7" s="11" t="str">
        <f>[3]Junho!$E$26</f>
        <v>*</v>
      </c>
      <c r="X7" s="11" t="str">
        <f>[3]Junho!$E$27</f>
        <v>*</v>
      </c>
      <c r="Y7" s="11" t="str">
        <f>[3]Junho!$E$28</f>
        <v>*</v>
      </c>
      <c r="Z7" s="11" t="str">
        <f>[3]Junho!$E$29</f>
        <v>*</v>
      </c>
      <c r="AA7" s="11" t="str">
        <f>[3]Junho!$E$30</f>
        <v>*</v>
      </c>
      <c r="AB7" s="11" t="str">
        <f>[3]Junho!$E$31</f>
        <v>*</v>
      </c>
      <c r="AC7" s="11" t="str">
        <f>[3]Junho!$E$32</f>
        <v>*</v>
      </c>
      <c r="AD7" s="11" t="str">
        <f>[3]Junho!$E$33</f>
        <v>*</v>
      </c>
      <c r="AE7" s="11" t="str">
        <f>[3]Junho!$E$34</f>
        <v>*</v>
      </c>
      <c r="AF7" s="92" t="s">
        <v>226</v>
      </c>
    </row>
    <row r="8" spans="1:36" x14ac:dyDescent="0.2">
      <c r="A8" s="57" t="s">
        <v>1</v>
      </c>
      <c r="B8" s="11">
        <f>[4]Junho!$E$5</f>
        <v>77.958333333333329</v>
      </c>
      <c r="C8" s="11">
        <f>[4]Junho!$E$6</f>
        <v>83.875</v>
      </c>
      <c r="D8" s="11">
        <f>[4]Junho!$E$7</f>
        <v>79.333333333333329</v>
      </c>
      <c r="E8" s="11">
        <f>[4]Junho!$E$8</f>
        <v>78.625</v>
      </c>
      <c r="F8" s="11">
        <f>[4]Junho!$E$9</f>
        <v>71.25</v>
      </c>
      <c r="G8" s="11">
        <f>[4]Junho!$E$10</f>
        <v>56.916666666666664</v>
      </c>
      <c r="H8" s="11">
        <f>[4]Junho!$E$11</f>
        <v>59.125</v>
      </c>
      <c r="I8" s="11">
        <f>[4]Junho!$E$12</f>
        <v>72.666666666666671</v>
      </c>
      <c r="J8" s="11">
        <f>[4]Junho!$E$13</f>
        <v>67.666666666666671</v>
      </c>
      <c r="K8" s="11">
        <f>[4]Junho!$E$14</f>
        <v>55.125</v>
      </c>
      <c r="L8" s="11">
        <f>[4]Junho!$E$15</f>
        <v>66.541666666666671</v>
      </c>
      <c r="M8" s="11">
        <f>[4]Junho!$E$16</f>
        <v>66.416666666666671</v>
      </c>
      <c r="N8" s="11">
        <f>[4]Junho!$E$17</f>
        <v>60.875</v>
      </c>
      <c r="O8" s="11">
        <f>[4]Junho!$E$18</f>
        <v>66.208333333333329</v>
      </c>
      <c r="P8" s="11">
        <f>[4]Junho!$E$19</f>
        <v>80.444444444444443</v>
      </c>
      <c r="Q8" s="11" t="str">
        <f>[4]Junho!$E$20</f>
        <v>*</v>
      </c>
      <c r="R8" s="11" t="str">
        <f>[4]Junho!$E$21</f>
        <v>*</v>
      </c>
      <c r="S8" s="11" t="str">
        <f>[4]Junho!$E$22</f>
        <v>*</v>
      </c>
      <c r="T8" s="11" t="str">
        <f>[4]Junho!$E$23</f>
        <v>*</v>
      </c>
      <c r="U8" s="11" t="str">
        <f>[4]Junho!$E$24</f>
        <v>*</v>
      </c>
      <c r="V8" s="11" t="str">
        <f>[4]Junho!$E$25</f>
        <v>*</v>
      </c>
      <c r="W8" s="11" t="str">
        <f>[4]Junho!$E$26</f>
        <v>*</v>
      </c>
      <c r="X8" s="11">
        <f>[4]Junho!$E$27</f>
        <v>39.363636363636367</v>
      </c>
      <c r="Y8" s="11">
        <f>[4]Junho!$E$28</f>
        <v>63.375</v>
      </c>
      <c r="Z8" s="11">
        <f>[4]Junho!$E$29</f>
        <v>47.75</v>
      </c>
      <c r="AA8" s="11">
        <f>[4]Junho!$E$30</f>
        <v>81.125</v>
      </c>
      <c r="AB8" s="11">
        <f>[4]Junho!$E$31</f>
        <v>83.291666666666671</v>
      </c>
      <c r="AC8" s="11">
        <f>[4]Junho!$E$32</f>
        <v>66.208333333333329</v>
      </c>
      <c r="AD8" s="11">
        <f>[4]Junho!$E$33</f>
        <v>63.458333333333336</v>
      </c>
      <c r="AE8" s="11">
        <f>[4]Junho!$E$34</f>
        <v>70.041666666666671</v>
      </c>
      <c r="AF8" s="92">
        <f>AVERAGE(B8:AE8)</f>
        <v>67.72353974527887</v>
      </c>
    </row>
    <row r="9" spans="1:36" x14ac:dyDescent="0.2">
      <c r="A9" s="57" t="s">
        <v>167</v>
      </c>
      <c r="B9" s="11" t="str">
        <f>[5]Junho!$E$5</f>
        <v>*</v>
      </c>
      <c r="C9" s="11" t="str">
        <f>[5]Junho!$E$6</f>
        <v>*</v>
      </c>
      <c r="D9" s="11" t="str">
        <f>[5]Junho!$E$7</f>
        <v>*</v>
      </c>
      <c r="E9" s="11" t="str">
        <f>[5]Junho!$E$8</f>
        <v>*</v>
      </c>
      <c r="F9" s="11" t="str">
        <f>[5]Junho!$E$9</f>
        <v>*</v>
      </c>
      <c r="G9" s="11" t="str">
        <f>[5]Junho!$E$10</f>
        <v>*</v>
      </c>
      <c r="H9" s="11" t="str">
        <f>[5]Junho!$E$11</f>
        <v>*</v>
      </c>
      <c r="I9" s="11" t="str">
        <f>[5]Junho!$E$12</f>
        <v>*</v>
      </c>
      <c r="J9" s="11" t="str">
        <f>[5]Junho!$E$13</f>
        <v>*</v>
      </c>
      <c r="K9" s="11" t="str">
        <f>[5]Junho!$E$14</f>
        <v>*</v>
      </c>
      <c r="L9" s="11" t="str">
        <f>[5]Junho!$E$15</f>
        <v>*</v>
      </c>
      <c r="M9" s="11" t="str">
        <f>[5]Junho!$E$16</f>
        <v>*</v>
      </c>
      <c r="N9" s="11" t="str">
        <f>[5]Junho!$E$17</f>
        <v>*</v>
      </c>
      <c r="O9" s="11" t="str">
        <f>[5]Junho!$E$18</f>
        <v>*</v>
      </c>
      <c r="P9" s="11" t="str">
        <f>[5]Junho!$E$19</f>
        <v>*</v>
      </c>
      <c r="Q9" s="11" t="str">
        <f>[5]Junho!$E$20</f>
        <v>*</v>
      </c>
      <c r="R9" s="11" t="str">
        <f>[5]Junho!$E$21</f>
        <v>*</v>
      </c>
      <c r="S9" s="11" t="str">
        <f>[5]Junho!$E$22</f>
        <v>*</v>
      </c>
      <c r="T9" s="11" t="str">
        <f>[5]Junho!$E$23</f>
        <v>*</v>
      </c>
      <c r="U9" s="11" t="str">
        <f>[5]Junho!$E$24</f>
        <v>*</v>
      </c>
      <c r="V9" s="11" t="str">
        <f>[5]Junho!$E$25</f>
        <v>*</v>
      </c>
      <c r="W9" s="11" t="str">
        <f>[5]Junho!$E$26</f>
        <v>*</v>
      </c>
      <c r="X9" s="11" t="str">
        <f>[5]Junho!$E$27</f>
        <v>*</v>
      </c>
      <c r="Y9" s="11" t="str">
        <f>[5]Junho!$E$28</f>
        <v>*</v>
      </c>
      <c r="Z9" s="11" t="str">
        <f>[5]Junho!$E$29</f>
        <v>*</v>
      </c>
      <c r="AA9" s="11" t="str">
        <f>[5]Junho!$E$30</f>
        <v>*</v>
      </c>
      <c r="AB9" s="11" t="str">
        <f>[5]Junho!$E$31</f>
        <v>*</v>
      </c>
      <c r="AC9" s="11" t="str">
        <f>[5]Junho!$E$32</f>
        <v>*</v>
      </c>
      <c r="AD9" s="11" t="str">
        <f>[5]Junho!$E$33</f>
        <v>*</v>
      </c>
      <c r="AE9" s="11" t="str">
        <f>[5]Junho!$E$34</f>
        <v>*</v>
      </c>
      <c r="AF9" s="92" t="s">
        <v>226</v>
      </c>
    </row>
    <row r="10" spans="1:36" x14ac:dyDescent="0.2">
      <c r="A10" s="57" t="s">
        <v>111</v>
      </c>
      <c r="B10" s="11" t="str">
        <f>[6]Junho!$E$5</f>
        <v>*</v>
      </c>
      <c r="C10" s="11" t="str">
        <f>[6]Junho!$E$6</f>
        <v>*</v>
      </c>
      <c r="D10" s="11" t="str">
        <f>[6]Junho!$E$7</f>
        <v>*</v>
      </c>
      <c r="E10" s="11" t="str">
        <f>[6]Junho!$E$8</f>
        <v>*</v>
      </c>
      <c r="F10" s="11" t="str">
        <f>[6]Junho!$E$9</f>
        <v>*</v>
      </c>
      <c r="G10" s="11" t="str">
        <f>[6]Junho!$E$10</f>
        <v>*</v>
      </c>
      <c r="H10" s="11" t="str">
        <f>[6]Junho!$E$11</f>
        <v>*</v>
      </c>
      <c r="I10" s="11" t="str">
        <f>[6]Junho!$E$12</f>
        <v>*</v>
      </c>
      <c r="J10" s="11" t="str">
        <f>[6]Junho!$E$13</f>
        <v>*</v>
      </c>
      <c r="K10" s="11" t="str">
        <f>[6]Junho!$E$14</f>
        <v>*</v>
      </c>
      <c r="L10" s="11" t="str">
        <f>[6]Junho!$E$15</f>
        <v>*</v>
      </c>
      <c r="M10" s="11" t="str">
        <f>[6]Junho!$E$16</f>
        <v>*</v>
      </c>
      <c r="N10" s="11" t="str">
        <f>[6]Junho!$E$17</f>
        <v>*</v>
      </c>
      <c r="O10" s="11" t="str">
        <f>[6]Junho!$E$18</f>
        <v>*</v>
      </c>
      <c r="P10" s="11" t="str">
        <f>[6]Junho!$E$19</f>
        <v>*</v>
      </c>
      <c r="Q10" s="11" t="str">
        <f>[6]Junho!$E$20</f>
        <v>*</v>
      </c>
      <c r="R10" s="11" t="str">
        <f>[6]Junho!$E$21</f>
        <v>*</v>
      </c>
      <c r="S10" s="11" t="str">
        <f>[6]Junho!$E$22</f>
        <v>*</v>
      </c>
      <c r="T10" s="11" t="str">
        <f>[6]Junho!$E$23</f>
        <v>*</v>
      </c>
      <c r="U10" s="11" t="str">
        <f>[6]Junho!$E$24</f>
        <v>*</v>
      </c>
      <c r="V10" s="11" t="str">
        <f>[6]Junho!$E$25</f>
        <v>*</v>
      </c>
      <c r="W10" s="11" t="str">
        <f>[6]Junho!$E$26</f>
        <v>*</v>
      </c>
      <c r="X10" s="11" t="str">
        <f>[6]Junho!$E$27</f>
        <v>*</v>
      </c>
      <c r="Y10" s="11" t="str">
        <f>[6]Junho!$E$28</f>
        <v>*</v>
      </c>
      <c r="Z10" s="11" t="str">
        <f>[6]Junho!$E$29</f>
        <v>*</v>
      </c>
      <c r="AA10" s="11" t="str">
        <f>[6]Junho!$E$30</f>
        <v>*</v>
      </c>
      <c r="AB10" s="11" t="str">
        <f>[6]Junho!$E$31</f>
        <v>*</v>
      </c>
      <c r="AC10" s="11" t="str">
        <f>[6]Junho!$E$32</f>
        <v>*</v>
      </c>
      <c r="AD10" s="11" t="str">
        <f>[6]Junho!$E$33</f>
        <v>*</v>
      </c>
      <c r="AE10" s="11" t="str">
        <f>[6]Junho!$E$34</f>
        <v>*</v>
      </c>
      <c r="AF10" s="92" t="s">
        <v>226</v>
      </c>
    </row>
    <row r="11" spans="1:36" x14ac:dyDescent="0.2">
      <c r="A11" s="57" t="s">
        <v>64</v>
      </c>
      <c r="B11" s="11">
        <f>[7]Junho!$E$5</f>
        <v>63.875</v>
      </c>
      <c r="C11" s="11">
        <f>[7]Junho!$E$6</f>
        <v>75.2</v>
      </c>
      <c r="D11" s="11">
        <f>[7]Junho!$E$7</f>
        <v>79.769230769230774</v>
      </c>
      <c r="E11" s="11">
        <f>[7]Junho!$E$8</f>
        <v>71.84615384615384</v>
      </c>
      <c r="F11" s="11">
        <f>[7]Junho!$E$9</f>
        <v>64.833333333333329</v>
      </c>
      <c r="G11" s="11">
        <f>[7]Junho!$E$10</f>
        <v>69.565217391304344</v>
      </c>
      <c r="H11" s="11">
        <f>[7]Junho!$E$11</f>
        <v>64.708333333333329</v>
      </c>
      <c r="I11" s="11">
        <f>[7]Junho!$E$12</f>
        <v>58.916666666666664</v>
      </c>
      <c r="J11" s="11">
        <f>[7]Junho!$E$13</f>
        <v>59.791666666666664</v>
      </c>
      <c r="K11" s="11">
        <f>[7]Junho!$E$14</f>
        <v>63.5</v>
      </c>
      <c r="L11" s="11">
        <f>[7]Junho!$E$15</f>
        <v>60.916666666666664</v>
      </c>
      <c r="M11" s="11">
        <f>[7]Junho!$E$16</f>
        <v>60</v>
      </c>
      <c r="N11" s="11">
        <f>[7]Junho!$E$17</f>
        <v>57.791666666666664</v>
      </c>
      <c r="O11" s="11">
        <f>[7]Junho!$E$18</f>
        <v>56.291666666666664</v>
      </c>
      <c r="P11" s="11">
        <f>[7]Junho!$E$19</f>
        <v>53.5</v>
      </c>
      <c r="Q11" s="11">
        <f>[7]Junho!$E$20</f>
        <v>55.958333333333336</v>
      </c>
      <c r="R11" s="11">
        <f>[7]Junho!$E$21</f>
        <v>54.291666666666664</v>
      </c>
      <c r="S11" s="11">
        <f>[7]Junho!$E$22</f>
        <v>58.958333333333336</v>
      </c>
      <c r="T11" s="11">
        <f>[7]Junho!$E$23</f>
        <v>59.083333333333336</v>
      </c>
      <c r="U11" s="11">
        <f>[7]Junho!$E$24</f>
        <v>53.416666666666664</v>
      </c>
      <c r="V11" s="11">
        <f>[7]Junho!$E$25</f>
        <v>62.208333333333336</v>
      </c>
      <c r="W11" s="11">
        <f>[7]Junho!$E$26</f>
        <v>60.708333333333336</v>
      </c>
      <c r="X11" s="11">
        <f>[7]Junho!$E$27</f>
        <v>59.708333333333336</v>
      </c>
      <c r="Y11" s="11">
        <f>[7]Junho!$E$28</f>
        <v>52.083333333333336</v>
      </c>
      <c r="Z11" s="11">
        <f>[7]Junho!$E$29</f>
        <v>44.458333333333336</v>
      </c>
      <c r="AA11" s="11">
        <f>[7]Junho!$E$30</f>
        <v>64</v>
      </c>
      <c r="AB11" s="11">
        <f>[7]Junho!$E$31</f>
        <v>99.25</v>
      </c>
      <c r="AC11" s="11">
        <f>[7]Junho!$E$32</f>
        <v>69.599999999999994</v>
      </c>
      <c r="AD11" s="11">
        <f>[7]Junho!$E$33</f>
        <v>52.25</v>
      </c>
      <c r="AE11" s="11">
        <f>[7]Junho!$E$34</f>
        <v>48.833333333333336</v>
      </c>
      <c r="AF11" s="92">
        <f>AVERAGE(B11:AE11)</f>
        <v>61.843797844667385</v>
      </c>
    </row>
    <row r="12" spans="1:36" x14ac:dyDescent="0.2">
      <c r="A12" s="57" t="s">
        <v>41</v>
      </c>
      <c r="B12" s="11">
        <f>[8]Junho!$E$5</f>
        <v>99</v>
      </c>
      <c r="C12" s="11" t="str">
        <f>[8]Junho!$E$6</f>
        <v>*</v>
      </c>
      <c r="D12" s="11">
        <f>[8]Junho!$E$7</f>
        <v>94.375</v>
      </c>
      <c r="E12" s="11">
        <f>[8]Junho!$E$8</f>
        <v>67.833333333333329</v>
      </c>
      <c r="F12" s="11">
        <f>[8]Junho!$E$9</f>
        <v>61.636363636363633</v>
      </c>
      <c r="G12" s="11">
        <f>[8]Junho!$E$10</f>
        <v>67.590909090909093</v>
      </c>
      <c r="H12" s="11">
        <f>[8]Junho!$E$11</f>
        <v>66.666666666666671</v>
      </c>
      <c r="I12" s="11">
        <f>[8]Junho!$E$12</f>
        <v>75.7</v>
      </c>
      <c r="J12" s="11">
        <f>[8]Junho!$E$13</f>
        <v>58.166666666666664</v>
      </c>
      <c r="K12" s="11">
        <f>[8]Junho!$E$14</f>
        <v>63.541666666666664</v>
      </c>
      <c r="L12" s="11">
        <f>[8]Junho!$E$15</f>
        <v>71.333333333333329</v>
      </c>
      <c r="M12" s="11">
        <f>[8]Junho!$E$16</f>
        <v>69.625</v>
      </c>
      <c r="N12" s="11">
        <f>[8]Junho!$E$17</f>
        <v>67.916666666666671</v>
      </c>
      <c r="O12" s="11">
        <f>[8]Junho!$E$18</f>
        <v>68.375</v>
      </c>
      <c r="P12" s="11">
        <f>[8]Junho!$E$19</f>
        <v>63.3125</v>
      </c>
      <c r="Q12" s="11">
        <f>[8]Junho!$E$20</f>
        <v>71.875</v>
      </c>
      <c r="R12" s="11">
        <f>[8]Junho!$E$21</f>
        <v>66.13333333333334</v>
      </c>
      <c r="S12" s="11">
        <f>[8]Junho!$E$22</f>
        <v>60.642857142857146</v>
      </c>
      <c r="T12" s="11">
        <f>[8]Junho!$E$23</f>
        <v>83.333333333333329</v>
      </c>
      <c r="U12" s="11">
        <f>[8]Junho!$E$24</f>
        <v>81.92307692307692</v>
      </c>
      <c r="V12" s="11">
        <f>[8]Junho!$E$25</f>
        <v>52.2</v>
      </c>
      <c r="W12" s="11">
        <f>[8]Junho!$E$26</f>
        <v>67.849999999999994</v>
      </c>
      <c r="X12" s="11">
        <f>[8]Junho!$E$27</f>
        <v>64.2</v>
      </c>
      <c r="Y12" s="11">
        <f>[8]Junho!$E$28</f>
        <v>63.75</v>
      </c>
      <c r="Z12" s="11">
        <f>[8]Junho!$E$29</f>
        <v>53.833333333333336</v>
      </c>
      <c r="AA12" s="11">
        <f>[8]Junho!$E$30</f>
        <v>88.470588235294116</v>
      </c>
      <c r="AB12" s="11">
        <f>[8]Junho!$E$31</f>
        <v>84.647058823529406</v>
      </c>
      <c r="AC12" s="11">
        <f>[8]Junho!$E$32</f>
        <v>65.916666666666671</v>
      </c>
      <c r="AD12" s="11">
        <f>[8]Junho!$E$33</f>
        <v>58.625</v>
      </c>
      <c r="AE12" s="11">
        <f>[8]Junho!$E$34</f>
        <v>65.416666666666671</v>
      </c>
      <c r="AF12" s="92">
        <f>AVERAGE(B12:AE12)</f>
        <v>69.789311052368859</v>
      </c>
    </row>
    <row r="13" spans="1:36" x14ac:dyDescent="0.2">
      <c r="A13" s="57" t="s">
        <v>114</v>
      </c>
      <c r="B13" s="11" t="str">
        <f>[9]Junho!$E$5</f>
        <v>*</v>
      </c>
      <c r="C13" s="11" t="str">
        <f>[9]Junho!$E$6</f>
        <v>*</v>
      </c>
      <c r="D13" s="11" t="str">
        <f>[9]Junho!$E$7</f>
        <v>*</v>
      </c>
      <c r="E13" s="11" t="str">
        <f>[9]Junho!$E$8</f>
        <v>*</v>
      </c>
      <c r="F13" s="11" t="str">
        <f>[9]Junho!$E$9</f>
        <v>*</v>
      </c>
      <c r="G13" s="11" t="str">
        <f>[9]Junho!$E$10</f>
        <v>*</v>
      </c>
      <c r="H13" s="11" t="str">
        <f>[9]Junho!$E$11</f>
        <v>*</v>
      </c>
      <c r="I13" s="11" t="str">
        <f>[9]Junho!$E$12</f>
        <v>*</v>
      </c>
      <c r="J13" s="11" t="str">
        <f>[9]Junho!$E$13</f>
        <v>*</v>
      </c>
      <c r="K13" s="11" t="str">
        <f>[9]Junho!$E$14</f>
        <v>*</v>
      </c>
      <c r="L13" s="11" t="str">
        <f>[9]Junho!$E$15</f>
        <v>*</v>
      </c>
      <c r="M13" s="11" t="str">
        <f>[9]Junho!$E$16</f>
        <v>*</v>
      </c>
      <c r="N13" s="11" t="str">
        <f>[9]Junho!$E$17</f>
        <v>*</v>
      </c>
      <c r="O13" s="11" t="str">
        <f>[9]Junho!$E$18</f>
        <v>*</v>
      </c>
      <c r="P13" s="11" t="str">
        <f>[9]Junho!$E$19</f>
        <v>*</v>
      </c>
      <c r="Q13" s="11" t="str">
        <f>[9]Junho!$E$20</f>
        <v>*</v>
      </c>
      <c r="R13" s="11" t="str">
        <f>[9]Junho!$E$21</f>
        <v>*</v>
      </c>
      <c r="S13" s="11" t="str">
        <f>[9]Junho!$E$22</f>
        <v>*</v>
      </c>
      <c r="T13" s="11" t="str">
        <f>[9]Junho!$E$23</f>
        <v>*</v>
      </c>
      <c r="U13" s="11" t="str">
        <f>[9]Junho!$E$24</f>
        <v>*</v>
      </c>
      <c r="V13" s="11" t="str">
        <f>[9]Junho!$E$25</f>
        <v>*</v>
      </c>
      <c r="W13" s="11" t="str">
        <f>[9]Junho!$E$26</f>
        <v>*</v>
      </c>
      <c r="X13" s="11" t="str">
        <f>[9]Junho!$E$27</f>
        <v>*</v>
      </c>
      <c r="Y13" s="11" t="str">
        <f>[9]Junho!$E$28</f>
        <v>*</v>
      </c>
      <c r="Z13" s="11" t="str">
        <f>[9]Junho!$E$29</f>
        <v>*</v>
      </c>
      <c r="AA13" s="11" t="str">
        <f>[9]Junho!$E$30</f>
        <v>*</v>
      </c>
      <c r="AB13" s="11" t="str">
        <f>[9]Junho!$E$31</f>
        <v>*</v>
      </c>
      <c r="AC13" s="11" t="str">
        <f>[9]Junho!$E$32</f>
        <v>*</v>
      </c>
      <c r="AD13" s="11" t="str">
        <f>[9]Junho!$E$33</f>
        <v>*</v>
      </c>
      <c r="AE13" s="11" t="str">
        <f>[9]Junho!$E$34</f>
        <v>*</v>
      </c>
      <c r="AF13" s="92" t="s">
        <v>226</v>
      </c>
    </row>
    <row r="14" spans="1:36" x14ac:dyDescent="0.2">
      <c r="A14" s="57" t="s">
        <v>118</v>
      </c>
      <c r="B14" s="11">
        <f>[10]Junho!$E$5</f>
        <v>63.958333333333336</v>
      </c>
      <c r="C14" s="11">
        <f>[10]Junho!$E$6</f>
        <v>82.416666666666671</v>
      </c>
      <c r="D14" s="11">
        <f>[10]Junho!$E$7</f>
        <v>88.458333333333329</v>
      </c>
      <c r="E14" s="11">
        <f>[10]Junho!$E$8</f>
        <v>84.25</v>
      </c>
      <c r="F14" s="11">
        <f>[10]Junho!$E$9</f>
        <v>69.25</v>
      </c>
      <c r="G14" s="11">
        <f>[10]Junho!$E$10</f>
        <v>72.083333333333329</v>
      </c>
      <c r="H14" s="11">
        <f>[10]Junho!$E$11</f>
        <v>72.375</v>
      </c>
      <c r="I14" s="11">
        <f>[10]Junho!$E$12</f>
        <v>69.125</v>
      </c>
      <c r="J14" s="11">
        <f>[10]Junho!$E$13</f>
        <v>66.583333333333329</v>
      </c>
      <c r="K14" s="11">
        <f>[10]Junho!$E$14</f>
        <v>64.583333333333329</v>
      </c>
      <c r="L14" s="11">
        <f>[10]Junho!$E$15</f>
        <v>65.166666666666671</v>
      </c>
      <c r="M14" s="11">
        <f>[10]Junho!$E$16</f>
        <v>64</v>
      </c>
      <c r="N14" s="11">
        <f>[10]Junho!$E$17</f>
        <v>64.791666666666671</v>
      </c>
      <c r="O14" s="11">
        <f>[10]Junho!$E$18</f>
        <v>64.75</v>
      </c>
      <c r="P14" s="11">
        <f>[10]Junho!$E$19</f>
        <v>59.166666666666664</v>
      </c>
      <c r="Q14" s="11">
        <f>[10]Junho!$E$20</f>
        <v>60</v>
      </c>
      <c r="R14" s="11">
        <f>[10]Junho!$E$21</f>
        <v>63.5</v>
      </c>
      <c r="S14" s="11">
        <f>[10]Junho!$E$22</f>
        <v>62.125</v>
      </c>
      <c r="T14" s="11">
        <f>[10]Junho!$E$23</f>
        <v>65.791666666666671</v>
      </c>
      <c r="U14" s="11">
        <f>[10]Junho!$E$24</f>
        <v>66.833333333333329</v>
      </c>
      <c r="V14" s="11">
        <f>[10]Junho!$E$25</f>
        <v>64.666666666666671</v>
      </c>
      <c r="W14" s="11">
        <f>[10]Junho!$E$26</f>
        <v>62.333333333333336</v>
      </c>
      <c r="X14" s="11">
        <f>[10]Junho!$E$27</f>
        <v>61.833333333333336</v>
      </c>
      <c r="Y14" s="11">
        <f>[10]Junho!$E$28</f>
        <v>60.458333333333336</v>
      </c>
      <c r="Z14" s="11">
        <f>[10]Junho!$E$29</f>
        <v>53.541666666666664</v>
      </c>
      <c r="AA14" s="11">
        <f>[10]Junho!$E$30</f>
        <v>65.416666666666671</v>
      </c>
      <c r="AB14" s="11">
        <f>[10]Junho!$E$31</f>
        <v>91.125</v>
      </c>
      <c r="AC14" s="11">
        <f>[10]Junho!$E$32</f>
        <v>73.708333333333329</v>
      </c>
      <c r="AD14" s="11">
        <f>[10]Junho!$E$33</f>
        <v>62.791666666666664</v>
      </c>
      <c r="AE14" s="11">
        <f>[10]Junho!$E$34</f>
        <v>59.375</v>
      </c>
      <c r="AF14" s="92">
        <f>AVERAGE(B14:AE14)</f>
        <v>67.481944444444437</v>
      </c>
      <c r="AJ14" t="s">
        <v>47</v>
      </c>
    </row>
    <row r="15" spans="1:36" x14ac:dyDescent="0.2">
      <c r="A15" s="57" t="s">
        <v>121</v>
      </c>
      <c r="B15" s="11" t="str">
        <f>[11]Junho!$E$5</f>
        <v>*</v>
      </c>
      <c r="C15" s="11" t="str">
        <f>[11]Junho!$E$6</f>
        <v>*</v>
      </c>
      <c r="D15" s="11" t="str">
        <f>[11]Junho!$E$7</f>
        <v>*</v>
      </c>
      <c r="E15" s="11" t="str">
        <f>[11]Junho!$E$8</f>
        <v>*</v>
      </c>
      <c r="F15" s="11" t="str">
        <f>[11]Junho!$E$9</f>
        <v>*</v>
      </c>
      <c r="G15" s="11" t="str">
        <f>[11]Junho!$E$10</f>
        <v>*</v>
      </c>
      <c r="H15" s="11" t="str">
        <f>[11]Junho!$E$11</f>
        <v>*</v>
      </c>
      <c r="I15" s="11" t="str">
        <f>[11]Junho!$E$12</f>
        <v>*</v>
      </c>
      <c r="J15" s="11" t="str">
        <f>[11]Junho!$E$13</f>
        <v>*</v>
      </c>
      <c r="K15" s="11" t="str">
        <f>[11]Junho!$E$14</f>
        <v>*</v>
      </c>
      <c r="L15" s="11" t="str">
        <f>[11]Junho!$E$15</f>
        <v>*</v>
      </c>
      <c r="M15" s="11" t="str">
        <f>[11]Junho!$E$16</f>
        <v>*</v>
      </c>
      <c r="N15" s="11" t="str">
        <f>[11]Junho!$E$17</f>
        <v>*</v>
      </c>
      <c r="O15" s="11" t="str">
        <f>[11]Junho!$E$18</f>
        <v>*</v>
      </c>
      <c r="P15" s="11" t="str">
        <f>[11]Junho!$E$19</f>
        <v>*</v>
      </c>
      <c r="Q15" s="11" t="str">
        <f>[11]Junho!$E$20</f>
        <v>*</v>
      </c>
      <c r="R15" s="11" t="str">
        <f>[11]Junho!$E$21</f>
        <v>*</v>
      </c>
      <c r="S15" s="11" t="str">
        <f>[11]Junho!$E$22</f>
        <v>*</v>
      </c>
      <c r="T15" s="11" t="str">
        <f>[11]Junho!$E$23</f>
        <v>*</v>
      </c>
      <c r="U15" s="11" t="str">
        <f>[11]Junho!$E$24</f>
        <v>*</v>
      </c>
      <c r="V15" s="11" t="str">
        <f>[11]Junho!$E$25</f>
        <v>*</v>
      </c>
      <c r="W15" s="11" t="str">
        <f>[11]Junho!$E$26</f>
        <v>*</v>
      </c>
      <c r="X15" s="11" t="str">
        <f>[11]Junho!$E$27</f>
        <v>*</v>
      </c>
      <c r="Y15" s="11" t="str">
        <f>[11]Junho!$E$28</f>
        <v>*</v>
      </c>
      <c r="Z15" s="11" t="str">
        <f>[11]Junho!$E$29</f>
        <v>*</v>
      </c>
      <c r="AA15" s="11" t="str">
        <f>[11]Junho!$E$30</f>
        <v>*</v>
      </c>
      <c r="AB15" s="11" t="str">
        <f>[11]Junho!$E$31</f>
        <v>*</v>
      </c>
      <c r="AC15" s="11" t="str">
        <f>[11]Junho!$E$32</f>
        <v>*</v>
      </c>
      <c r="AD15" s="11" t="str">
        <f>[11]Junho!$E$33</f>
        <v>*</v>
      </c>
      <c r="AE15" s="11" t="str">
        <f>[11]Junho!$E$34</f>
        <v>*</v>
      </c>
      <c r="AF15" s="92" t="s">
        <v>226</v>
      </c>
      <c r="AJ15" t="s">
        <v>47</v>
      </c>
    </row>
    <row r="16" spans="1:36" x14ac:dyDescent="0.2">
      <c r="A16" s="57" t="s">
        <v>168</v>
      </c>
      <c r="B16" s="11" t="str">
        <f>[12]Junho!$E$5</f>
        <v>*</v>
      </c>
      <c r="C16" s="11" t="str">
        <f>[12]Junho!$E$6</f>
        <v>*</v>
      </c>
      <c r="D16" s="11" t="str">
        <f>[12]Junho!$E$7</f>
        <v>*</v>
      </c>
      <c r="E16" s="11" t="str">
        <f>[12]Junho!$E$8</f>
        <v>*</v>
      </c>
      <c r="F16" s="11" t="str">
        <f>[12]Junho!$E$9</f>
        <v>*</v>
      </c>
      <c r="G16" s="11" t="str">
        <f>[12]Junho!$E$10</f>
        <v>*</v>
      </c>
      <c r="H16" s="11" t="str">
        <f>[12]Junho!$E$11</f>
        <v>*</v>
      </c>
      <c r="I16" s="11" t="str">
        <f>[12]Junho!$E$12</f>
        <v>*</v>
      </c>
      <c r="J16" s="11" t="str">
        <f>[12]Junho!$E$13</f>
        <v>*</v>
      </c>
      <c r="K16" s="11" t="str">
        <f>[12]Junho!$E$14</f>
        <v>*</v>
      </c>
      <c r="L16" s="11" t="str">
        <f>[12]Junho!$E$15</f>
        <v>*</v>
      </c>
      <c r="M16" s="11" t="str">
        <f>[12]Junho!$E$16</f>
        <v>*</v>
      </c>
      <c r="N16" s="11" t="str">
        <f>[12]Junho!$E$17</f>
        <v>*</v>
      </c>
      <c r="O16" s="11" t="str">
        <f>[12]Junho!$E$18</f>
        <v>*</v>
      </c>
      <c r="P16" s="11" t="str">
        <f>[12]Junho!$E$19</f>
        <v>*</v>
      </c>
      <c r="Q16" s="11" t="str">
        <f>[12]Junho!$E$20</f>
        <v>*</v>
      </c>
      <c r="R16" s="11" t="str">
        <f>[12]Junho!$E$21</f>
        <v>*</v>
      </c>
      <c r="S16" s="11" t="str">
        <f>[12]Junho!$E$22</f>
        <v>*</v>
      </c>
      <c r="T16" s="11" t="str">
        <f>[12]Junho!$E$23</f>
        <v>*</v>
      </c>
      <c r="U16" s="11" t="str">
        <f>[12]Junho!$E$24</f>
        <v>*</v>
      </c>
      <c r="V16" s="11" t="str">
        <f>[12]Junho!$E$25</f>
        <v>*</v>
      </c>
      <c r="W16" s="11" t="str">
        <f>[12]Junho!$E$26</f>
        <v>*</v>
      </c>
      <c r="X16" s="11" t="str">
        <f>[12]Junho!$E$27</f>
        <v>*</v>
      </c>
      <c r="Y16" s="11" t="str">
        <f>[12]Junho!$E$28</f>
        <v>*</v>
      </c>
      <c r="Z16" s="11" t="str">
        <f>[12]Junho!$E$29</f>
        <v>*</v>
      </c>
      <c r="AA16" s="11" t="str">
        <f>[12]Junho!$E$30</f>
        <v>*</v>
      </c>
      <c r="AB16" s="11" t="str">
        <f>[12]Junho!$E$31</f>
        <v>*</v>
      </c>
      <c r="AC16" s="11" t="str">
        <f>[12]Junho!$E$32</f>
        <v>*</v>
      </c>
      <c r="AD16" s="11" t="str">
        <f>[12]Junho!$E$33</f>
        <v>*</v>
      </c>
      <c r="AE16" s="11" t="str">
        <f>[12]Junho!$E$34</f>
        <v>*</v>
      </c>
      <c r="AF16" s="92" t="s">
        <v>226</v>
      </c>
    </row>
    <row r="17" spans="1:36" x14ac:dyDescent="0.2">
      <c r="A17" s="57" t="s">
        <v>2</v>
      </c>
      <c r="B17" s="11">
        <f>[13]Junho!$E$5</f>
        <v>67.208333333333329</v>
      </c>
      <c r="C17" s="11">
        <f>[13]Junho!$E$6</f>
        <v>82.041666666666671</v>
      </c>
      <c r="D17" s="11">
        <f>[13]Junho!$E$7</f>
        <v>85.583333333333329</v>
      </c>
      <c r="E17" s="11">
        <f>[13]Junho!$E$8</f>
        <v>75.5</v>
      </c>
      <c r="F17" s="11">
        <f>[13]Junho!$E$9</f>
        <v>62.833333333333336</v>
      </c>
      <c r="G17" s="11">
        <f>[13]Junho!$E$10</f>
        <v>52.416666666666664</v>
      </c>
      <c r="H17" s="11">
        <f>[13]Junho!$E$11</f>
        <v>46.583333333333336</v>
      </c>
      <c r="I17" s="11">
        <f>[13]Junho!$E$12</f>
        <v>53.375</v>
      </c>
      <c r="J17" s="11">
        <f>[13]Junho!$E$13</f>
        <v>47.291666666666664</v>
      </c>
      <c r="K17" s="11">
        <f>[13]Junho!$E$14</f>
        <v>54.208333333333336</v>
      </c>
      <c r="L17" s="11">
        <f>[13]Junho!$E$15</f>
        <v>58.125</v>
      </c>
      <c r="M17" s="11">
        <f>[13]Junho!$E$16</f>
        <v>53.875</v>
      </c>
      <c r="N17" s="11">
        <f>[13]Junho!$E$17</f>
        <v>47.041666666666664</v>
      </c>
      <c r="O17" s="11">
        <f>[13]Junho!$E$18</f>
        <v>51.041666666666664</v>
      </c>
      <c r="P17" s="11">
        <f>[13]Junho!$E$19</f>
        <v>50.708333333333336</v>
      </c>
      <c r="Q17" s="11">
        <f>[13]Junho!$E$20</f>
        <v>48.833333333333336</v>
      </c>
      <c r="R17" s="11">
        <f>[13]Junho!$E$21</f>
        <v>46.208333333333336</v>
      </c>
      <c r="S17" s="11">
        <f>[13]Junho!$E$22</f>
        <v>48</v>
      </c>
      <c r="T17" s="11">
        <f>[13]Junho!$E$23</f>
        <v>54</v>
      </c>
      <c r="U17" s="11">
        <f>[13]Junho!$E$24</f>
        <v>59.541666666666664</v>
      </c>
      <c r="V17" s="11">
        <f>[13]Junho!$E$25</f>
        <v>51.375</v>
      </c>
      <c r="W17" s="11">
        <f>[13]Junho!$E$26</f>
        <v>44.958333333333336</v>
      </c>
      <c r="X17" s="11">
        <f>[13]Junho!$E$27</f>
        <v>45.916666666666664</v>
      </c>
      <c r="Y17" s="11">
        <f>[13]Junho!$E$28</f>
        <v>46.875</v>
      </c>
      <c r="Z17" s="11">
        <f>[13]Junho!$E$29</f>
        <v>51.166666666666664</v>
      </c>
      <c r="AA17" s="11">
        <f>[13]Junho!$E$30</f>
        <v>78.166666666666671</v>
      </c>
      <c r="AB17" s="11">
        <f>[13]Junho!$E$31</f>
        <v>85</v>
      </c>
      <c r="AC17" s="11">
        <f>[13]Junho!$E$32</f>
        <v>56</v>
      </c>
      <c r="AD17" s="11">
        <f>[13]Junho!$E$33</f>
        <v>54.083333333333336</v>
      </c>
      <c r="AE17" s="11">
        <f>[13]Junho!$E$34</f>
        <v>55.083333333333336</v>
      </c>
      <c r="AF17" s="92">
        <f t="shared" ref="AF17:AF49" si="1">AVERAGE(B17:AE17)</f>
        <v>57.101388888888891</v>
      </c>
      <c r="AH17" s="12" t="s">
        <v>47</v>
      </c>
    </row>
    <row r="18" spans="1:36" x14ac:dyDescent="0.2">
      <c r="A18" s="57" t="s">
        <v>3</v>
      </c>
      <c r="B18" s="11">
        <f>[14]Junho!$E$5</f>
        <v>64.916666666666671</v>
      </c>
      <c r="C18" s="11">
        <f>[14]Junho!$E$6</f>
        <v>65.541666666666671</v>
      </c>
      <c r="D18" s="11">
        <f>[14]Junho!$E$7</f>
        <v>77.291666666666671</v>
      </c>
      <c r="E18" s="11">
        <f>[14]Junho!$E$8</f>
        <v>75.833333333333329</v>
      </c>
      <c r="F18" s="11">
        <f>[14]Junho!$E$9</f>
        <v>68.5</v>
      </c>
      <c r="G18" s="11">
        <f>[14]Junho!$E$10</f>
        <v>67.125</v>
      </c>
      <c r="H18" s="11">
        <f>[14]Junho!$E$11</f>
        <v>68.666666666666671</v>
      </c>
      <c r="I18" s="11">
        <f>[14]Junho!$E$12</f>
        <v>63.458333333333336</v>
      </c>
      <c r="J18" s="11">
        <f>[14]Junho!$E$13</f>
        <v>61.25</v>
      </c>
      <c r="K18" s="11">
        <f>[14]Junho!$E$14</f>
        <v>64.666666666666671</v>
      </c>
      <c r="L18" s="11">
        <f>[14]Junho!$E$15</f>
        <v>63.791666666666664</v>
      </c>
      <c r="M18" s="11">
        <f>[14]Junho!$E$16</f>
        <v>63.583333333333336</v>
      </c>
      <c r="N18" s="11">
        <f>[14]Junho!$E$17</f>
        <v>65.75</v>
      </c>
      <c r="O18" s="11">
        <f>[14]Junho!$E$18</f>
        <v>62.583333333333336</v>
      </c>
      <c r="P18" s="11">
        <f>[14]Junho!$E$19</f>
        <v>62.208333333333336</v>
      </c>
      <c r="Q18" s="11">
        <f>[14]Junho!$E$20</f>
        <v>58.75</v>
      </c>
      <c r="R18" s="11">
        <f>[14]Junho!$E$21</f>
        <v>65.125</v>
      </c>
      <c r="S18" s="11">
        <f>[14]Junho!$E$22</f>
        <v>64.791666666666671</v>
      </c>
      <c r="T18" s="11">
        <f>[14]Junho!$E$23</f>
        <v>65.083333333333329</v>
      </c>
      <c r="U18" s="11">
        <f>[14]Junho!$E$24</f>
        <v>64.916666666666671</v>
      </c>
      <c r="V18" s="11">
        <f>[14]Junho!$E$25</f>
        <v>62.125</v>
      </c>
      <c r="W18" s="11">
        <f>[14]Junho!$E$26</f>
        <v>61.333333333333336</v>
      </c>
      <c r="X18" s="11">
        <f>[14]Junho!$E$27</f>
        <v>61.125</v>
      </c>
      <c r="Y18" s="11">
        <f>[14]Junho!$E$28</f>
        <v>61.916666666666664</v>
      </c>
      <c r="Z18" s="11">
        <f>[14]Junho!$E$29</f>
        <v>60</v>
      </c>
      <c r="AA18" s="11">
        <f>[14]Junho!$E$30</f>
        <v>60.125</v>
      </c>
      <c r="AB18" s="11">
        <f>[14]Junho!$E$31</f>
        <v>70.041666666666671</v>
      </c>
      <c r="AC18" s="11">
        <f>[14]Junho!$E$32</f>
        <v>61.125</v>
      </c>
      <c r="AD18" s="11">
        <f>[14]Junho!$E$33</f>
        <v>55.458333333333336</v>
      </c>
      <c r="AE18" s="11">
        <f>[14]Junho!$E$34</f>
        <v>59.583333333333336</v>
      </c>
      <c r="AF18" s="92">
        <f t="shared" si="1"/>
        <v>64.222222222222229</v>
      </c>
      <c r="AG18" s="12" t="s">
        <v>47</v>
      </c>
      <c r="AH18" s="12" t="s">
        <v>47</v>
      </c>
    </row>
    <row r="19" spans="1:36" x14ac:dyDescent="0.2">
      <c r="A19" s="57" t="s">
        <v>4</v>
      </c>
      <c r="B19" s="11">
        <f>[15]Junho!$E$5</f>
        <v>58.875</v>
      </c>
      <c r="C19" s="11">
        <f>[15]Junho!$E$6</f>
        <v>62.5</v>
      </c>
      <c r="D19" s="11">
        <f>[15]Junho!$E$7</f>
        <v>84.958333333333329</v>
      </c>
      <c r="E19" s="11">
        <f>[15]Junho!$E$8</f>
        <v>81.166666666666671</v>
      </c>
      <c r="F19" s="11">
        <f>[15]Junho!$E$9</f>
        <v>69.583333333333329</v>
      </c>
      <c r="G19" s="11">
        <f>[15]Junho!$E$10</f>
        <v>55.291666666666664</v>
      </c>
      <c r="H19" s="11">
        <f>[15]Junho!$E$11</f>
        <v>61.916666666666664</v>
      </c>
      <c r="I19" s="11">
        <f>[15]Junho!$E$12</f>
        <v>59.208333333333336</v>
      </c>
      <c r="J19" s="11">
        <f>[15]Junho!$E$13</f>
        <v>43.875</v>
      </c>
      <c r="K19" s="11">
        <f>[15]Junho!$E$14</f>
        <v>52.041666666666664</v>
      </c>
      <c r="L19" s="11">
        <f>[15]Junho!$E$15</f>
        <v>59.958333333333336</v>
      </c>
      <c r="M19" s="11">
        <f>[15]Junho!$E$16</f>
        <v>53.375</v>
      </c>
      <c r="N19" s="11">
        <f>[15]Junho!$E$17</f>
        <v>55.75</v>
      </c>
      <c r="O19" s="11">
        <f>[15]Junho!$E$18</f>
        <v>53.958333333333336</v>
      </c>
      <c r="P19" s="11">
        <f>[15]Junho!$E$19</f>
        <v>55.875</v>
      </c>
      <c r="Q19" s="11">
        <f>[15]Junho!$E$20</f>
        <v>53.75</v>
      </c>
      <c r="R19" s="11">
        <f>[15]Junho!$E$21</f>
        <v>53.458333333333336</v>
      </c>
      <c r="S19" s="11">
        <f>[15]Junho!$E$22</f>
        <v>55.708333333333336</v>
      </c>
      <c r="T19" s="11">
        <f>[15]Junho!$E$23</f>
        <v>54.166666666666664</v>
      </c>
      <c r="U19" s="11">
        <f>[15]Junho!$E$24</f>
        <v>57.541666666666664</v>
      </c>
      <c r="V19" s="11">
        <f>[15]Junho!$E$25</f>
        <v>50.75</v>
      </c>
      <c r="W19" s="11">
        <f>[15]Junho!$E$26</f>
        <v>47.791666666666664</v>
      </c>
      <c r="X19" s="11">
        <f>[15]Junho!$E$27</f>
        <v>50.125</v>
      </c>
      <c r="Y19" s="11">
        <f>[15]Junho!$E$28</f>
        <v>52.208333333333336</v>
      </c>
      <c r="Z19" s="11">
        <f>[15]Junho!$E$29</f>
        <v>50.5</v>
      </c>
      <c r="AA19" s="11">
        <f>[15]Junho!$E$30</f>
        <v>56.166666666666664</v>
      </c>
      <c r="AB19" s="11">
        <f>[15]Junho!$E$31</f>
        <v>66.291666666666671</v>
      </c>
      <c r="AC19" s="11">
        <f>[15]Junho!$E$32</f>
        <v>51.625</v>
      </c>
      <c r="AD19" s="11">
        <f>[15]Junho!$E$33</f>
        <v>47.291666666666664</v>
      </c>
      <c r="AE19" s="11">
        <f>[15]Junho!$E$34</f>
        <v>48.208333333333336</v>
      </c>
      <c r="AF19" s="92">
        <f t="shared" si="1"/>
        <v>56.797222222222231</v>
      </c>
      <c r="AH19" t="s">
        <v>47</v>
      </c>
    </row>
    <row r="20" spans="1:36" x14ac:dyDescent="0.2">
      <c r="A20" s="57" t="s">
        <v>5</v>
      </c>
      <c r="B20" s="11">
        <f>[16]Junho!$E$5</f>
        <v>78.833333333333329</v>
      </c>
      <c r="C20" s="11">
        <f>[16]Junho!$E$6</f>
        <v>79.666666666666671</v>
      </c>
      <c r="D20" s="11">
        <f>[16]Junho!$E$7</f>
        <v>77.916666666666671</v>
      </c>
      <c r="E20" s="11">
        <f>[16]Junho!$E$8</f>
        <v>75.25</v>
      </c>
      <c r="F20" s="11">
        <f>[16]Junho!$E$9</f>
        <v>65.833333333333329</v>
      </c>
      <c r="G20" s="11">
        <f>[16]Junho!$E$10</f>
        <v>56.916666666666664</v>
      </c>
      <c r="H20" s="11">
        <f>[16]Junho!$E$11</f>
        <v>59.166666666666664</v>
      </c>
      <c r="I20" s="11">
        <f>[16]Junho!$E$12</f>
        <v>70.708333333333329</v>
      </c>
      <c r="J20" s="11">
        <f>[16]Junho!$E$13</f>
        <v>75.708333333333329</v>
      </c>
      <c r="K20" s="11">
        <f>[16]Junho!$E$14</f>
        <v>58.708333333333336</v>
      </c>
      <c r="L20" s="11">
        <f>[16]Junho!$E$15</f>
        <v>61.875</v>
      </c>
      <c r="M20" s="11">
        <f>[16]Junho!$E$16</f>
        <v>66.208333333333329</v>
      </c>
      <c r="N20" s="11">
        <f>[16]Junho!$E$17</f>
        <v>63.708333333333336</v>
      </c>
      <c r="O20" s="11">
        <f>[16]Junho!$E$18</f>
        <v>66.083333333333329</v>
      </c>
      <c r="P20" s="11">
        <f>[16]Junho!$E$19</f>
        <v>60.458333333333336</v>
      </c>
      <c r="Q20" s="11">
        <f>[16]Junho!$E$20</f>
        <v>54.75</v>
      </c>
      <c r="R20" s="11">
        <f>[16]Junho!$E$21</f>
        <v>69.5</v>
      </c>
      <c r="S20" s="11">
        <f>[16]Junho!$E$22</f>
        <v>67.458333333333329</v>
      </c>
      <c r="T20" s="11">
        <f>[16]Junho!$E$23</f>
        <v>67.041666666666671</v>
      </c>
      <c r="U20" s="11">
        <f>[16]Junho!$E$24</f>
        <v>77</v>
      </c>
      <c r="V20" s="11">
        <f>[16]Junho!$E$25</f>
        <v>69.708333333333329</v>
      </c>
      <c r="W20" s="11">
        <f>[16]Junho!$E$26</f>
        <v>56.458333333333336</v>
      </c>
      <c r="X20" s="11">
        <f>[16]Junho!$E$27</f>
        <v>51.5</v>
      </c>
      <c r="Y20" s="11">
        <f>[16]Junho!$E$28</f>
        <v>61.375</v>
      </c>
      <c r="Z20" s="11">
        <f>[16]Junho!$E$29</f>
        <v>55.583333333333336</v>
      </c>
      <c r="AA20" s="11">
        <f>[16]Junho!$E$30</f>
        <v>81.958333333333329</v>
      </c>
      <c r="AB20" s="11">
        <f>[16]Junho!$E$31</f>
        <v>80.375</v>
      </c>
      <c r="AC20" s="11">
        <f>[16]Junho!$E$32</f>
        <v>66.375</v>
      </c>
      <c r="AD20" s="11">
        <f>[16]Junho!$E$33</f>
        <v>63.916666666666664</v>
      </c>
      <c r="AE20" s="11">
        <f>[16]Junho!$E$34</f>
        <v>64.875</v>
      </c>
      <c r="AF20" s="92">
        <f t="shared" si="1"/>
        <v>66.830555555555563</v>
      </c>
      <c r="AG20" s="12" t="s">
        <v>47</v>
      </c>
    </row>
    <row r="21" spans="1:36" x14ac:dyDescent="0.2">
      <c r="A21" s="57" t="s">
        <v>43</v>
      </c>
      <c r="B21" s="11">
        <f>[17]Junho!$E$5</f>
        <v>63.916666666666664</v>
      </c>
      <c r="C21" s="11">
        <f>[17]Junho!$E$6</f>
        <v>65</v>
      </c>
      <c r="D21" s="11">
        <f>[17]Junho!$E$7</f>
        <v>84.583333333333329</v>
      </c>
      <c r="E21" s="11">
        <f>[17]Junho!$E$8</f>
        <v>79.916666666666671</v>
      </c>
      <c r="F21" s="11">
        <f>[17]Junho!$E$9</f>
        <v>64.291666666666671</v>
      </c>
      <c r="G21" s="11">
        <f>[17]Junho!$E$10</f>
        <v>55.958333333333336</v>
      </c>
      <c r="H21" s="11">
        <f>[17]Junho!$E$11</f>
        <v>59.916666666666664</v>
      </c>
      <c r="I21" s="11">
        <f>[17]Junho!$E$12</f>
        <v>62.041666666666664</v>
      </c>
      <c r="J21" s="11">
        <f>[17]Junho!$E$13</f>
        <v>48.625</v>
      </c>
      <c r="K21" s="11">
        <f>[17]Junho!$E$14</f>
        <v>55.666666666666664</v>
      </c>
      <c r="L21" s="11">
        <f>[17]Junho!$E$15</f>
        <v>62.375</v>
      </c>
      <c r="M21" s="11">
        <f>[17]Junho!$E$16</f>
        <v>59.25</v>
      </c>
      <c r="N21" s="11">
        <f>[17]Junho!$E$17</f>
        <v>60.954545454545453</v>
      </c>
      <c r="O21" s="11">
        <f>[17]Junho!$E$18</f>
        <v>57.833333333333336</v>
      </c>
      <c r="P21" s="11">
        <f>[17]Junho!$E$19</f>
        <v>53.25</v>
      </c>
      <c r="Q21" s="11">
        <f>[17]Junho!$E$20</f>
        <v>56.291666666666664</v>
      </c>
      <c r="R21" s="11">
        <f>[17]Junho!$E$21</f>
        <v>56.458333333333336</v>
      </c>
      <c r="S21" s="11">
        <f>[17]Junho!$E$22</f>
        <v>60.291666666666664</v>
      </c>
      <c r="T21" s="11">
        <f>[17]Junho!$E$23</f>
        <v>59.541666666666664</v>
      </c>
      <c r="U21" s="11">
        <f>[17]Junho!$E$24</f>
        <v>61.5</v>
      </c>
      <c r="V21" s="11">
        <f>[17]Junho!$E$25</f>
        <v>54.25</v>
      </c>
      <c r="W21" s="11">
        <f>[17]Junho!$E$26</f>
        <v>52.25</v>
      </c>
      <c r="X21" s="11">
        <f>[17]Junho!$E$27</f>
        <v>53.208333333333336</v>
      </c>
      <c r="Y21" s="11">
        <f>[17]Junho!$E$28</f>
        <v>56.791666666666664</v>
      </c>
      <c r="Z21" s="11">
        <f>[17]Junho!$E$29</f>
        <v>53.583333333333336</v>
      </c>
      <c r="AA21" s="11">
        <f>[17]Junho!$E$30</f>
        <v>62.708333333333336</v>
      </c>
      <c r="AB21" s="11">
        <f>[17]Junho!$E$31</f>
        <v>70.291666666666671</v>
      </c>
      <c r="AC21" s="11">
        <f>[17]Junho!$E$32</f>
        <v>57</v>
      </c>
      <c r="AD21" s="11">
        <f>[17]Junho!$E$33</f>
        <v>56.375</v>
      </c>
      <c r="AE21" s="11">
        <f>[17]Junho!$E$34</f>
        <v>55.5</v>
      </c>
      <c r="AF21" s="92">
        <f t="shared" si="1"/>
        <v>59.987373737373744</v>
      </c>
      <c r="AH21" t="s">
        <v>47</v>
      </c>
      <c r="AI21" t="s">
        <v>47</v>
      </c>
    </row>
    <row r="22" spans="1:36" x14ac:dyDescent="0.2">
      <c r="A22" s="57" t="s">
        <v>6</v>
      </c>
      <c r="B22" s="11">
        <f>[18]Junho!$E$5</f>
        <v>69.25</v>
      </c>
      <c r="C22" s="11">
        <f>[18]Junho!$E$6</f>
        <v>72.166666666666671</v>
      </c>
      <c r="D22" s="11">
        <f>[18]Junho!$E$7</f>
        <v>78.083333333333329</v>
      </c>
      <c r="E22" s="11">
        <f>[18]Junho!$E$8</f>
        <v>76.375</v>
      </c>
      <c r="F22" s="11">
        <f>[18]Junho!$E$9</f>
        <v>67.166666666666671</v>
      </c>
      <c r="G22" s="11">
        <f>[18]Junho!$E$10</f>
        <v>59.291666666666664</v>
      </c>
      <c r="H22" s="11">
        <f>[18]Junho!$E$11</f>
        <v>61.666666666666664</v>
      </c>
      <c r="I22" s="11">
        <f>[18]Junho!$E$12</f>
        <v>62.291666666666664</v>
      </c>
      <c r="J22" s="11">
        <f>[18]Junho!$E$13</f>
        <v>58.791666666666664</v>
      </c>
      <c r="K22" s="11">
        <f>[18]Junho!$E$14</f>
        <v>58.833333333333336</v>
      </c>
      <c r="L22" s="11">
        <f>[18]Junho!$E$15</f>
        <v>64.291666666666671</v>
      </c>
      <c r="M22" s="11">
        <f>[18]Junho!$E$16</f>
        <v>63.083333333333336</v>
      </c>
      <c r="N22" s="11">
        <f>[18]Junho!$E$17</f>
        <v>59.958333333333336</v>
      </c>
      <c r="O22" s="11">
        <f>[18]Junho!$E$18</f>
        <v>57.75</v>
      </c>
      <c r="P22" s="11">
        <f>[18]Junho!$E$19</f>
        <v>57.291666666666664</v>
      </c>
      <c r="Q22" s="11">
        <f>[18]Junho!$E$20</f>
        <v>60.5</v>
      </c>
      <c r="R22" s="11">
        <f>[18]Junho!$E$21</f>
        <v>54.125</v>
      </c>
      <c r="S22" s="11">
        <f>[18]Junho!$E$22</f>
        <v>59.416666666666664</v>
      </c>
      <c r="T22" s="11">
        <f>[18]Junho!$E$23</f>
        <v>62.708333333333336</v>
      </c>
      <c r="U22" s="11">
        <f>[18]Junho!$E$24</f>
        <v>61.958333333333336</v>
      </c>
      <c r="V22" s="11">
        <f>[18]Junho!$E$25</f>
        <v>56.375</v>
      </c>
      <c r="W22" s="11">
        <f>[18]Junho!$E$26</f>
        <v>55.041666666666664</v>
      </c>
      <c r="X22" s="11">
        <f>[18]Junho!$E$27</f>
        <v>55.75</v>
      </c>
      <c r="Y22" s="11">
        <f>[18]Junho!$E$28</f>
        <v>58.333333333333336</v>
      </c>
      <c r="Z22" s="11">
        <f>[18]Junho!$E$29</f>
        <v>56.5</v>
      </c>
      <c r="AA22" s="11">
        <f>[18]Junho!$E$30</f>
        <v>74.375</v>
      </c>
      <c r="AB22" s="11">
        <f>[18]Junho!$E$31</f>
        <v>80.791666666666671</v>
      </c>
      <c r="AC22" s="11">
        <f>[18]Junho!$E$32</f>
        <v>67.583333333333329</v>
      </c>
      <c r="AD22" s="11">
        <f>[18]Junho!$E$33</f>
        <v>63.458333333333336</v>
      </c>
      <c r="AE22" s="11">
        <f>[18]Junho!$E$34</f>
        <v>63.833333333333336</v>
      </c>
      <c r="AF22" s="92">
        <f t="shared" si="1"/>
        <v>63.234722222222217</v>
      </c>
      <c r="AJ22" t="s">
        <v>47</v>
      </c>
    </row>
    <row r="23" spans="1:36" x14ac:dyDescent="0.2">
      <c r="A23" s="57" t="s">
        <v>7</v>
      </c>
      <c r="B23" s="11">
        <f>[19]Junho!$E$5</f>
        <v>91.875</v>
      </c>
      <c r="C23" s="11">
        <f>[19]Junho!$E$6</f>
        <v>93.416666666666671</v>
      </c>
      <c r="D23" s="11">
        <f>[19]Junho!$E$7</f>
        <v>84.82352941176471</v>
      </c>
      <c r="E23" s="11">
        <f>[19]Junho!$E$8</f>
        <v>84.875</v>
      </c>
      <c r="F23" s="11">
        <f>[19]Junho!$E$9</f>
        <v>68.375</v>
      </c>
      <c r="G23" s="11">
        <f>[19]Junho!$E$10</f>
        <v>65.625</v>
      </c>
      <c r="H23" s="11">
        <f>[19]Junho!$E$11</f>
        <v>61.25</v>
      </c>
      <c r="I23" s="11">
        <f>[19]Junho!$E$12</f>
        <v>65.041666666666671</v>
      </c>
      <c r="J23" s="11">
        <f>[19]Junho!$E$13</f>
        <v>56.25</v>
      </c>
      <c r="K23" s="11">
        <f>[19]Junho!$E$14</f>
        <v>63.25</v>
      </c>
      <c r="L23" s="11">
        <f>[19]Junho!$E$15</f>
        <v>66.708333333333329</v>
      </c>
      <c r="M23" s="11">
        <f>[19]Junho!$E$16</f>
        <v>61.208333333333336</v>
      </c>
      <c r="N23" s="11">
        <f>[19]Junho!$E$17</f>
        <v>58.458333333333336</v>
      </c>
      <c r="O23" s="11">
        <f>[19]Junho!$E$18</f>
        <v>59.625</v>
      </c>
      <c r="P23" s="11">
        <f>[19]Junho!$E$19</f>
        <v>56.75</v>
      </c>
      <c r="Q23" s="11">
        <f>[19]Junho!$E$20</f>
        <v>54</v>
      </c>
      <c r="R23" s="11">
        <f>[19]Junho!$E$21</f>
        <v>56.416666666666664</v>
      </c>
      <c r="S23" s="11">
        <f>[19]Junho!$E$22</f>
        <v>55</v>
      </c>
      <c r="T23" s="11">
        <f>[19]Junho!$E$23</f>
        <v>57.458333333333336</v>
      </c>
      <c r="U23" s="11">
        <f>[19]Junho!$E$24</f>
        <v>79.5</v>
      </c>
      <c r="V23" s="11">
        <f>[19]Junho!$E$25</f>
        <v>61</v>
      </c>
      <c r="W23" s="11">
        <f>[19]Junho!$E$26</f>
        <v>57.833333333333336</v>
      </c>
      <c r="X23" s="11">
        <f>[19]Junho!$E$27</f>
        <v>56.75</v>
      </c>
      <c r="Y23" s="11">
        <f>[19]Junho!$E$28</f>
        <v>53.208333333333336</v>
      </c>
      <c r="Z23" s="11">
        <f>[19]Junho!$E$29</f>
        <v>59.791666666666664</v>
      </c>
      <c r="AA23" s="11">
        <f>[19]Junho!$E$30</f>
        <v>86.409090909090907</v>
      </c>
      <c r="AB23" s="11">
        <f>[19]Junho!$E$31</f>
        <v>92.36363636363636</v>
      </c>
      <c r="AC23" s="11">
        <f>[19]Junho!$E$32</f>
        <v>63.4</v>
      </c>
      <c r="AD23" s="11">
        <f>[19]Junho!$E$33</f>
        <v>58.625</v>
      </c>
      <c r="AE23" s="11">
        <f>[19]Junho!$E$34</f>
        <v>60.083333333333336</v>
      </c>
      <c r="AF23" s="92">
        <f t="shared" si="1"/>
        <v>66.312375222816399</v>
      </c>
    </row>
    <row r="24" spans="1:36" x14ac:dyDescent="0.2">
      <c r="A24" s="57" t="s">
        <v>169</v>
      </c>
      <c r="B24" s="11" t="str">
        <f>[20]Junho!$E$5</f>
        <v>*</v>
      </c>
      <c r="C24" s="11" t="str">
        <f>[20]Junho!$E$6</f>
        <v>*</v>
      </c>
      <c r="D24" s="11" t="str">
        <f>[20]Junho!$E$7</f>
        <v>*</v>
      </c>
      <c r="E24" s="11" t="str">
        <f>[20]Junho!$E$8</f>
        <v>*</v>
      </c>
      <c r="F24" s="11" t="str">
        <f>[20]Junho!$E$9</f>
        <v>*</v>
      </c>
      <c r="G24" s="11" t="str">
        <f>[20]Junho!$E$10</f>
        <v>*</v>
      </c>
      <c r="H24" s="11" t="str">
        <f>[20]Junho!$E$11</f>
        <v>*</v>
      </c>
      <c r="I24" s="11" t="str">
        <f>[20]Junho!$E$12</f>
        <v>*</v>
      </c>
      <c r="J24" s="11" t="str">
        <f>[20]Junho!$E$13</f>
        <v>*</v>
      </c>
      <c r="K24" s="11" t="str">
        <f>[20]Junho!$E$14</f>
        <v>*</v>
      </c>
      <c r="L24" s="11" t="str">
        <f>[20]Junho!$E$15</f>
        <v>*</v>
      </c>
      <c r="M24" s="11" t="str">
        <f>[20]Junho!$E$16</f>
        <v>*</v>
      </c>
      <c r="N24" s="11" t="str">
        <f>[20]Junho!$E$17</f>
        <v>*</v>
      </c>
      <c r="O24" s="11" t="str">
        <f>[20]Junho!$E$18</f>
        <v>*</v>
      </c>
      <c r="P24" s="11" t="str">
        <f>[20]Junho!$E$19</f>
        <v>*</v>
      </c>
      <c r="Q24" s="11" t="str">
        <f>[20]Junho!$E$20</f>
        <v>*</v>
      </c>
      <c r="R24" s="11" t="str">
        <f>[20]Junho!$E$21</f>
        <v>*</v>
      </c>
      <c r="S24" s="11" t="str">
        <f>[20]Junho!$E$22</f>
        <v>*</v>
      </c>
      <c r="T24" s="11" t="str">
        <f>[20]Junho!$E$23</f>
        <v>*</v>
      </c>
      <c r="U24" s="11" t="str">
        <f>[20]Junho!$E$24</f>
        <v>*</v>
      </c>
      <c r="V24" s="11" t="str">
        <f>[20]Junho!$E$25</f>
        <v>*</v>
      </c>
      <c r="W24" s="11" t="str">
        <f>[20]Junho!$E$26</f>
        <v>*</v>
      </c>
      <c r="X24" s="11" t="str">
        <f>[20]Junho!$E$27</f>
        <v>*</v>
      </c>
      <c r="Y24" s="11" t="str">
        <f>[20]Junho!$E$28</f>
        <v>*</v>
      </c>
      <c r="Z24" s="11" t="str">
        <f>[20]Junho!$E$29</f>
        <v>*</v>
      </c>
      <c r="AA24" s="11" t="str">
        <f>[20]Junho!$E$30</f>
        <v>*</v>
      </c>
      <c r="AB24" s="11" t="str">
        <f>[20]Junho!$E$31</f>
        <v>*</v>
      </c>
      <c r="AC24" s="11" t="str">
        <f>[20]Junho!$E$32</f>
        <v>*</v>
      </c>
      <c r="AD24" s="11" t="str">
        <f>[20]Junho!$E$33</f>
        <v>*</v>
      </c>
      <c r="AE24" s="11" t="str">
        <f>[20]Junho!$E$34</f>
        <v>*</v>
      </c>
      <c r="AF24" s="92" t="s">
        <v>226</v>
      </c>
      <c r="AH24" t="s">
        <v>47</v>
      </c>
      <c r="AJ24" t="s">
        <v>47</v>
      </c>
    </row>
    <row r="25" spans="1:36" x14ac:dyDescent="0.2">
      <c r="A25" s="57" t="s">
        <v>170</v>
      </c>
      <c r="B25" s="11" t="str">
        <f>[21]Junho!$E$5</f>
        <v>*</v>
      </c>
      <c r="C25" s="11" t="str">
        <f>[21]Junho!$E$6</f>
        <v>*</v>
      </c>
      <c r="D25" s="11" t="str">
        <f>[21]Junho!$E$7</f>
        <v>*</v>
      </c>
      <c r="E25" s="11" t="str">
        <f>[21]Junho!$E$8</f>
        <v>*</v>
      </c>
      <c r="F25" s="11" t="str">
        <f>[21]Junho!$E$9</f>
        <v>*</v>
      </c>
      <c r="G25" s="11" t="str">
        <f>[21]Junho!$E$10</f>
        <v>*</v>
      </c>
      <c r="H25" s="11" t="str">
        <f>[21]Junho!$E$11</f>
        <v>*</v>
      </c>
      <c r="I25" s="11" t="str">
        <f>[21]Junho!$E$12</f>
        <v>*</v>
      </c>
      <c r="J25" s="11" t="str">
        <f>[21]Junho!$E$13</f>
        <v>*</v>
      </c>
      <c r="K25" s="11" t="str">
        <f>[21]Junho!$E$14</f>
        <v>*</v>
      </c>
      <c r="L25" s="11" t="str">
        <f>[21]Junho!$E$15</f>
        <v>*</v>
      </c>
      <c r="M25" s="11" t="str">
        <f>[21]Junho!$E$16</f>
        <v>*</v>
      </c>
      <c r="N25" s="11" t="str">
        <f>[21]Junho!$E$17</f>
        <v>*</v>
      </c>
      <c r="O25" s="11" t="str">
        <f>[21]Junho!$E$18</f>
        <v>*</v>
      </c>
      <c r="P25" s="11" t="str">
        <f>[21]Junho!$E$19</f>
        <v>*</v>
      </c>
      <c r="Q25" s="11" t="str">
        <f>[21]Junho!$E$20</f>
        <v>*</v>
      </c>
      <c r="R25" s="11" t="s">
        <v>226</v>
      </c>
      <c r="S25" s="11" t="str">
        <f>[21]Junho!$E$22</f>
        <v>*</v>
      </c>
      <c r="T25" s="11" t="str">
        <f>[21]Junho!$E$23</f>
        <v>*</v>
      </c>
      <c r="U25" s="11" t="str">
        <f>[21]Junho!$E$24</f>
        <v>*</v>
      </c>
      <c r="V25" s="11" t="str">
        <f>[21]Junho!$E$25</f>
        <v>*</v>
      </c>
      <c r="W25" s="11" t="str">
        <f>[21]Junho!$E$26</f>
        <v>*</v>
      </c>
      <c r="X25" s="11" t="str">
        <f>[21]Junho!$E$27</f>
        <v>*</v>
      </c>
      <c r="Y25" s="11" t="str">
        <f>[21]Junho!$E$28</f>
        <v>*</v>
      </c>
      <c r="Z25" s="11" t="str">
        <f>[21]Junho!$E$29</f>
        <v>*</v>
      </c>
      <c r="AA25" s="11" t="str">
        <f>[21]Junho!$E$30</f>
        <v>*</v>
      </c>
      <c r="AB25" s="11" t="str">
        <f>[21]Junho!$E$31</f>
        <v>*</v>
      </c>
      <c r="AC25" s="11" t="str">
        <f>[21]Junho!$E$32</f>
        <v>*</v>
      </c>
      <c r="AD25" s="11" t="str">
        <f>[21]Junho!$E$33</f>
        <v>*</v>
      </c>
      <c r="AE25" s="11" t="str">
        <f>[21]Junho!$E$34</f>
        <v>*</v>
      </c>
      <c r="AF25" s="92" t="s">
        <v>226</v>
      </c>
      <c r="AG25" s="12" t="s">
        <v>47</v>
      </c>
      <c r="AJ25" t="s">
        <v>47</v>
      </c>
    </row>
    <row r="26" spans="1:36" x14ac:dyDescent="0.2">
      <c r="A26" s="57" t="s">
        <v>171</v>
      </c>
      <c r="B26" s="11" t="str">
        <f>[22]Junho!$E$5</f>
        <v>*</v>
      </c>
      <c r="C26" s="11" t="str">
        <f>[22]Junho!$E$6</f>
        <v>*</v>
      </c>
      <c r="D26" s="11" t="str">
        <f>[22]Junho!$E$7</f>
        <v>*</v>
      </c>
      <c r="E26" s="11" t="str">
        <f>[22]Junho!$E$8</f>
        <v>*</v>
      </c>
      <c r="F26" s="11" t="str">
        <f>[22]Junho!$E$9</f>
        <v>*</v>
      </c>
      <c r="G26" s="11" t="str">
        <f>[22]Junho!$E$10</f>
        <v>*</v>
      </c>
      <c r="H26" s="11" t="str">
        <f>[22]Junho!$E$11</f>
        <v>*</v>
      </c>
      <c r="I26" s="11" t="str">
        <f>[22]Junho!$E$12</f>
        <v>*</v>
      </c>
      <c r="J26" s="11" t="str">
        <f>[22]Junho!$E$13</f>
        <v>*</v>
      </c>
      <c r="K26" s="11" t="str">
        <f>[22]Junho!$E$14</f>
        <v>*</v>
      </c>
      <c r="L26" s="11" t="str">
        <f>[22]Junho!$E$15</f>
        <v>*</v>
      </c>
      <c r="M26" s="11" t="str">
        <f>[22]Junho!$E$16</f>
        <v>*</v>
      </c>
      <c r="N26" s="11" t="str">
        <f>[22]Junho!$E$17</f>
        <v>*</v>
      </c>
      <c r="O26" s="11" t="str">
        <f>[22]Junho!$E$18</f>
        <v>*</v>
      </c>
      <c r="P26" s="11" t="str">
        <f>[22]Junho!$E$19</f>
        <v>*</v>
      </c>
      <c r="Q26" s="11" t="str">
        <f>[22]Junho!$E$20</f>
        <v>*</v>
      </c>
      <c r="R26" s="11" t="str">
        <f>[22]Junho!$E$21</f>
        <v>*</v>
      </c>
      <c r="S26" s="11" t="str">
        <f>[22]Junho!$E$22</f>
        <v>*</v>
      </c>
      <c r="T26" s="11" t="str">
        <f>[22]Junho!$E$23</f>
        <v>*</v>
      </c>
      <c r="U26" s="11" t="str">
        <f>[22]Junho!$E$24</f>
        <v>*</v>
      </c>
      <c r="V26" s="11" t="str">
        <f>[22]Junho!$E$25</f>
        <v>*</v>
      </c>
      <c r="W26" s="11" t="str">
        <f>[22]Junho!$E$26</f>
        <v>*</v>
      </c>
      <c r="X26" s="11" t="str">
        <f>[22]Junho!$E$27</f>
        <v>*</v>
      </c>
      <c r="Y26" s="11" t="str">
        <f>[22]Junho!$E$28</f>
        <v>*</v>
      </c>
      <c r="Z26" s="11" t="str">
        <f>[22]Junho!$E$29</f>
        <v>*</v>
      </c>
      <c r="AA26" s="11" t="str">
        <f>[22]Junho!$E$30</f>
        <v>*</v>
      </c>
      <c r="AB26" s="11" t="str">
        <f>[22]Junho!$E$31</f>
        <v>*</v>
      </c>
      <c r="AC26" s="11" t="str">
        <f>[22]Junho!$E$32</f>
        <v>*</v>
      </c>
      <c r="AD26" s="11" t="str">
        <f>[22]Junho!$E$33</f>
        <v>*</v>
      </c>
      <c r="AE26" s="11" t="str">
        <f>[22]Junho!$E$34</f>
        <v>*</v>
      </c>
      <c r="AF26" s="92" t="s">
        <v>226</v>
      </c>
      <c r="AI26" t="s">
        <v>47</v>
      </c>
      <c r="AJ26" t="s">
        <v>47</v>
      </c>
    </row>
    <row r="27" spans="1:36" x14ac:dyDescent="0.2">
      <c r="A27" s="57" t="s">
        <v>8</v>
      </c>
      <c r="B27" s="11">
        <f>[23]Junho!$E$5</f>
        <v>90.86666666666666</v>
      </c>
      <c r="C27" s="11">
        <f>[23]Junho!$E$6</f>
        <v>94.5</v>
      </c>
      <c r="D27" s="11">
        <f>[23]Junho!$E$7</f>
        <v>95.166666666666671</v>
      </c>
      <c r="E27" s="11">
        <f>[23]Junho!$E$8</f>
        <v>78.84210526315789</v>
      </c>
      <c r="F27" s="11">
        <f>[23]Junho!$E$9</f>
        <v>72.041666666666671</v>
      </c>
      <c r="G27" s="11">
        <f>[23]Junho!$E$10</f>
        <v>77.708333333333329</v>
      </c>
      <c r="H27" s="11">
        <f>[23]Junho!$E$11</f>
        <v>71.5</v>
      </c>
      <c r="I27" s="11">
        <f>[23]Junho!$E$12</f>
        <v>70</v>
      </c>
      <c r="J27" s="11">
        <f>[23]Junho!$E$13</f>
        <v>62.583333333333336</v>
      </c>
      <c r="K27" s="11">
        <f>[23]Junho!$E$14</f>
        <v>70.291666666666671</v>
      </c>
      <c r="L27" s="11">
        <f>[23]Junho!$E$15</f>
        <v>73.208333333333329</v>
      </c>
      <c r="M27" s="11">
        <f>[23]Junho!$E$16</f>
        <v>71.583333333333329</v>
      </c>
      <c r="N27" s="11">
        <f>[23]Junho!$E$17</f>
        <v>66.541666666666671</v>
      </c>
      <c r="O27" s="11">
        <f>[23]Junho!$E$18</f>
        <v>73.291666666666671</v>
      </c>
      <c r="P27" s="11">
        <f>[23]Junho!$E$19</f>
        <v>65.625</v>
      </c>
      <c r="Q27" s="11">
        <f>[23]Junho!$E$20</f>
        <v>62.208333333333336</v>
      </c>
      <c r="R27" s="11">
        <f>[23]Junho!$E$21</f>
        <v>62.833333333333336</v>
      </c>
      <c r="S27" s="11">
        <f>[23]Junho!$E$22</f>
        <v>67.333333333333329</v>
      </c>
      <c r="T27" s="11">
        <f>[23]Junho!$E$23</f>
        <v>66.208333333333329</v>
      </c>
      <c r="U27" s="11">
        <f>[23]Junho!$E$24</f>
        <v>77.166666666666671</v>
      </c>
      <c r="V27" s="11">
        <f>[23]Junho!$E$25</f>
        <v>74.954545454545453</v>
      </c>
      <c r="W27" s="11">
        <f>[23]Junho!$E$26</f>
        <v>72.083333333333329</v>
      </c>
      <c r="X27" s="11">
        <f>[23]Junho!$E$27</f>
        <v>66.125</v>
      </c>
      <c r="Y27" s="11">
        <f>[23]Junho!$E$28</f>
        <v>64.041666666666671</v>
      </c>
      <c r="Z27" s="11">
        <f>[23]Junho!$E$29</f>
        <v>56</v>
      </c>
      <c r="AA27" s="11">
        <f>[23]Junho!$E$30</f>
        <v>89.583333333333329</v>
      </c>
      <c r="AB27" s="11">
        <f>[23]Junho!$E$31</f>
        <v>95.214285714285708</v>
      </c>
      <c r="AC27" s="11">
        <f>[23]Junho!$E$32</f>
        <v>70.13333333333334</v>
      </c>
      <c r="AD27" s="11">
        <f>[23]Junho!$E$33</f>
        <v>63.541666666666664</v>
      </c>
      <c r="AE27" s="11">
        <f>[23]Junho!$E$34</f>
        <v>63.208333333333336</v>
      </c>
      <c r="AF27" s="92">
        <f t="shared" si="1"/>
        <v>72.812864547732957</v>
      </c>
    </row>
    <row r="28" spans="1:36" x14ac:dyDescent="0.2">
      <c r="A28" s="57" t="s">
        <v>9</v>
      </c>
      <c r="B28" s="11">
        <f>[24]Junho!$E$5</f>
        <v>81.208333333333329</v>
      </c>
      <c r="C28" s="11">
        <f>[24]Junho!$E$6</f>
        <v>88.166666666666671</v>
      </c>
      <c r="D28" s="11">
        <f>[24]Junho!$E$7</f>
        <v>92.458333333333329</v>
      </c>
      <c r="E28" s="11">
        <f>[24]Junho!$E$8</f>
        <v>80.958333333333329</v>
      </c>
      <c r="F28" s="11">
        <f>[24]Junho!$E$9</f>
        <v>67.541666666666671</v>
      </c>
      <c r="G28" s="11">
        <f>[24]Junho!$E$10</f>
        <v>70.208333333333329</v>
      </c>
      <c r="H28" s="11">
        <f>[24]Junho!$E$11</f>
        <v>61.958333333333336</v>
      </c>
      <c r="I28" s="11">
        <f>[24]Junho!$E$12</f>
        <v>61.25</v>
      </c>
      <c r="J28" s="11">
        <f>[24]Junho!$E$13</f>
        <v>54.958333333333336</v>
      </c>
      <c r="K28" s="11">
        <f>[24]Junho!$E$14</f>
        <v>64.75</v>
      </c>
      <c r="L28" s="11">
        <f>[24]Junho!$E$15</f>
        <v>59.541666666666664</v>
      </c>
      <c r="M28" s="11">
        <f>[24]Junho!$E$16</f>
        <v>61.916666666666664</v>
      </c>
      <c r="N28" s="11">
        <f>[24]Junho!$E$17</f>
        <v>54.416666666666664</v>
      </c>
      <c r="O28" s="11">
        <f>[24]Junho!$E$18</f>
        <v>62.125</v>
      </c>
      <c r="P28" s="11">
        <f>[24]Junho!$E$19</f>
        <v>50.166666666666664</v>
      </c>
      <c r="Q28" s="11">
        <f>[24]Junho!$E$20</f>
        <v>54.75</v>
      </c>
      <c r="R28" s="11">
        <f>[24]Junho!$E$21</f>
        <v>54.625</v>
      </c>
      <c r="S28" s="11">
        <f>[24]Junho!$E$22</f>
        <v>54.208333333333336</v>
      </c>
      <c r="T28" s="11">
        <f>[24]Junho!$E$23</f>
        <v>54</v>
      </c>
      <c r="U28" s="11">
        <f>[24]Junho!$E$24</f>
        <v>62.083333333333336</v>
      </c>
      <c r="V28" s="11">
        <f>[24]Junho!$E$25</f>
        <v>63.458333333333336</v>
      </c>
      <c r="W28" s="11">
        <f>[24]Junho!$E$26</f>
        <v>63.75</v>
      </c>
      <c r="X28" s="11">
        <f>[24]Junho!$E$27</f>
        <v>54.75</v>
      </c>
      <c r="Y28" s="11">
        <f>[24]Junho!$E$28</f>
        <v>52.166666666666664</v>
      </c>
      <c r="Z28" s="11">
        <f>[24]Junho!$E$29</f>
        <v>51.625</v>
      </c>
      <c r="AA28" s="11">
        <f>[24]Junho!$E$30</f>
        <v>80.166666666666671</v>
      </c>
      <c r="AB28" s="11">
        <f>[24]Junho!$E$31</f>
        <v>96.454545454545453</v>
      </c>
      <c r="AC28" s="11">
        <f>[24]Junho!$E$32</f>
        <v>75.833333333333329</v>
      </c>
      <c r="AD28" s="11">
        <f>[24]Junho!$E$33</f>
        <v>56.708333333333336</v>
      </c>
      <c r="AE28" s="11">
        <f>[24]Junho!$E$34</f>
        <v>55.708333333333336</v>
      </c>
      <c r="AF28" s="92">
        <f t="shared" si="1"/>
        <v>64.730429292929287</v>
      </c>
      <c r="AI28" t="s">
        <v>47</v>
      </c>
    </row>
    <row r="29" spans="1:36" x14ac:dyDescent="0.2">
      <c r="A29" s="57" t="s">
        <v>42</v>
      </c>
      <c r="B29" s="11">
        <f>[25]Junho!$E$5</f>
        <v>79.909090909090907</v>
      </c>
      <c r="C29" s="11">
        <f>[25]Junho!$E$6</f>
        <v>90.428571428571431</v>
      </c>
      <c r="D29" s="11">
        <f>[25]Junho!$E$7</f>
        <v>84.583333333333329</v>
      </c>
      <c r="E29" s="11">
        <f>[25]Junho!$E$8</f>
        <v>70.5</v>
      </c>
      <c r="F29" s="11">
        <f>[25]Junho!$E$9</f>
        <v>64.5625</v>
      </c>
      <c r="G29" s="11">
        <f>[25]Junho!$E$10</f>
        <v>62.434782608695649</v>
      </c>
      <c r="H29" s="11">
        <f>[25]Junho!$E$11</f>
        <v>58.058823529411768</v>
      </c>
      <c r="I29" s="11">
        <f>[25]Junho!$E$12</f>
        <v>71.291666666666671</v>
      </c>
      <c r="J29" s="11">
        <f>[25]Junho!$E$13</f>
        <v>61.5</v>
      </c>
      <c r="K29" s="11">
        <f>[25]Junho!$E$14</f>
        <v>58.291666666666664</v>
      </c>
      <c r="L29" s="11">
        <f>[25]Junho!$E$15</f>
        <v>71.916666666666671</v>
      </c>
      <c r="M29" s="11">
        <f>[25]Junho!$E$16</f>
        <v>66.84210526315789</v>
      </c>
      <c r="N29" s="11">
        <f>[25]Junho!$E$17</f>
        <v>62.18181818181818</v>
      </c>
      <c r="O29" s="11">
        <f>[25]Junho!$E$18</f>
        <v>70.625</v>
      </c>
      <c r="P29" s="11">
        <f>[25]Junho!$E$19</f>
        <v>65.75</v>
      </c>
      <c r="Q29" s="11">
        <f>[25]Junho!$E$20</f>
        <v>68.521739130434781</v>
      </c>
      <c r="R29" s="11">
        <f>[25]Junho!$E$21</f>
        <v>63.25</v>
      </c>
      <c r="S29" s="11">
        <f>[25]Junho!$E$22</f>
        <v>65.826086956521735</v>
      </c>
      <c r="T29" s="11">
        <f>[25]Junho!$E$23</f>
        <v>77.347826086956516</v>
      </c>
      <c r="U29" s="11">
        <f>[25]Junho!$E$24</f>
        <v>72.13333333333334</v>
      </c>
      <c r="V29" s="11">
        <f>[25]Junho!$E$25</f>
        <v>54.333333333333336</v>
      </c>
      <c r="W29" s="11">
        <f>[25]Junho!$E$26</f>
        <v>59.208333333333336</v>
      </c>
      <c r="X29" s="11">
        <f>[25]Junho!$E$27</f>
        <v>64.142857142857139</v>
      </c>
      <c r="Y29" s="11">
        <f>[25]Junho!$E$28</f>
        <v>64.166666666666671</v>
      </c>
      <c r="Z29" s="11">
        <f>[25]Junho!$E$29</f>
        <v>50.541666666666664</v>
      </c>
      <c r="AA29" s="11">
        <f>[25]Junho!$E$30</f>
        <v>87.238095238095241</v>
      </c>
      <c r="AB29" s="11">
        <f>[25]Junho!$E$31</f>
        <v>80.625</v>
      </c>
      <c r="AC29" s="11">
        <f>[25]Junho!$E$32</f>
        <v>65.5</v>
      </c>
      <c r="AD29" s="11">
        <f>[25]Junho!$E$33</f>
        <v>59.083333333333336</v>
      </c>
      <c r="AE29" s="11">
        <f>[25]Junho!$E$34</f>
        <v>66.333333333333329</v>
      </c>
      <c r="AF29" s="92">
        <f t="shared" si="1"/>
        <v>67.904254326964804</v>
      </c>
      <c r="AJ29" t="s">
        <v>47</v>
      </c>
    </row>
    <row r="30" spans="1:36" x14ac:dyDescent="0.2">
      <c r="A30" s="57" t="s">
        <v>10</v>
      </c>
      <c r="B30" s="11">
        <f>[26]Junho!$E$5</f>
        <v>94</v>
      </c>
      <c r="C30" s="11">
        <f>[26]Junho!$E$6</f>
        <v>96.458333333333329</v>
      </c>
      <c r="D30" s="11">
        <f>[26]Junho!$E$7</f>
        <v>93.041666666666671</v>
      </c>
      <c r="E30" s="11">
        <f>[26]Junho!$E$8</f>
        <v>79.541666666666671</v>
      </c>
      <c r="F30" s="11">
        <f>[26]Junho!$E$9</f>
        <v>72.291666666666671</v>
      </c>
      <c r="G30" s="11">
        <f>[26]Junho!$E$10</f>
        <v>73.791666666666671</v>
      </c>
      <c r="H30" s="11">
        <f>[26]Junho!$E$11</f>
        <v>68.291666666666671</v>
      </c>
      <c r="I30" s="11">
        <f>[26]Junho!$E$12</f>
        <v>69.875</v>
      </c>
      <c r="J30" s="11">
        <f>[26]Junho!$E$13</f>
        <v>59.916666666666664</v>
      </c>
      <c r="K30" s="11">
        <f>[26]Junho!$E$14</f>
        <v>69</v>
      </c>
      <c r="L30" s="11">
        <f>[26]Junho!$E$15</f>
        <v>69.708333333333329</v>
      </c>
      <c r="M30" s="11">
        <f>[26]Junho!$E$16</f>
        <v>67.166666666666671</v>
      </c>
      <c r="N30" s="11">
        <f>[26]Junho!$E$17</f>
        <v>58.125</v>
      </c>
      <c r="O30" s="11">
        <f>[26]Junho!$E$18</f>
        <v>64.958333333333329</v>
      </c>
      <c r="P30" s="11">
        <f>[26]Junho!$E$19</f>
        <v>60.041666666666664</v>
      </c>
      <c r="Q30" s="11">
        <f>[26]Junho!$E$20</f>
        <v>59.666666666666664</v>
      </c>
      <c r="R30" s="11">
        <f>[26]Junho!$E$21</f>
        <v>65.75</v>
      </c>
      <c r="S30" s="11">
        <f>[26]Junho!$E$22</f>
        <v>59.666666666666664</v>
      </c>
      <c r="T30" s="11">
        <f>[26]Junho!$E$23</f>
        <v>67</v>
      </c>
      <c r="U30" s="11">
        <f>[26]Junho!$E$24</f>
        <v>82.666666666666671</v>
      </c>
      <c r="V30" s="11">
        <f>[26]Junho!$E$25</f>
        <v>72.75</v>
      </c>
      <c r="W30" s="11">
        <f>[26]Junho!$E$26</f>
        <v>69.666666666666671</v>
      </c>
      <c r="X30" s="11">
        <f>[26]Junho!$E$27</f>
        <v>62.666666666666664</v>
      </c>
      <c r="Y30" s="11">
        <f>[26]Junho!$E$28</f>
        <v>57.208333333333336</v>
      </c>
      <c r="Z30" s="11">
        <f>[26]Junho!$E$29</f>
        <v>54.625</v>
      </c>
      <c r="AA30" s="11">
        <f>[26]Junho!$E$30</f>
        <v>89.916666666666671</v>
      </c>
      <c r="AB30" s="11">
        <f>[26]Junho!$E$31</f>
        <v>95.708333333333329</v>
      </c>
      <c r="AC30" s="11">
        <f>[26]Junho!$E$32</f>
        <v>75.583333333333329</v>
      </c>
      <c r="AD30" s="11">
        <f>[26]Junho!$E$33</f>
        <v>58.25</v>
      </c>
      <c r="AE30" s="11">
        <f>[26]Junho!$E$34</f>
        <v>61.25</v>
      </c>
      <c r="AF30" s="92">
        <f t="shared" si="1"/>
        <v>70.952777777777797</v>
      </c>
      <c r="AI30" t="s">
        <v>47</v>
      </c>
      <c r="AJ30" t="s">
        <v>47</v>
      </c>
    </row>
    <row r="31" spans="1:36" x14ac:dyDescent="0.2">
      <c r="A31" s="57" t="s">
        <v>172</v>
      </c>
      <c r="B31" s="11" t="str">
        <f>[27]Junho!$E$5</f>
        <v>*</v>
      </c>
      <c r="C31" s="11" t="str">
        <f>[27]Junho!$E$6</f>
        <v>*</v>
      </c>
      <c r="D31" s="11" t="str">
        <f>[27]Junho!$E$7</f>
        <v>*</v>
      </c>
      <c r="E31" s="11" t="str">
        <f>[27]Junho!$E$8</f>
        <v>*</v>
      </c>
      <c r="F31" s="11" t="str">
        <f>[27]Junho!$E$9</f>
        <v>*</v>
      </c>
      <c r="G31" s="11" t="str">
        <f>[27]Junho!$E$10</f>
        <v>*</v>
      </c>
      <c r="H31" s="11" t="str">
        <f>[27]Junho!$E$11</f>
        <v>*</v>
      </c>
      <c r="I31" s="11" t="str">
        <f>[27]Junho!$E$12</f>
        <v>*</v>
      </c>
      <c r="J31" s="11" t="str">
        <f>[27]Junho!$E$13</f>
        <v>*</v>
      </c>
      <c r="K31" s="11" t="str">
        <f>[27]Junho!$E$14</f>
        <v>*</v>
      </c>
      <c r="L31" s="11" t="str">
        <f>[27]Junho!$E$15</f>
        <v>*</v>
      </c>
      <c r="M31" s="11" t="str">
        <f>[27]Junho!$E$16</f>
        <v>*</v>
      </c>
      <c r="N31" s="11" t="str">
        <f>[27]Junho!$E$17</f>
        <v>*</v>
      </c>
      <c r="O31" s="11" t="str">
        <f>[27]Junho!$E$18</f>
        <v>*</v>
      </c>
      <c r="P31" s="11" t="str">
        <f>[27]Junho!$E$19</f>
        <v>*</v>
      </c>
      <c r="Q31" s="11" t="str">
        <f>[27]Junho!$E$20</f>
        <v>*</v>
      </c>
      <c r="R31" s="11" t="str">
        <f>[27]Junho!$E$21</f>
        <v>*</v>
      </c>
      <c r="S31" s="11" t="str">
        <f>[27]Junho!$E$22</f>
        <v>*</v>
      </c>
      <c r="T31" s="11" t="str">
        <f>[27]Junho!$E$23</f>
        <v>*</v>
      </c>
      <c r="U31" s="11" t="str">
        <f>[27]Junho!$E$24</f>
        <v>*</v>
      </c>
      <c r="V31" s="11" t="str">
        <f>[27]Junho!$E$25</f>
        <v>*</v>
      </c>
      <c r="W31" s="11" t="str">
        <f>[27]Junho!$E$26</f>
        <v>*</v>
      </c>
      <c r="X31" s="11" t="str">
        <f>[27]Junho!$E$27</f>
        <v>*</v>
      </c>
      <c r="Y31" s="11" t="str">
        <f>[27]Junho!$E$28</f>
        <v>*</v>
      </c>
      <c r="Z31" s="11" t="str">
        <f>[27]Junho!$E$29</f>
        <v>*</v>
      </c>
      <c r="AA31" s="11" t="str">
        <f>[27]Junho!$E$30</f>
        <v>*</v>
      </c>
      <c r="AB31" s="11" t="str">
        <f>[27]Junho!$E$31</f>
        <v>*</v>
      </c>
      <c r="AC31" s="11" t="str">
        <f>[27]Junho!$E$32</f>
        <v>*</v>
      </c>
      <c r="AD31" s="11" t="str">
        <f>[27]Junho!$E$33</f>
        <v>*</v>
      </c>
      <c r="AE31" s="11" t="str">
        <f>[27]Junho!$E$34</f>
        <v>*</v>
      </c>
      <c r="AF31" s="92" t="s">
        <v>226</v>
      </c>
      <c r="AG31" s="12" t="s">
        <v>47</v>
      </c>
      <c r="AI31" t="s">
        <v>47</v>
      </c>
    </row>
    <row r="32" spans="1:36" x14ac:dyDescent="0.2">
      <c r="A32" s="57" t="s">
        <v>11</v>
      </c>
      <c r="B32" s="11">
        <f>[28]Junho!$E$5</f>
        <v>83.208333333333329</v>
      </c>
      <c r="C32" s="11">
        <f>[28]Junho!$E$6</f>
        <v>86.5</v>
      </c>
      <c r="D32" s="11">
        <f>[28]Junho!$E$7</f>
        <v>79.458333333333329</v>
      </c>
      <c r="E32" s="11">
        <f>[28]Junho!$E$8</f>
        <v>81.375</v>
      </c>
      <c r="F32" s="11">
        <f>[28]Junho!$E$9</f>
        <v>74.541666666666671</v>
      </c>
      <c r="G32" s="11">
        <f>[28]Junho!$E$10</f>
        <v>72.458333333333329</v>
      </c>
      <c r="H32" s="11">
        <f>[28]Junho!$E$11</f>
        <v>73.291666666666671</v>
      </c>
      <c r="I32" s="11">
        <f>[28]Junho!$E$12</f>
        <v>76.25</v>
      </c>
      <c r="J32" s="11">
        <f>[28]Junho!$E$13</f>
        <v>69.333333333333329</v>
      </c>
      <c r="K32" s="11">
        <f>[28]Junho!$E$14</f>
        <v>71.791666666666671</v>
      </c>
      <c r="L32" s="11">
        <f>[28]Junho!$E$15</f>
        <v>75.291666666666671</v>
      </c>
      <c r="M32" s="11">
        <f>[28]Junho!$E$16</f>
        <v>72.625</v>
      </c>
      <c r="N32" s="11">
        <f>[28]Junho!$E$17</f>
        <v>67.666666666666671</v>
      </c>
      <c r="O32" s="11">
        <f>[28]Junho!$E$18</f>
        <v>70.583333333333329</v>
      </c>
      <c r="P32" s="11">
        <f>[28]Junho!$E$19</f>
        <v>71.833333333333329</v>
      </c>
      <c r="Q32" s="11">
        <f>[28]Junho!$E$20</f>
        <v>69.166666666666671</v>
      </c>
      <c r="R32" s="11">
        <f>[28]Junho!$E$21</f>
        <v>66.083333333333329</v>
      </c>
      <c r="S32" s="11">
        <f>[28]Junho!$E$22</f>
        <v>67.083333333333329</v>
      </c>
      <c r="T32" s="11">
        <f>[28]Junho!$E$23</f>
        <v>67.791666666666671</v>
      </c>
      <c r="U32" s="11">
        <f>[28]Junho!$E$24</f>
        <v>74.416666666666671</v>
      </c>
      <c r="V32" s="11">
        <f>[28]Junho!$E$25</f>
        <v>69.583333333333329</v>
      </c>
      <c r="W32" s="11">
        <f>[28]Junho!$E$26</f>
        <v>66.833333333333329</v>
      </c>
      <c r="X32" s="11">
        <f>[28]Junho!$E$27</f>
        <v>67.041666666666671</v>
      </c>
      <c r="Y32" s="11">
        <f>[28]Junho!$E$28</f>
        <v>65.208333333333329</v>
      </c>
      <c r="Z32" s="11">
        <f>[28]Junho!$E$29</f>
        <v>64.625</v>
      </c>
      <c r="AA32" s="11">
        <f>[28]Junho!$E$30</f>
        <v>83.833333333333329</v>
      </c>
      <c r="AB32" s="11">
        <f>[28]Junho!$E$31</f>
        <v>90.833333333333329</v>
      </c>
      <c r="AC32" s="11">
        <f>[28]Junho!$E$32</f>
        <v>75.625</v>
      </c>
      <c r="AD32" s="11">
        <f>[28]Junho!$E$33</f>
        <v>67.666666666666671</v>
      </c>
      <c r="AE32" s="11">
        <f>[28]Junho!$E$34</f>
        <v>68.041666666666671</v>
      </c>
      <c r="AF32" s="92">
        <f t="shared" si="1"/>
        <v>73.001388888888869</v>
      </c>
      <c r="AJ32" t="s">
        <v>47</v>
      </c>
    </row>
    <row r="33" spans="1:37" s="5" customFormat="1" x14ac:dyDescent="0.2">
      <c r="A33" s="57" t="s">
        <v>12</v>
      </c>
      <c r="B33" s="11">
        <f>[29]Junho!$E$5</f>
        <v>82.625</v>
      </c>
      <c r="C33" s="11">
        <f>[29]Junho!$E$6</f>
        <v>82.083333333333329</v>
      </c>
      <c r="D33" s="11">
        <f>[29]Junho!$E$7</f>
        <v>77.791666666666671</v>
      </c>
      <c r="E33" s="11">
        <f>[29]Junho!$E$8</f>
        <v>81.125</v>
      </c>
      <c r="F33" s="11">
        <f>[29]Junho!$E$9</f>
        <v>73.958333333333329</v>
      </c>
      <c r="G33" s="11">
        <f>[29]Junho!$E$10</f>
        <v>65.916666666666671</v>
      </c>
      <c r="H33" s="11">
        <f>[29]Junho!$E$11</f>
        <v>71.75</v>
      </c>
      <c r="I33" s="11">
        <f>[29]Junho!$E$12</f>
        <v>77.166666666666671</v>
      </c>
      <c r="J33" s="11">
        <f>[29]Junho!$E$13</f>
        <v>71.416666666666671</v>
      </c>
      <c r="K33" s="11">
        <f>[29]Junho!$E$14</f>
        <v>63.791666666666664</v>
      </c>
      <c r="L33" s="11">
        <f>[29]Junho!$E$15</f>
        <v>71.625</v>
      </c>
      <c r="M33" s="11">
        <f>[29]Junho!$E$16</f>
        <v>72.041666666666671</v>
      </c>
      <c r="N33" s="11">
        <f>[29]Junho!$E$17</f>
        <v>68.75</v>
      </c>
      <c r="O33" s="11">
        <f>[29]Junho!$E$18</f>
        <v>73.958333333333329</v>
      </c>
      <c r="P33" s="11">
        <f>[29]Junho!$E$19</f>
        <v>71.166666666666671</v>
      </c>
      <c r="Q33" s="11">
        <f>[29]Junho!$E$20</f>
        <v>69.083333333333329</v>
      </c>
      <c r="R33" s="11">
        <f>[29]Junho!$E$21</f>
        <v>70.125</v>
      </c>
      <c r="S33" s="11">
        <f>[29]Junho!$E$22</f>
        <v>72.458333333333329</v>
      </c>
      <c r="T33" s="11">
        <f>[29]Junho!$E$23</f>
        <v>77</v>
      </c>
      <c r="U33" s="11" t="str">
        <f>[29]Junho!$E$24</f>
        <v>*</v>
      </c>
      <c r="V33" s="11" t="str">
        <f>[29]Junho!$E$25</f>
        <v>*</v>
      </c>
      <c r="W33" s="11" t="str">
        <f>[29]Junho!$E$26</f>
        <v>*</v>
      </c>
      <c r="X33" s="11" t="str">
        <f>[29]Junho!$E$27</f>
        <v>*</v>
      </c>
      <c r="Y33" s="11" t="str">
        <f>[29]Junho!$E$28</f>
        <v>*</v>
      </c>
      <c r="Z33" s="11" t="str">
        <f>[29]Junho!$E$29</f>
        <v>*</v>
      </c>
      <c r="AA33" s="11" t="str">
        <f>[29]Junho!$E$30</f>
        <v>*</v>
      </c>
      <c r="AB33" s="11" t="str">
        <f>[29]Junho!$E$31</f>
        <v>*</v>
      </c>
      <c r="AC33" s="11" t="str">
        <f>[29]Junho!$E$32</f>
        <v>*</v>
      </c>
      <c r="AD33" s="11" t="str">
        <f>[29]Junho!$E$33</f>
        <v>*</v>
      </c>
      <c r="AE33" s="11" t="str">
        <f>[29]Junho!$E$34</f>
        <v>*</v>
      </c>
      <c r="AF33" s="92">
        <f t="shared" si="1"/>
        <v>73.359649122806999</v>
      </c>
    </row>
    <row r="34" spans="1:37" x14ac:dyDescent="0.2">
      <c r="A34" s="57" t="s">
        <v>13</v>
      </c>
      <c r="B34" s="11">
        <f>[30]Junho!$E$5</f>
        <v>80.958333333333329</v>
      </c>
      <c r="C34" s="11">
        <f>[30]Junho!$E$6</f>
        <v>88.375</v>
      </c>
      <c r="D34" s="11">
        <f>[30]Junho!$E$7</f>
        <v>84.666666666666671</v>
      </c>
      <c r="E34" s="11">
        <f>[30]Junho!$E$8</f>
        <v>83.416666666666671</v>
      </c>
      <c r="F34" s="11">
        <f>[30]Junho!$E$9</f>
        <v>78.458333333333329</v>
      </c>
      <c r="G34" s="11">
        <f>[30]Junho!$E$10</f>
        <v>77.958333333333329</v>
      </c>
      <c r="H34" s="11">
        <f>[30]Junho!$E$11</f>
        <v>75.833333333333329</v>
      </c>
      <c r="I34" s="11">
        <f>[30]Junho!$E$12</f>
        <v>85.958333333333329</v>
      </c>
      <c r="J34" s="11">
        <f>[30]Junho!$E$13</f>
        <v>81.125</v>
      </c>
      <c r="K34" s="11">
        <f>[30]Junho!$E$14</f>
        <v>76.083333333333329</v>
      </c>
      <c r="L34" s="11">
        <f>[30]Junho!$E$15</f>
        <v>76.333333333333329</v>
      </c>
      <c r="M34" s="11">
        <f>[30]Junho!$E$16</f>
        <v>75</v>
      </c>
      <c r="N34" s="11">
        <f>[30]Junho!$E$17</f>
        <v>71.333333333333329</v>
      </c>
      <c r="O34" s="11">
        <f>[30]Junho!$E$18</f>
        <v>73.375</v>
      </c>
      <c r="P34" s="11">
        <f>[30]Junho!$E$19</f>
        <v>74.125</v>
      </c>
      <c r="Q34" s="11">
        <f>[30]Junho!$E$20</f>
        <v>74.375</v>
      </c>
      <c r="R34" s="11">
        <f>[30]Junho!$E$21</f>
        <v>83.625</v>
      </c>
      <c r="S34" s="11">
        <f>[30]Junho!$E$22</f>
        <v>74.666666666666671</v>
      </c>
      <c r="T34" s="11">
        <f>[30]Junho!$E$23</f>
        <v>77.583333333333329</v>
      </c>
      <c r="U34" s="11">
        <f>[30]Junho!$E$24</f>
        <v>83.958333333333329</v>
      </c>
      <c r="V34" s="11">
        <f>[30]Junho!$E$25</f>
        <v>76.625</v>
      </c>
      <c r="W34" s="11">
        <f>[30]Junho!$E$26</f>
        <v>69.458333333333329</v>
      </c>
      <c r="X34" s="11">
        <f>[30]Junho!$E$27</f>
        <v>71.375</v>
      </c>
      <c r="Y34" s="11">
        <f>[30]Junho!$E$28</f>
        <v>68.5</v>
      </c>
      <c r="Z34" s="11">
        <f>[30]Junho!$E$29</f>
        <v>56.166666666666664</v>
      </c>
      <c r="AA34" s="11">
        <f>[30]Junho!$E$30</f>
        <v>85.347826086956516</v>
      </c>
      <c r="AB34" s="11">
        <f>[30]Junho!$E$31</f>
        <v>78.384615384615387</v>
      </c>
      <c r="AC34" s="11">
        <f>[30]Junho!$E$32</f>
        <v>70.25</v>
      </c>
      <c r="AD34" s="11">
        <f>[30]Junho!$E$33</f>
        <v>75.166666666666671</v>
      </c>
      <c r="AE34" s="11">
        <f>[30]Junho!$E$34</f>
        <v>74.75</v>
      </c>
      <c r="AF34" s="92">
        <f t="shared" si="1"/>
        <v>76.774414715719061</v>
      </c>
      <c r="AI34" t="s">
        <v>47</v>
      </c>
    </row>
    <row r="35" spans="1:37" x14ac:dyDescent="0.2">
      <c r="A35" s="57" t="s">
        <v>173</v>
      </c>
      <c r="B35" s="11" t="str">
        <f>[31]Junho!$E$5</f>
        <v>*</v>
      </c>
      <c r="C35" s="11" t="str">
        <f>[31]Junho!$E$6</f>
        <v>*</v>
      </c>
      <c r="D35" s="11" t="str">
        <f>[31]Junho!$E$7</f>
        <v>*</v>
      </c>
      <c r="E35" s="11" t="str">
        <f>[31]Junho!$E$8</f>
        <v>*</v>
      </c>
      <c r="F35" s="11" t="str">
        <f>[31]Junho!$E$9</f>
        <v>*</v>
      </c>
      <c r="G35" s="11" t="str">
        <f>[31]Junho!$E$10</f>
        <v>*</v>
      </c>
      <c r="H35" s="11" t="str">
        <f>[31]Junho!$E$11</f>
        <v>*</v>
      </c>
      <c r="I35" s="11" t="str">
        <f>[31]Junho!$E$12</f>
        <v>*</v>
      </c>
      <c r="J35" s="11" t="str">
        <f>[31]Junho!$E$13</f>
        <v>*</v>
      </c>
      <c r="K35" s="11" t="str">
        <f>[31]Junho!$E$14</f>
        <v>*</v>
      </c>
      <c r="L35" s="11" t="str">
        <f>[31]Junho!$E$15</f>
        <v>*</v>
      </c>
      <c r="M35" s="11" t="str">
        <f>[31]Junho!$E$16</f>
        <v>*</v>
      </c>
      <c r="N35" s="11" t="str">
        <f>[31]Junho!$E$17</f>
        <v>*</v>
      </c>
      <c r="O35" s="11" t="str">
        <f>[31]Junho!$E$18</f>
        <v>*</v>
      </c>
      <c r="P35" s="11" t="str">
        <f>[31]Junho!$E$19</f>
        <v>*</v>
      </c>
      <c r="Q35" s="11" t="str">
        <f>[31]Junho!$E$20</f>
        <v>*</v>
      </c>
      <c r="R35" s="11" t="str">
        <f>[31]Junho!$E$21</f>
        <v>*</v>
      </c>
      <c r="S35" s="11" t="str">
        <f>[31]Junho!$E$22</f>
        <v>*</v>
      </c>
      <c r="T35" s="11" t="str">
        <f>[31]Junho!$E$23</f>
        <v>*</v>
      </c>
      <c r="U35" s="11" t="str">
        <f>[31]Junho!$E$24</f>
        <v>*</v>
      </c>
      <c r="V35" s="11" t="str">
        <f>[31]Junho!$E$25</f>
        <v>*</v>
      </c>
      <c r="W35" s="11" t="str">
        <f>[31]Junho!$E$26</f>
        <v>*</v>
      </c>
      <c r="X35" s="11" t="str">
        <f>[31]Junho!$E$27</f>
        <v>*</v>
      </c>
      <c r="Y35" s="11" t="str">
        <f>[31]Junho!$E$28</f>
        <v>*</v>
      </c>
      <c r="Z35" s="11" t="str">
        <f>[31]Junho!$E$29</f>
        <v>*</v>
      </c>
      <c r="AA35" s="11" t="str">
        <f>[31]Junho!$E$30</f>
        <v>*</v>
      </c>
      <c r="AB35" s="11" t="str">
        <f>[31]Junho!$E$31</f>
        <v>*</v>
      </c>
      <c r="AC35" s="11" t="str">
        <f>[31]Junho!$E$32</f>
        <v>*</v>
      </c>
      <c r="AD35" s="11" t="str">
        <f>[31]Junho!$E$33</f>
        <v>*</v>
      </c>
      <c r="AE35" s="11" t="str">
        <f>[31]Junho!$E$34</f>
        <v>*</v>
      </c>
      <c r="AF35" s="92" t="s">
        <v>226</v>
      </c>
      <c r="AJ35" t="s">
        <v>47</v>
      </c>
    </row>
    <row r="36" spans="1:37" x14ac:dyDescent="0.2">
      <c r="A36" s="57" t="s">
        <v>144</v>
      </c>
      <c r="B36" s="11" t="str">
        <f>[32]Junho!$E$5</f>
        <v>*</v>
      </c>
      <c r="C36" s="11" t="str">
        <f>[32]Junho!$E$6</f>
        <v>*</v>
      </c>
      <c r="D36" s="11" t="str">
        <f>[32]Junho!$E$7</f>
        <v>*</v>
      </c>
      <c r="E36" s="11" t="str">
        <f>[32]Junho!$E$8</f>
        <v>*</v>
      </c>
      <c r="F36" s="11" t="str">
        <f>[32]Junho!$E$9</f>
        <v>*</v>
      </c>
      <c r="G36" s="11" t="str">
        <f>[32]Junho!$E$10</f>
        <v>*</v>
      </c>
      <c r="H36" s="11" t="str">
        <f>[32]Junho!$E$11</f>
        <v>*</v>
      </c>
      <c r="I36" s="11" t="str">
        <f>[32]Junho!$E$12</f>
        <v>*</v>
      </c>
      <c r="J36" s="11" t="str">
        <f>[32]Junho!$E$13</f>
        <v>*</v>
      </c>
      <c r="K36" s="11" t="str">
        <f>[32]Junho!$E$14</f>
        <v>*</v>
      </c>
      <c r="L36" s="11" t="str">
        <f>[32]Junho!$E$15</f>
        <v>*</v>
      </c>
      <c r="M36" s="11" t="str">
        <f>[32]Junho!$E$16</f>
        <v>*</v>
      </c>
      <c r="N36" s="11" t="str">
        <f>[32]Junho!$E$17</f>
        <v>*</v>
      </c>
      <c r="O36" s="11" t="str">
        <f>[32]Junho!$E$18</f>
        <v>*</v>
      </c>
      <c r="P36" s="11" t="str">
        <f>[32]Junho!$E$19</f>
        <v>*</v>
      </c>
      <c r="Q36" s="11" t="str">
        <f>[32]Junho!$E$20</f>
        <v>*</v>
      </c>
      <c r="R36" s="11" t="str">
        <f>[32]Junho!$E$21</f>
        <v>*</v>
      </c>
      <c r="S36" s="11" t="str">
        <f>[32]Junho!$E$22</f>
        <v>*</v>
      </c>
      <c r="T36" s="11" t="str">
        <f>[32]Junho!$E$23</f>
        <v>*</v>
      </c>
      <c r="U36" s="11" t="str">
        <f>[32]Junho!$E$24</f>
        <v>*</v>
      </c>
      <c r="V36" s="11" t="str">
        <f>[32]Junho!$E$25</f>
        <v>*</v>
      </c>
      <c r="W36" s="11" t="str">
        <f>[32]Junho!$E$26</f>
        <v>*</v>
      </c>
      <c r="X36" s="11" t="str">
        <f>[32]Junho!$E$27</f>
        <v>*</v>
      </c>
      <c r="Y36" s="11" t="str">
        <f>[32]Junho!$E$28</f>
        <v>*</v>
      </c>
      <c r="Z36" s="11" t="str">
        <f>[32]Junho!$E$29</f>
        <v>*</v>
      </c>
      <c r="AA36" s="11" t="str">
        <f>[32]Junho!$E$30</f>
        <v>*</v>
      </c>
      <c r="AB36" s="11" t="str">
        <f>[32]Junho!$E$31</f>
        <v>*</v>
      </c>
      <c r="AC36" s="11" t="str">
        <f>[32]Junho!$E$32</f>
        <v>*</v>
      </c>
      <c r="AD36" s="11" t="str">
        <f>[32]Junho!$E$33</f>
        <v>*</v>
      </c>
      <c r="AE36" s="11" t="str">
        <f>[32]Junho!$E$34</f>
        <v>*</v>
      </c>
      <c r="AF36" s="92" t="s">
        <v>226</v>
      </c>
      <c r="AJ36" t="s">
        <v>47</v>
      </c>
    </row>
    <row r="37" spans="1:37" x14ac:dyDescent="0.2">
      <c r="A37" s="57" t="s">
        <v>14</v>
      </c>
      <c r="B37" s="11">
        <f>[33]Junho!$E$5</f>
        <v>60.458333333333336</v>
      </c>
      <c r="C37" s="11">
        <f>[33]Junho!$E$6</f>
        <v>64.458333333333329</v>
      </c>
      <c r="D37" s="11">
        <f>[33]Junho!$E$7</f>
        <v>80.208333333333329</v>
      </c>
      <c r="E37" s="11">
        <f>[33]Junho!$E$8</f>
        <v>77.375</v>
      </c>
      <c r="F37" s="11">
        <f>[33]Junho!$E$9</f>
        <v>65.958333333333329</v>
      </c>
      <c r="G37" s="11">
        <f>[33]Junho!$E$10</f>
        <v>67.458333333333329</v>
      </c>
      <c r="H37" s="11">
        <f>[33]Junho!$E$11</f>
        <v>65.958333333333329</v>
      </c>
      <c r="I37" s="11">
        <f>[33]Junho!$E$12</f>
        <v>58.958333333333336</v>
      </c>
      <c r="J37" s="11">
        <f>[33]Junho!$E$13</f>
        <v>59.166666666666664</v>
      </c>
      <c r="K37" s="11">
        <f>[33]Junho!$E$14</f>
        <v>60.958333333333336</v>
      </c>
      <c r="L37" s="11">
        <f>[33]Junho!$E$15</f>
        <v>59.291666666666664</v>
      </c>
      <c r="M37" s="11">
        <f>[33]Junho!$E$16</f>
        <v>62.458333333333336</v>
      </c>
      <c r="N37" s="11">
        <f>[33]Junho!$E$17</f>
        <v>60.958333333333336</v>
      </c>
      <c r="O37" s="11">
        <f>[33]Junho!$E$18</f>
        <v>58.125</v>
      </c>
      <c r="P37" s="11">
        <f>[33]Junho!$E$19</f>
        <v>55.958333333333336</v>
      </c>
      <c r="Q37" s="11">
        <f>[33]Junho!$E$20</f>
        <v>58.25</v>
      </c>
      <c r="R37" s="11">
        <f>[33]Junho!$E$21</f>
        <v>59.916666666666664</v>
      </c>
      <c r="S37" s="11">
        <f>[33]Junho!$E$22</f>
        <v>60.625</v>
      </c>
      <c r="T37" s="11">
        <f>[33]Junho!$E$23</f>
        <v>59.958333333333336</v>
      </c>
      <c r="U37" s="11">
        <f>[33]Junho!$E$24</f>
        <v>60.916666666666664</v>
      </c>
      <c r="V37" s="11">
        <f>[33]Junho!$E$25</f>
        <v>57.375</v>
      </c>
      <c r="W37" s="11">
        <f>[33]Junho!$E$26</f>
        <v>54.333333333333336</v>
      </c>
      <c r="X37" s="11">
        <f>[33]Junho!$E$27</f>
        <v>59.708333333333336</v>
      </c>
      <c r="Y37" s="11">
        <f>[33]Junho!$E$28</f>
        <v>59.208333333333336</v>
      </c>
      <c r="Z37" s="11">
        <f>[33]Junho!$E$29</f>
        <v>53.75</v>
      </c>
      <c r="AA37" s="11">
        <f>[33]Junho!$E$30</f>
        <v>51.208333333333336</v>
      </c>
      <c r="AB37" s="11">
        <f>[33]Junho!$E$31</f>
        <v>69.916666666666671</v>
      </c>
      <c r="AC37" s="11">
        <f>[33]Junho!$E$32</f>
        <v>59.833333333333336</v>
      </c>
      <c r="AD37" s="11">
        <f>[33]Junho!$E$33</f>
        <v>51.541666666666664</v>
      </c>
      <c r="AE37" s="11">
        <f>[33]Junho!$E$34</f>
        <v>55.583333333333336</v>
      </c>
      <c r="AF37" s="92">
        <f t="shared" si="1"/>
        <v>60.995833333333323</v>
      </c>
      <c r="AH37" t="s">
        <v>47</v>
      </c>
      <c r="AJ37" t="s">
        <v>47</v>
      </c>
    </row>
    <row r="38" spans="1:37" x14ac:dyDescent="0.2">
      <c r="A38" s="57" t="s">
        <v>174</v>
      </c>
      <c r="B38" s="11" t="str">
        <f>[34]Junho!$E$5</f>
        <v>*</v>
      </c>
      <c r="C38" s="11" t="str">
        <f>[34]Junho!$E$6</f>
        <v>*</v>
      </c>
      <c r="D38" s="11" t="str">
        <f>[34]Junho!$E$7</f>
        <v>*</v>
      </c>
      <c r="E38" s="11" t="str">
        <f>[34]Junho!$E$8</f>
        <v>*</v>
      </c>
      <c r="F38" s="11" t="str">
        <f>[34]Junho!$E$9</f>
        <v>*</v>
      </c>
      <c r="G38" s="11" t="str">
        <f>[34]Junho!$E$10</f>
        <v>*</v>
      </c>
      <c r="H38" s="11" t="str">
        <f>[34]Junho!$E$11</f>
        <v>*</v>
      </c>
      <c r="I38" s="11" t="str">
        <f>[34]Junho!$E$12</f>
        <v>*</v>
      </c>
      <c r="J38" s="11" t="str">
        <f>[34]Junho!$E$13</f>
        <v>*</v>
      </c>
      <c r="K38" s="11" t="str">
        <f>[34]Junho!$E$14</f>
        <v>*</v>
      </c>
      <c r="L38" s="11" t="str">
        <f>[34]Junho!$E$15</f>
        <v>*</v>
      </c>
      <c r="M38" s="11" t="str">
        <f>[34]Junho!$E$16</f>
        <v>*</v>
      </c>
      <c r="N38" s="11" t="str">
        <f>[34]Junho!$E$17</f>
        <v>*</v>
      </c>
      <c r="O38" s="11" t="str">
        <f>[34]Junho!$E$18</f>
        <v>*</v>
      </c>
      <c r="P38" s="11" t="str">
        <f>[34]Junho!$E$19</f>
        <v>*</v>
      </c>
      <c r="Q38" s="11" t="str">
        <f>[34]Junho!$E$20</f>
        <v>*</v>
      </c>
      <c r="R38" s="11" t="str">
        <f>[34]Junho!$E$21</f>
        <v>*</v>
      </c>
      <c r="S38" s="11" t="str">
        <f>[34]Junho!$E$22</f>
        <v>*</v>
      </c>
      <c r="T38" s="11" t="str">
        <f>[34]Junho!$E$23</f>
        <v>*</v>
      </c>
      <c r="U38" s="11" t="str">
        <f>[34]Junho!$E$24</f>
        <v>*</v>
      </c>
      <c r="V38" s="11" t="str">
        <f>[34]Junho!$E$25</f>
        <v>*</v>
      </c>
      <c r="W38" s="11" t="str">
        <f>[34]Junho!$E$26</f>
        <v>*</v>
      </c>
      <c r="X38" s="11" t="str">
        <f>[34]Junho!$E$27</f>
        <v>*</v>
      </c>
      <c r="Y38" s="11" t="str">
        <f>[34]Junho!$E$28</f>
        <v>*</v>
      </c>
      <c r="Z38" s="11" t="str">
        <f>[34]Junho!$E$29</f>
        <v>*</v>
      </c>
      <c r="AA38" s="11" t="str">
        <f>[34]Junho!$E$30</f>
        <v>*</v>
      </c>
      <c r="AB38" s="11" t="str">
        <f>[34]Junho!$E$31</f>
        <v>*</v>
      </c>
      <c r="AC38" s="11" t="str">
        <f>[34]Junho!$E$32</f>
        <v>*</v>
      </c>
      <c r="AD38" s="11" t="str">
        <f>[34]Junho!$E$33</f>
        <v>*</v>
      </c>
      <c r="AE38" s="11" t="str">
        <f>[34]Junho!$E$34</f>
        <v>*</v>
      </c>
      <c r="AF38" s="92" t="s">
        <v>226</v>
      </c>
      <c r="AH38" t="s">
        <v>47</v>
      </c>
      <c r="AI38" t="s">
        <v>47</v>
      </c>
    </row>
    <row r="39" spans="1:37" x14ac:dyDescent="0.2">
      <c r="A39" s="57" t="s">
        <v>15</v>
      </c>
      <c r="B39" s="11">
        <f>[35]Junho!$E$5</f>
        <v>95.125</v>
      </c>
      <c r="C39" s="11">
        <f>[35]Junho!$E$6</f>
        <v>97</v>
      </c>
      <c r="D39" s="11">
        <f>[35]Junho!$E$7</f>
        <v>95.291666666666671</v>
      </c>
      <c r="E39" s="11">
        <f>[35]Junho!$E$8</f>
        <v>88.333333333333329</v>
      </c>
      <c r="F39" s="11">
        <f>[35]Junho!$E$9</f>
        <v>78.833333333333329</v>
      </c>
      <c r="G39" s="11">
        <f>[35]Junho!$E$10</f>
        <v>72.333333333333329</v>
      </c>
      <c r="H39" s="11">
        <f>[35]Junho!$E$11</f>
        <v>69.25</v>
      </c>
      <c r="I39" s="11">
        <f>[35]Junho!$E$12</f>
        <v>77.083333333333329</v>
      </c>
      <c r="J39" s="11">
        <f>[35]Junho!$E$13</f>
        <v>67.541666666666671</v>
      </c>
      <c r="K39" s="11">
        <f>[35]Junho!$E$14</f>
        <v>73.75</v>
      </c>
      <c r="L39" s="11">
        <f>[35]Junho!$E$15</f>
        <v>76.666666666666671</v>
      </c>
      <c r="M39" s="11">
        <f>[35]Junho!$E$16</f>
        <v>74.166666666666671</v>
      </c>
      <c r="N39" s="11">
        <f>[35]Junho!$E$17</f>
        <v>69.416666666666671</v>
      </c>
      <c r="O39" s="11">
        <f>[35]Junho!$E$18</f>
        <v>65.833333333333329</v>
      </c>
      <c r="P39" s="11">
        <f>[35]Junho!$E$19</f>
        <v>70.208333333333329</v>
      </c>
      <c r="Q39" s="11">
        <f>[35]Junho!$E$20</f>
        <v>67.708333333333329</v>
      </c>
      <c r="R39" s="11">
        <f>[35]Junho!$E$21</f>
        <v>66.375</v>
      </c>
      <c r="S39" s="11">
        <f>[35]Junho!$E$22</f>
        <v>61.875</v>
      </c>
      <c r="T39" s="11">
        <f>[35]Junho!$E$23</f>
        <v>62.625</v>
      </c>
      <c r="U39" s="11">
        <f>[35]Junho!$E$24</f>
        <v>85.875</v>
      </c>
      <c r="V39" s="11">
        <f>[35]Junho!$E$25</f>
        <v>71.583333333333329</v>
      </c>
      <c r="W39" s="11">
        <f>[35]Junho!$E$26</f>
        <v>67.833333333333329</v>
      </c>
      <c r="X39" s="11">
        <f>[35]Junho!$E$27</f>
        <v>65.333333333333329</v>
      </c>
      <c r="Y39" s="11">
        <f>[35]Junho!$E$28</f>
        <v>53.791666666666664</v>
      </c>
      <c r="Z39" s="11">
        <f>[35]Junho!$E$29</f>
        <v>53.291666666666664</v>
      </c>
      <c r="AA39" s="11">
        <f>[35]Junho!$E$30</f>
        <v>93.916666666666671</v>
      </c>
      <c r="AB39" s="11">
        <f>[35]Junho!$E$31</f>
        <v>95.666666666666671</v>
      </c>
      <c r="AC39" s="11">
        <f>[35]Junho!$E$32</f>
        <v>76.958333333333329</v>
      </c>
      <c r="AD39" s="11">
        <f>[35]Junho!$E$33</f>
        <v>58.791666666666664</v>
      </c>
      <c r="AE39" s="11">
        <f>[35]Junho!$E$34</f>
        <v>58.708333333333336</v>
      </c>
      <c r="AF39" s="92">
        <f t="shared" si="1"/>
        <v>73.705555555555549</v>
      </c>
      <c r="AG39" s="12" t="s">
        <v>47</v>
      </c>
      <c r="AH39" t="s">
        <v>47</v>
      </c>
      <c r="AJ39" t="s">
        <v>47</v>
      </c>
    </row>
    <row r="40" spans="1:37" x14ac:dyDescent="0.2">
      <c r="A40" s="57" t="s">
        <v>16</v>
      </c>
      <c r="B40" s="11">
        <f>[36]Junho!$E$5</f>
        <v>92.041666666666671</v>
      </c>
      <c r="C40" s="11">
        <f>[36]Junho!$E$6</f>
        <v>92.291666666666671</v>
      </c>
      <c r="D40" s="11">
        <f>[36]Junho!$E$7</f>
        <v>88.875</v>
      </c>
      <c r="E40" s="11">
        <f>[36]Junho!$E$8</f>
        <v>84.291666666666671</v>
      </c>
      <c r="F40" s="11">
        <f>[36]Junho!$E$9</f>
        <v>77.458333333333329</v>
      </c>
      <c r="G40" s="11">
        <f>[36]Junho!$E$10</f>
        <v>70.583333333333329</v>
      </c>
      <c r="H40" s="11">
        <f>[36]Junho!$E$11</f>
        <v>57.958333333333336</v>
      </c>
      <c r="I40" s="11">
        <f>[36]Junho!$E$12</f>
        <v>82.541666666666671</v>
      </c>
      <c r="J40" s="11">
        <f>[36]Junho!$E$13</f>
        <v>82.25</v>
      </c>
      <c r="K40" s="11">
        <f>[36]Junho!$E$14</f>
        <v>69.5</v>
      </c>
      <c r="L40" s="11">
        <f>[36]Junho!$E$15</f>
        <v>66.708333333333329</v>
      </c>
      <c r="M40" s="11">
        <f>[36]Junho!$E$16</f>
        <v>65.125</v>
      </c>
      <c r="N40" s="11">
        <f>[36]Junho!$E$17</f>
        <v>62.083333333333336</v>
      </c>
      <c r="O40" s="11">
        <f>[36]Junho!$E$18</f>
        <v>66.458333333333329</v>
      </c>
      <c r="P40" s="11">
        <f>[36]Junho!$E$19</f>
        <v>65.333333333333329</v>
      </c>
      <c r="Q40" s="11">
        <f>[36]Junho!$E$20</f>
        <v>70.208333333333329</v>
      </c>
      <c r="R40" s="11">
        <f>[36]Junho!$E$21</f>
        <v>87.041666666666671</v>
      </c>
      <c r="S40" s="11">
        <f>[36]Junho!$E$22</f>
        <v>75.166666666666671</v>
      </c>
      <c r="T40" s="11">
        <f>[36]Junho!$E$23</f>
        <v>83.708333333333329</v>
      </c>
      <c r="U40" s="11">
        <f>[36]Junho!$E$24</f>
        <v>90.25</v>
      </c>
      <c r="V40" s="11">
        <f>[36]Junho!$E$25</f>
        <v>74.666666666666671</v>
      </c>
      <c r="W40" s="11">
        <f>[36]Junho!$E$26</f>
        <v>67.25</v>
      </c>
      <c r="X40" s="11">
        <f>[36]Junho!$E$27</f>
        <v>60.583333333333336</v>
      </c>
      <c r="Y40" s="11">
        <f>[36]Junho!$E$28</f>
        <v>53.125</v>
      </c>
      <c r="Z40" s="11">
        <f>[36]Junho!$E$29</f>
        <v>53.958333333333336</v>
      </c>
      <c r="AA40" s="11">
        <f>[36]Junho!$E$30</f>
        <v>85.833333333333329</v>
      </c>
      <c r="AB40" s="11">
        <f>[36]Junho!$E$31</f>
        <v>81.291666666666671</v>
      </c>
      <c r="AC40" s="11">
        <f>[36]Junho!$E$32</f>
        <v>64.291666666666671</v>
      </c>
      <c r="AD40" s="11">
        <f>[36]Junho!$E$33</f>
        <v>53.791666666666664</v>
      </c>
      <c r="AE40" s="11">
        <f>[36]Junho!$E$34</f>
        <v>61.916666666666664</v>
      </c>
      <c r="AF40" s="92">
        <f t="shared" si="1"/>
        <v>72.886111111111106</v>
      </c>
      <c r="AI40" t="s">
        <v>47</v>
      </c>
      <c r="AJ40" t="s">
        <v>47</v>
      </c>
    </row>
    <row r="41" spans="1:37" x14ac:dyDescent="0.2">
      <c r="A41" s="57" t="s">
        <v>175</v>
      </c>
      <c r="B41" s="11">
        <f>[37]Junho!$E$5</f>
        <v>56.384615384615387</v>
      </c>
      <c r="C41" s="11">
        <f>[37]Junho!$E$6</f>
        <v>75.384615384615387</v>
      </c>
      <c r="D41" s="11">
        <f>[37]Junho!$E$7</f>
        <v>79.214285714285708</v>
      </c>
      <c r="E41" s="11">
        <f>[37]Junho!$E$8</f>
        <v>70.785714285714292</v>
      </c>
      <c r="F41" s="11">
        <f>[37]Junho!$E$9</f>
        <v>57.428571428571431</v>
      </c>
      <c r="G41" s="11">
        <f>[37]Junho!$E$10</f>
        <v>53.714285714285715</v>
      </c>
      <c r="H41" s="11">
        <f>[37]Junho!$E$11</f>
        <v>50.46153846153846</v>
      </c>
      <c r="I41" s="11">
        <f>[37]Junho!$E$12</f>
        <v>47.583333333333336</v>
      </c>
      <c r="J41" s="11">
        <f>[37]Junho!$E$13</f>
        <v>51.846153846153847</v>
      </c>
      <c r="K41" s="11">
        <f>[37]Junho!$E$14</f>
        <v>54.416666666666664</v>
      </c>
      <c r="L41" s="11">
        <f>[37]Junho!$E$15</f>
        <v>54.833333333333336</v>
      </c>
      <c r="M41" s="11">
        <f>[37]Junho!$E$16</f>
        <v>50.384615384615387</v>
      </c>
      <c r="N41" s="11">
        <f>[37]Junho!$E$17</f>
        <v>44.833333333333336</v>
      </c>
      <c r="O41" s="11">
        <f>[37]Junho!$E$18</f>
        <v>45.75</v>
      </c>
      <c r="P41" s="11">
        <f>[37]Junho!$E$19</f>
        <v>49.333333333333336</v>
      </c>
      <c r="Q41" s="11">
        <f>[37]Junho!$E$20</f>
        <v>44.166666666666664</v>
      </c>
      <c r="R41" s="11">
        <f>[37]Junho!$E$21</f>
        <v>46.416666666666664</v>
      </c>
      <c r="S41" s="11">
        <f>[37]Junho!$E$22</f>
        <v>47.083333333333336</v>
      </c>
      <c r="T41" s="11">
        <f>[37]Junho!$E$23</f>
        <v>49</v>
      </c>
      <c r="U41" s="11">
        <f>[37]Junho!$E$24</f>
        <v>53.333333333333336</v>
      </c>
      <c r="V41" s="11">
        <f>[37]Junho!$E$25</f>
        <v>49.5</v>
      </c>
      <c r="W41" s="11">
        <f>[37]Junho!$E$26</f>
        <v>46.416666666666664</v>
      </c>
      <c r="X41" s="11">
        <f>[37]Junho!$E$27</f>
        <v>46.272727272727273</v>
      </c>
      <c r="Y41" s="11">
        <f>[37]Junho!$E$28</f>
        <v>49.25</v>
      </c>
      <c r="Z41" s="11">
        <f>[37]Junho!$E$29</f>
        <v>45.615384615384613</v>
      </c>
      <c r="AA41" s="11">
        <f>[37]Junho!$E$30</f>
        <v>83.36363636363636</v>
      </c>
      <c r="AB41" s="11">
        <f>[37]Junho!$E$31</f>
        <v>77.63636363636364</v>
      </c>
      <c r="AC41" s="11">
        <f>[37]Junho!$E$32</f>
        <v>56.25</v>
      </c>
      <c r="AD41" s="11">
        <f>[37]Junho!$E$33</f>
        <v>51.75</v>
      </c>
      <c r="AE41" s="11">
        <f>[37]Junho!$E$34</f>
        <v>51.833333333333336</v>
      </c>
      <c r="AF41" s="92">
        <f t="shared" si="1"/>
        <v>54.674750249750247</v>
      </c>
      <c r="AH41" t="s">
        <v>47</v>
      </c>
      <c r="AI41" t="s">
        <v>47</v>
      </c>
    </row>
    <row r="42" spans="1:37" x14ac:dyDescent="0.2">
      <c r="A42" s="57" t="s">
        <v>17</v>
      </c>
      <c r="B42" s="11">
        <f>[38]Junho!$E$5</f>
        <v>84.708333333333329</v>
      </c>
      <c r="C42" s="11">
        <f>[38]Junho!$E$6</f>
        <v>92.541666666666671</v>
      </c>
      <c r="D42" s="11">
        <f>[38]Junho!$E$7</f>
        <v>87.5</v>
      </c>
      <c r="E42" s="11">
        <f>[38]Junho!$E$8</f>
        <v>83.041666666666671</v>
      </c>
      <c r="F42" s="11">
        <f>[38]Junho!$E$9</f>
        <v>65.166666666666671</v>
      </c>
      <c r="G42" s="11">
        <f>[38]Junho!$E$10</f>
        <v>72.208333333333329</v>
      </c>
      <c r="H42" s="11">
        <f>[38]Junho!$E$11</f>
        <v>63.541666666666664</v>
      </c>
      <c r="I42" s="11">
        <f>[38]Junho!$E$12</f>
        <v>71.416666666666671</v>
      </c>
      <c r="J42" s="11">
        <f>[38]Junho!$E$13</f>
        <v>60.791666666666664</v>
      </c>
      <c r="K42" s="11">
        <f>[38]Junho!$E$14</f>
        <v>69.041666666666671</v>
      </c>
      <c r="L42" s="11">
        <f>[38]Junho!$E$15</f>
        <v>73.166666666666671</v>
      </c>
      <c r="M42" s="11">
        <f>[38]Junho!$E$16</f>
        <v>67.291666666666671</v>
      </c>
      <c r="N42" s="11">
        <f>[38]Junho!$E$17</f>
        <v>57.583333333333336</v>
      </c>
      <c r="O42" s="11">
        <f>[38]Junho!$E$18</f>
        <v>67</v>
      </c>
      <c r="P42" s="11">
        <f>[38]Junho!$E$19</f>
        <v>57.208333333333336</v>
      </c>
      <c r="Q42" s="11">
        <f>[38]Junho!$E$20</f>
        <v>56.25</v>
      </c>
      <c r="R42" s="11">
        <f>[38]Junho!$E$21</f>
        <v>51.458333333333336</v>
      </c>
      <c r="S42" s="11">
        <f>[38]Junho!$E$22</f>
        <v>55.291666666666664</v>
      </c>
      <c r="T42" s="11">
        <f>[38]Junho!$E$23</f>
        <v>61</v>
      </c>
      <c r="U42" s="11">
        <f>[38]Junho!$E$24</f>
        <v>63</v>
      </c>
      <c r="V42" s="11">
        <f>[38]Junho!$E$25</f>
        <v>64.833333333333329</v>
      </c>
      <c r="W42" s="11">
        <f>[38]Junho!$E$26</f>
        <v>62.958333333333336</v>
      </c>
      <c r="X42" s="11">
        <f>[38]Junho!$E$27</f>
        <v>60.875</v>
      </c>
      <c r="Y42" s="11">
        <f>[38]Junho!$E$28</f>
        <v>62.375</v>
      </c>
      <c r="Z42" s="11">
        <f>[38]Junho!$E$29</f>
        <v>57.25</v>
      </c>
      <c r="AA42" s="11">
        <f>[38]Junho!$E$30</f>
        <v>86.291666666666671</v>
      </c>
      <c r="AB42" s="11">
        <f>[38]Junho!$E$31</f>
        <v>96.541666666666671</v>
      </c>
      <c r="AC42" s="11">
        <f>[38]Junho!$E$32</f>
        <v>74.041666666666671</v>
      </c>
      <c r="AD42" s="11">
        <f>[38]Junho!$E$33</f>
        <v>62.375</v>
      </c>
      <c r="AE42" s="11">
        <f>[38]Junho!$E$34</f>
        <v>65.458333333333329</v>
      </c>
      <c r="AF42" s="92">
        <f t="shared" si="1"/>
        <v>68.406944444444449</v>
      </c>
      <c r="AI42" t="s">
        <v>47</v>
      </c>
      <c r="AJ42" t="s">
        <v>47</v>
      </c>
    </row>
    <row r="43" spans="1:37" x14ac:dyDescent="0.2">
      <c r="A43" s="57" t="s">
        <v>157</v>
      </c>
      <c r="B43" s="11">
        <f>[39]Junho!$E$5</f>
        <v>67.944444444444443</v>
      </c>
      <c r="C43" s="11">
        <f>[39]Junho!$E$6</f>
        <v>84.111111111111114</v>
      </c>
      <c r="D43" s="11">
        <f>[39]Junho!$E$7</f>
        <v>87.333333333333329</v>
      </c>
      <c r="E43" s="11">
        <f>[39]Junho!$E$8</f>
        <v>77.722222222222229</v>
      </c>
      <c r="F43" s="11">
        <f>[39]Junho!$E$9</f>
        <v>69.555555555555557</v>
      </c>
      <c r="G43" s="11">
        <f>[39]Junho!$E$10</f>
        <v>67.263157894736835</v>
      </c>
      <c r="H43" s="11">
        <f>[39]Junho!$E$11</f>
        <v>64.666666666666671</v>
      </c>
      <c r="I43" s="11">
        <f>[39]Junho!$E$12</f>
        <v>61.117647058823529</v>
      </c>
      <c r="J43" s="11">
        <f>[39]Junho!$E$13</f>
        <v>63.882352941176471</v>
      </c>
      <c r="K43" s="11">
        <f>[39]Junho!$E$14</f>
        <v>68.888888888888886</v>
      </c>
      <c r="L43" s="11">
        <f>[39]Junho!$E$15</f>
        <v>59.117647058823529</v>
      </c>
      <c r="M43" s="11">
        <f>[39]Junho!$E$16</f>
        <v>56.294117647058826</v>
      </c>
      <c r="N43" s="11">
        <f>[39]Junho!$E$17</f>
        <v>52.588235294117645</v>
      </c>
      <c r="O43" s="11">
        <f>[39]Junho!$E$18</f>
        <v>50.941176470588232</v>
      </c>
      <c r="P43" s="11">
        <f>[39]Junho!$E$19</f>
        <v>53.235294117647058</v>
      </c>
      <c r="Q43" s="11">
        <f>[39]Junho!$E$20</f>
        <v>54.176470588235297</v>
      </c>
      <c r="R43" s="11">
        <f>[39]Junho!$E$21</f>
        <v>59.411764705882355</v>
      </c>
      <c r="S43" s="11">
        <f>[39]Junho!$E$22</f>
        <v>54.294117647058826</v>
      </c>
      <c r="T43" s="11">
        <f>[39]Junho!$E$23</f>
        <v>56.9375</v>
      </c>
      <c r="U43" s="11">
        <f>[39]Junho!$E$24</f>
        <v>61.25</v>
      </c>
      <c r="V43" s="11">
        <f>[39]Junho!$E$25</f>
        <v>61.6875</v>
      </c>
      <c r="W43" s="11">
        <f>[39]Junho!$E$26</f>
        <v>58.6875</v>
      </c>
      <c r="X43" s="11">
        <f>[39]Junho!$E$27</f>
        <v>55.875</v>
      </c>
      <c r="Y43" s="11">
        <f>[39]Junho!$E$28</f>
        <v>53.3125</v>
      </c>
      <c r="Z43" s="11">
        <f>[39]Junho!$E$29</f>
        <v>44.625</v>
      </c>
      <c r="AA43" s="11">
        <f>[39]Junho!$E$30</f>
        <v>79</v>
      </c>
      <c r="AB43" s="11">
        <f>[39]Junho!$E$31</f>
        <v>91.86666666666666</v>
      </c>
      <c r="AC43" s="11">
        <f>[39]Junho!$E$32</f>
        <v>64.625</v>
      </c>
      <c r="AD43" s="11">
        <f>[39]Junho!$E$33</f>
        <v>50</v>
      </c>
      <c r="AE43" s="11">
        <f>[39]Junho!$E$34</f>
        <v>48.6</v>
      </c>
      <c r="AF43" s="92">
        <f t="shared" si="1"/>
        <v>62.633695677101251</v>
      </c>
      <c r="AJ43" t="s">
        <v>47</v>
      </c>
    </row>
    <row r="44" spans="1:37" x14ac:dyDescent="0.2">
      <c r="A44" s="57" t="s">
        <v>18</v>
      </c>
      <c r="B44" s="11">
        <f>[40]Junho!$E$5</f>
        <v>71.041666666666671</v>
      </c>
      <c r="C44" s="11">
        <f>[40]Junho!$E$6</f>
        <v>78.166666666666671</v>
      </c>
      <c r="D44" s="11">
        <f>[40]Junho!$E$7</f>
        <v>85.416666666666671</v>
      </c>
      <c r="E44" s="11">
        <f>[40]Junho!$E$8</f>
        <v>81.666666666666671</v>
      </c>
      <c r="F44" s="11">
        <f>[40]Junho!$E$9</f>
        <v>70.333333333333329</v>
      </c>
      <c r="G44" s="11">
        <f>[40]Junho!$E$10</f>
        <v>60.208333333333336</v>
      </c>
      <c r="H44" s="11">
        <f>[40]Junho!$E$11</f>
        <v>52.375</v>
      </c>
      <c r="I44" s="11">
        <f>[40]Junho!$E$12</f>
        <v>61.083333333333336</v>
      </c>
      <c r="J44" s="11">
        <f>[40]Junho!$E$13</f>
        <v>52.75</v>
      </c>
      <c r="K44" s="11">
        <f>[40]Junho!$E$14</f>
        <v>56.208333333333336</v>
      </c>
      <c r="L44" s="11">
        <f>[40]Junho!$E$15</f>
        <v>62.5</v>
      </c>
      <c r="M44" s="11">
        <f>[40]Junho!$E$16</f>
        <v>59.333333333333336</v>
      </c>
      <c r="N44" s="11">
        <f>[40]Junho!$E$17</f>
        <v>54.958333333333336</v>
      </c>
      <c r="O44" s="11">
        <f>[40]Junho!$E$18</f>
        <v>53.833333333333336</v>
      </c>
      <c r="P44" s="11">
        <f>[40]Junho!$E$19</f>
        <v>54.541666666666664</v>
      </c>
      <c r="Q44" s="11">
        <f>[40]Junho!$E$20</f>
        <v>53.75</v>
      </c>
      <c r="R44" s="11">
        <f>[40]Junho!$E$21</f>
        <v>51.916666666666664</v>
      </c>
      <c r="S44" s="11">
        <f>[40]Junho!$E$22</f>
        <v>55.041666666666664</v>
      </c>
      <c r="T44" s="11">
        <f>[40]Junho!$E$23</f>
        <v>59.375</v>
      </c>
      <c r="U44" s="11">
        <f>[40]Junho!$E$24</f>
        <v>62.166666666666664</v>
      </c>
      <c r="V44" s="11">
        <f>[40]Junho!$E$25</f>
        <v>56.875</v>
      </c>
      <c r="W44" s="11">
        <f>[40]Junho!$E$26</f>
        <v>50.791666666666664</v>
      </c>
      <c r="X44" s="11">
        <f>[40]Junho!$E$27</f>
        <v>51.583333333333336</v>
      </c>
      <c r="Y44" s="11">
        <f>[40]Junho!$E$28</f>
        <v>53.416666666666664</v>
      </c>
      <c r="Z44" s="11">
        <f>[40]Junho!$E$29</f>
        <v>52.958333333333336</v>
      </c>
      <c r="AA44" s="11">
        <f>[40]Junho!$E$30</f>
        <v>77.75</v>
      </c>
      <c r="AB44" s="11">
        <f>[40]Junho!$E$31</f>
        <v>83.75</v>
      </c>
      <c r="AC44" s="11">
        <f>[40]Junho!$E$32</f>
        <v>63.25</v>
      </c>
      <c r="AD44" s="11">
        <f>[40]Junho!$E$33</f>
        <v>56</v>
      </c>
      <c r="AE44" s="11">
        <f>[40]Junho!$E$34</f>
        <v>58.708333333333336</v>
      </c>
      <c r="AF44" s="92">
        <f t="shared" si="1"/>
        <v>61.391666666666673</v>
      </c>
      <c r="AH44" s="12" t="s">
        <v>47</v>
      </c>
      <c r="AJ44" t="s">
        <v>47</v>
      </c>
    </row>
    <row r="45" spans="1:37" x14ac:dyDescent="0.2">
      <c r="A45" s="57" t="s">
        <v>162</v>
      </c>
      <c r="B45" s="11">
        <f>[41]Junho!$E$5</f>
        <v>66.75</v>
      </c>
      <c r="C45" s="11">
        <f>[41]Junho!$E$6</f>
        <v>74</v>
      </c>
      <c r="D45" s="11">
        <f>[41]Junho!$E$7</f>
        <v>88.375</v>
      </c>
      <c r="E45" s="11">
        <f>[41]Junho!$E$8</f>
        <v>77.928571428571431</v>
      </c>
      <c r="F45" s="11">
        <f>[41]Junho!$E$9</f>
        <v>68.666666666666671</v>
      </c>
      <c r="G45" s="11">
        <f>[41]Junho!$E$10</f>
        <v>72.458333333333329</v>
      </c>
      <c r="H45" s="11">
        <f>[41]Junho!$E$11</f>
        <v>74.565217391304344</v>
      </c>
      <c r="I45" s="11">
        <f>[41]Junho!$E$12</f>
        <v>72.416666666666671</v>
      </c>
      <c r="J45" s="11">
        <f>[41]Junho!$E$13</f>
        <v>71.869565217391298</v>
      </c>
      <c r="K45" s="11">
        <f>[41]Junho!$E$14</f>
        <v>66.708333333333329</v>
      </c>
      <c r="L45" s="11">
        <f>[41]Junho!$E$15</f>
        <v>70.958333333333329</v>
      </c>
      <c r="M45" s="11">
        <f>[41]Junho!$E$16</f>
        <v>66.75</v>
      </c>
      <c r="N45" s="11">
        <f>[41]Junho!$E$17</f>
        <v>68.7</v>
      </c>
      <c r="O45" s="11">
        <f>[41]Junho!$E$18</f>
        <v>69.375</v>
      </c>
      <c r="P45" s="11">
        <f>[41]Junho!$E$19</f>
        <v>65.583333333333329</v>
      </c>
      <c r="Q45" s="11">
        <f>[41]Junho!$E$20</f>
        <v>65.833333333333329</v>
      </c>
      <c r="R45" s="11">
        <f>[41]Junho!$E$21</f>
        <v>69.875</v>
      </c>
      <c r="S45" s="11">
        <f>[41]Junho!$E$22</f>
        <v>71.125</v>
      </c>
      <c r="T45" s="11">
        <f>[41]Junho!$E$23</f>
        <v>70.583333333333329</v>
      </c>
      <c r="U45" s="11">
        <f>[41]Junho!$E$24</f>
        <v>69.791666666666671</v>
      </c>
      <c r="V45" s="11">
        <f>[41]Junho!$E$25</f>
        <v>66.208333333333329</v>
      </c>
      <c r="W45" s="11">
        <f>[41]Junho!$E$26</f>
        <v>66.583333333333329</v>
      </c>
      <c r="X45" s="11">
        <f>[41]Junho!$E$27</f>
        <v>68.083333333333329</v>
      </c>
      <c r="Y45" s="11">
        <f>[41]Junho!$E$28</f>
        <v>63.208333333333336</v>
      </c>
      <c r="Z45" s="11">
        <f>[41]Junho!$E$29</f>
        <v>60.208333333333336</v>
      </c>
      <c r="AA45" s="11">
        <f>[41]Junho!$E$30</f>
        <v>60.708333333333336</v>
      </c>
      <c r="AB45" s="11">
        <f>[41]Junho!$E$31</f>
        <v>84.272727272727266</v>
      </c>
      <c r="AC45" s="11">
        <f>[41]Junho!$E$32</f>
        <v>70.041666666666671</v>
      </c>
      <c r="AD45" s="11">
        <f>[41]Junho!$E$33</f>
        <v>63.083333333333336</v>
      </c>
      <c r="AE45" s="11">
        <f>[41]Junho!$E$34</f>
        <v>63.166666666666664</v>
      </c>
      <c r="AF45" s="92">
        <f t="shared" si="1"/>
        <v>69.595924932555349</v>
      </c>
      <c r="AI45" t="s">
        <v>47</v>
      </c>
      <c r="AJ45" t="s">
        <v>47</v>
      </c>
    </row>
    <row r="46" spans="1:37" x14ac:dyDescent="0.2">
      <c r="A46" s="57" t="s">
        <v>19</v>
      </c>
      <c r="B46" s="11">
        <f>[42]Junho!$E$5</f>
        <v>94.583333333333329</v>
      </c>
      <c r="C46" s="11">
        <f>[42]Junho!$E$6</f>
        <v>95.833333333333329</v>
      </c>
      <c r="D46" s="11">
        <f>[42]Junho!$E$7</f>
        <v>95.708333333333329</v>
      </c>
      <c r="E46" s="11">
        <f>[42]Junho!$E$8</f>
        <v>82.416666666666671</v>
      </c>
      <c r="F46" s="11">
        <f>[42]Junho!$E$9</f>
        <v>70.875</v>
      </c>
      <c r="G46" s="11">
        <f>[42]Junho!$E$10</f>
        <v>74.75</v>
      </c>
      <c r="H46" s="11">
        <f>[42]Junho!$E$11</f>
        <v>73.375</v>
      </c>
      <c r="I46" s="11">
        <f>[42]Junho!$E$12</f>
        <v>74.583333333333329</v>
      </c>
      <c r="J46" s="11">
        <f>[42]Junho!$E$13</f>
        <v>64.416666666666671</v>
      </c>
      <c r="K46" s="11">
        <f>[42]Junho!$E$14</f>
        <v>65.333333333333329</v>
      </c>
      <c r="L46" s="11">
        <f>[42]Junho!$E$15</f>
        <v>74.291666666666671</v>
      </c>
      <c r="M46" s="11">
        <f>[42]Junho!$E$16</f>
        <v>72.541666666666671</v>
      </c>
      <c r="N46" s="11">
        <f>[42]Junho!$E$17</f>
        <v>67.916666666666671</v>
      </c>
      <c r="O46" s="11">
        <f>[42]Junho!$E$18</f>
        <v>73.666666666666671</v>
      </c>
      <c r="P46" s="11">
        <f>[42]Junho!$E$19</f>
        <v>70.125</v>
      </c>
      <c r="Q46" s="11">
        <f>[42]Junho!$E$20</f>
        <v>59.625</v>
      </c>
      <c r="R46" s="11">
        <f>[42]Junho!$E$21</f>
        <v>62.958333333333336</v>
      </c>
      <c r="S46" s="11">
        <f>[42]Junho!$E$22</f>
        <v>67.041666666666671</v>
      </c>
      <c r="T46" s="11">
        <f>[42]Junho!$E$23</f>
        <v>73.166666666666671</v>
      </c>
      <c r="U46" s="11">
        <f>[42]Junho!$E$24</f>
        <v>84.5</v>
      </c>
      <c r="V46" s="11">
        <f>[42]Junho!$E$25</f>
        <v>74.291666666666671</v>
      </c>
      <c r="W46" s="11">
        <f>[42]Junho!$E$26</f>
        <v>71.583333333333329</v>
      </c>
      <c r="X46" s="11">
        <f>[42]Junho!$E$27</f>
        <v>71</v>
      </c>
      <c r="Y46" s="11">
        <f>[42]Junho!$E$28</f>
        <v>62.708333333333336</v>
      </c>
      <c r="Z46" s="11">
        <f>[42]Junho!$E$29</f>
        <v>60.166666666666664</v>
      </c>
      <c r="AA46" s="11">
        <f>[42]Junho!$E$30</f>
        <v>93.916666666666671</v>
      </c>
      <c r="AB46" s="11">
        <f>[42]Junho!$E$31</f>
        <v>95.708333333333329</v>
      </c>
      <c r="AC46" s="11">
        <f>[42]Junho!$E$32</f>
        <v>77.5</v>
      </c>
      <c r="AD46" s="11">
        <f>[42]Junho!$E$33</f>
        <v>62.583333333333336</v>
      </c>
      <c r="AE46" s="11">
        <f>[42]Junho!$E$34</f>
        <v>67.708333333333329</v>
      </c>
      <c r="AF46" s="92">
        <f t="shared" si="1"/>
        <v>74.495833333333351</v>
      </c>
      <c r="AG46" s="12" t="s">
        <v>47</v>
      </c>
      <c r="AI46" t="s">
        <v>47</v>
      </c>
      <c r="AJ46" t="s">
        <v>47</v>
      </c>
      <c r="AK46" t="s">
        <v>47</v>
      </c>
    </row>
    <row r="47" spans="1:37" x14ac:dyDescent="0.2">
      <c r="A47" s="57" t="s">
        <v>31</v>
      </c>
      <c r="B47" s="11">
        <f>[43]Junho!$E$5</f>
        <v>60.25</v>
      </c>
      <c r="C47" s="11">
        <f>[43]Junho!$E$6</f>
        <v>87.541666666666671</v>
      </c>
      <c r="D47" s="11">
        <f>[43]Junho!$E$7</f>
        <v>83.083333333333329</v>
      </c>
      <c r="E47" s="11">
        <f>[43]Junho!$E$8</f>
        <v>81.166666666666671</v>
      </c>
      <c r="F47" s="11">
        <f>[43]Junho!$E$9</f>
        <v>73.5</v>
      </c>
      <c r="G47" s="11">
        <f>[43]Junho!$E$10</f>
        <v>60.75</v>
      </c>
      <c r="H47" s="11">
        <f>[43]Junho!$E$11</f>
        <v>50.958333333333336</v>
      </c>
      <c r="I47" s="11">
        <f>[43]Junho!$E$12</f>
        <v>57.25</v>
      </c>
      <c r="J47" s="11">
        <f>[43]Junho!$E$13</f>
        <v>54.041666666666664</v>
      </c>
      <c r="K47" s="11">
        <f>[43]Junho!$E$14</f>
        <v>61.041666666666664</v>
      </c>
      <c r="L47" s="11">
        <f>[43]Junho!$E$15</f>
        <v>62.875</v>
      </c>
      <c r="M47" s="11">
        <f>[43]Junho!$E$16</f>
        <v>58.458333333333336</v>
      </c>
      <c r="N47" s="11">
        <f>[43]Junho!$E$17</f>
        <v>48.333333333333336</v>
      </c>
      <c r="O47" s="11">
        <f>[43]Junho!$E$18</f>
        <v>50.708333333333336</v>
      </c>
      <c r="P47" s="11">
        <f>[43]Junho!$E$19</f>
        <v>51.625</v>
      </c>
      <c r="Q47" s="11">
        <f>[43]Junho!$E$20</f>
        <v>49.708333333333336</v>
      </c>
      <c r="R47" s="11">
        <f>[43]Junho!$E$21</f>
        <v>46.541666666666664</v>
      </c>
      <c r="S47" s="11">
        <f>[43]Junho!$E$22</f>
        <v>51.041666666666664</v>
      </c>
      <c r="T47" s="11">
        <f>[43]Junho!$E$23</f>
        <v>55.5</v>
      </c>
      <c r="U47" s="11">
        <f>[43]Junho!$E$24</f>
        <v>66</v>
      </c>
      <c r="V47" s="11">
        <f>[43]Junho!$E$25</f>
        <v>58.25</v>
      </c>
      <c r="W47" s="11">
        <f>[43]Junho!$E$26</f>
        <v>47.625</v>
      </c>
      <c r="X47" s="11">
        <f>[43]Junho!$E$27</f>
        <v>47.041666666666664</v>
      </c>
      <c r="Y47" s="11">
        <f>[43]Junho!$E$28</f>
        <v>50.125</v>
      </c>
      <c r="Z47" s="11">
        <f>[43]Junho!$E$29</f>
        <v>50.083333333333336</v>
      </c>
      <c r="AA47" s="11">
        <f>[43]Junho!$E$30</f>
        <v>81.583333333333329</v>
      </c>
      <c r="AB47" s="11">
        <f>[43]Junho!$E$31</f>
        <v>85.25</v>
      </c>
      <c r="AC47" s="11">
        <f>[43]Junho!$E$32</f>
        <v>59.958333333333336</v>
      </c>
      <c r="AD47" s="11">
        <f>[43]Junho!$E$33</f>
        <v>50.583333333333336</v>
      </c>
      <c r="AE47" s="11">
        <f>[43]Junho!$E$34</f>
        <v>57.666666666666664</v>
      </c>
      <c r="AF47" s="92">
        <f t="shared" si="1"/>
        <v>59.951388888888893</v>
      </c>
      <c r="AJ47" t="s">
        <v>47</v>
      </c>
    </row>
    <row r="48" spans="1:37" x14ac:dyDescent="0.2">
      <c r="A48" s="57" t="s">
        <v>44</v>
      </c>
      <c r="B48" s="11">
        <f>[44]Junho!$E$5</f>
        <v>67.833333333333329</v>
      </c>
      <c r="C48" s="11">
        <f>[44]Junho!$E$6</f>
        <v>71.791666666666671</v>
      </c>
      <c r="D48" s="11">
        <f>[44]Junho!$E$7</f>
        <v>97.833333333333329</v>
      </c>
      <c r="E48" s="11">
        <f>[44]Junho!$E$8</f>
        <v>85.25</v>
      </c>
      <c r="F48" s="11">
        <f>[44]Junho!$E$9</f>
        <v>71.041666666666671</v>
      </c>
      <c r="G48" s="11">
        <f>[44]Junho!$E$10</f>
        <v>52.583333333333336</v>
      </c>
      <c r="H48" s="11">
        <f>[44]Junho!$E$11</f>
        <v>51.458333333333336</v>
      </c>
      <c r="I48" s="11">
        <f>[44]Junho!$E$12</f>
        <v>58.041666666666664</v>
      </c>
      <c r="J48" s="11">
        <f>[44]Junho!$E$13</f>
        <v>57.055555555555557</v>
      </c>
      <c r="K48" s="11">
        <f>[44]Junho!$E$14</f>
        <v>53.375</v>
      </c>
      <c r="L48" s="11">
        <f>[44]Junho!$E$15</f>
        <v>58.782608695652172</v>
      </c>
      <c r="M48" s="11">
        <f>[44]Junho!$E$16</f>
        <v>53.291666666666664</v>
      </c>
      <c r="N48" s="11">
        <f>[44]Junho!$E$17</f>
        <v>51.25</v>
      </c>
      <c r="O48" s="11">
        <f>[44]Junho!$E$18</f>
        <v>51.25</v>
      </c>
      <c r="P48" s="11">
        <f>[44]Junho!$E$19</f>
        <v>47.166666666666664</v>
      </c>
      <c r="Q48" s="11">
        <f>[44]Junho!$E$20</f>
        <v>49.333333333333336</v>
      </c>
      <c r="R48" s="11">
        <f>[44]Junho!$E$21</f>
        <v>46.208333333333336</v>
      </c>
      <c r="S48" s="11">
        <f>[44]Junho!$E$22</f>
        <v>52</v>
      </c>
      <c r="T48" s="11">
        <f>[44]Junho!$E$23</f>
        <v>55.375</v>
      </c>
      <c r="U48" s="11">
        <f>[44]Junho!$E$24</f>
        <v>59</v>
      </c>
      <c r="V48" s="11">
        <f>[44]Junho!$E$25</f>
        <v>47.708333333333336</v>
      </c>
      <c r="W48" s="11">
        <f>[44]Junho!$E$26</f>
        <v>46.75</v>
      </c>
      <c r="X48" s="11">
        <f>[44]Junho!$E$27</f>
        <v>48.958333333333336</v>
      </c>
      <c r="Y48" s="11">
        <f>[44]Junho!$E$28</f>
        <v>50.916666666666664</v>
      </c>
      <c r="Z48" s="11">
        <f>[44]Junho!$E$29</f>
        <v>53.5</v>
      </c>
      <c r="AA48" s="11">
        <f>[44]Junho!$E$30</f>
        <v>75.291666666666671</v>
      </c>
      <c r="AB48" s="11">
        <f>[44]Junho!$E$31</f>
        <v>65.625</v>
      </c>
      <c r="AC48" s="11">
        <f>[44]Junho!$E$32</f>
        <v>50.083333333333336</v>
      </c>
      <c r="AD48" s="11">
        <f>[44]Junho!$E$33</f>
        <v>47.458333333333336</v>
      </c>
      <c r="AE48" s="11">
        <f>[44]Junho!$E$34</f>
        <v>49.333333333333336</v>
      </c>
      <c r="AF48" s="92">
        <f t="shared" si="1"/>
        <v>57.518216586151354</v>
      </c>
      <c r="AG48" s="12" t="s">
        <v>47</v>
      </c>
      <c r="AI48" t="s">
        <v>47</v>
      </c>
      <c r="AJ48" t="s">
        <v>47</v>
      </c>
    </row>
    <row r="49" spans="1:36" x14ac:dyDescent="0.2">
      <c r="A49" s="57" t="s">
        <v>20</v>
      </c>
      <c r="B49" s="11">
        <f>[45]Junho!$E$5</f>
        <v>54.791666666666664</v>
      </c>
      <c r="C49" s="11">
        <f>[45]Junho!$E$6</f>
        <v>62.833333333333336</v>
      </c>
      <c r="D49" s="11">
        <f>[45]Junho!$E$7</f>
        <v>79.708333333333329</v>
      </c>
      <c r="E49" s="11">
        <f>[45]Junho!$E$8</f>
        <v>74.833333333333329</v>
      </c>
      <c r="F49" s="11">
        <f>[45]Junho!$E$9</f>
        <v>62.25</v>
      </c>
      <c r="G49" s="11">
        <f>[45]Junho!$E$10</f>
        <v>65.875</v>
      </c>
      <c r="H49" s="11">
        <f>[45]Junho!$E$11</f>
        <v>66.958333333333329</v>
      </c>
      <c r="I49" s="11">
        <f>[45]Junho!$E$12</f>
        <v>61.916666666666664</v>
      </c>
      <c r="J49" s="11">
        <f>[45]Junho!$E$13</f>
        <v>59.25</v>
      </c>
      <c r="K49" s="11">
        <f>[45]Junho!$E$14</f>
        <v>58.75</v>
      </c>
      <c r="L49" s="11">
        <f>[45]Junho!$E$15</f>
        <v>60.541666666666664</v>
      </c>
      <c r="M49" s="11">
        <f>[45]Junho!$E$16</f>
        <v>58.791666666666664</v>
      </c>
      <c r="N49" s="11">
        <f>[45]Junho!$E$17</f>
        <v>61.791666666666664</v>
      </c>
      <c r="O49" s="11">
        <f>[45]Junho!$E$18</f>
        <v>60.958333333333336</v>
      </c>
      <c r="P49" s="11">
        <f>[45]Junho!$E$19</f>
        <v>51.708333333333336</v>
      </c>
      <c r="Q49" s="11">
        <f>[45]Junho!$E$20</f>
        <v>55.625</v>
      </c>
      <c r="R49" s="11">
        <f>[45]Junho!$E$21</f>
        <v>56.875</v>
      </c>
      <c r="S49" s="11">
        <f>[45]Junho!$E$22</f>
        <v>58.291666666666664</v>
      </c>
      <c r="T49" s="11">
        <f>[45]Junho!$E$23</f>
        <v>57.333333333333336</v>
      </c>
      <c r="U49" s="11">
        <f>[45]Junho!$E$24</f>
        <v>57.583333333333336</v>
      </c>
      <c r="V49" s="11">
        <f>[45]Junho!$E$25</f>
        <v>58.125</v>
      </c>
      <c r="W49" s="11">
        <f>[45]Junho!$E$26</f>
        <v>54.791666666666664</v>
      </c>
      <c r="X49" s="11">
        <f>[45]Junho!$E$27</f>
        <v>57.958333333333336</v>
      </c>
      <c r="Y49" s="11">
        <f>[45]Junho!$E$28</f>
        <v>59.583333333333336</v>
      </c>
      <c r="Z49" s="11">
        <f>[45]Junho!$E$29</f>
        <v>52.208333333333336</v>
      </c>
      <c r="AA49" s="11">
        <f>[45]Junho!$E$30</f>
        <v>53.583333333333336</v>
      </c>
      <c r="AB49" s="11">
        <f>[45]Junho!$E$31</f>
        <v>78.5</v>
      </c>
      <c r="AC49" s="11">
        <f>[45]Junho!$E$32</f>
        <v>66.333333333333329</v>
      </c>
      <c r="AD49" s="11">
        <f>[45]Junho!$E$33</f>
        <v>59.75</v>
      </c>
      <c r="AE49" s="11">
        <f>[45]Junho!$E$34</f>
        <v>60.666666666666664</v>
      </c>
      <c r="AF49" s="92">
        <f t="shared" si="1"/>
        <v>60.938888888888876</v>
      </c>
      <c r="AH49" t="s">
        <v>47</v>
      </c>
      <c r="AI49" t="s">
        <v>47</v>
      </c>
      <c r="AJ49" t="s">
        <v>47</v>
      </c>
    </row>
    <row r="50" spans="1:36" s="5" customFormat="1" ht="17.100000000000001" customHeight="1" x14ac:dyDescent="0.2">
      <c r="A50" s="58" t="s">
        <v>227</v>
      </c>
      <c r="B50" s="13">
        <f t="shared" ref="B50:AE50" si="2">AVERAGE(B5:B49)</f>
        <v>75.850931793900543</v>
      </c>
      <c r="C50" s="13">
        <f t="shared" si="2"/>
        <v>81.869601008310681</v>
      </c>
      <c r="D50" s="13">
        <f t="shared" si="2"/>
        <v>85.900220184227564</v>
      </c>
      <c r="E50" s="13">
        <f t="shared" si="2"/>
        <v>79.401034386848522</v>
      </c>
      <c r="F50" s="13">
        <f t="shared" si="2"/>
        <v>69.52655179022365</v>
      </c>
      <c r="G50" s="13">
        <f t="shared" si="2"/>
        <v>66.373229771872857</v>
      </c>
      <c r="H50" s="13">
        <f t="shared" si="2"/>
        <v>64.20710143902879</v>
      </c>
      <c r="I50" s="13">
        <f t="shared" si="2"/>
        <v>67.408363970588226</v>
      </c>
      <c r="J50" s="13">
        <f t="shared" si="2"/>
        <v>62.175373777925351</v>
      </c>
      <c r="K50" s="13">
        <f t="shared" si="2"/>
        <v>63.503038194444443</v>
      </c>
      <c r="L50" s="13">
        <f t="shared" si="2"/>
        <v>66.519018408994029</v>
      </c>
      <c r="M50" s="13">
        <f t="shared" si="2"/>
        <v>64.30533869671352</v>
      </c>
      <c r="N50" s="13">
        <f t="shared" si="2"/>
        <v>60.876549966577535</v>
      </c>
      <c r="O50" s="13">
        <f t="shared" si="2"/>
        <v>62.731234681372534</v>
      </c>
      <c r="P50" s="13">
        <f t="shared" si="2"/>
        <v>60.770590788398678</v>
      </c>
      <c r="Q50" s="13">
        <f t="shared" si="2"/>
        <v>59.591071281247409</v>
      </c>
      <c r="R50" s="13">
        <f t="shared" si="2"/>
        <v>61.151992409867184</v>
      </c>
      <c r="S50" s="13">
        <f t="shared" si="2"/>
        <v>61.297464357411982</v>
      </c>
      <c r="T50" s="13">
        <f t="shared" si="2"/>
        <v>64.704096540439451</v>
      </c>
      <c r="U50" s="13">
        <f t="shared" si="2"/>
        <v>69.576880341880354</v>
      </c>
      <c r="V50" s="13">
        <f t="shared" si="2"/>
        <v>62.821123737373732</v>
      </c>
      <c r="W50" s="13">
        <f t="shared" si="2"/>
        <v>60.140138888888877</v>
      </c>
      <c r="X50" s="13">
        <f t="shared" si="2"/>
        <v>58.639114648792052</v>
      </c>
      <c r="Y50" s="13">
        <f t="shared" si="2"/>
        <v>58.234543010752688</v>
      </c>
      <c r="Z50" s="13">
        <f t="shared" si="2"/>
        <v>54.066894127377985</v>
      </c>
      <c r="AA50" s="13">
        <f t="shared" si="2"/>
        <v>77.619491510744297</v>
      </c>
      <c r="AB50" s="13">
        <f t="shared" si="2"/>
        <v>84.931663418807645</v>
      </c>
      <c r="AC50" s="13">
        <f t="shared" si="2"/>
        <v>66.591666666666669</v>
      </c>
      <c r="AD50" s="13">
        <f t="shared" si="2"/>
        <v>58.389784946236567</v>
      </c>
      <c r="AE50" s="13">
        <f t="shared" si="2"/>
        <v>60.43736559139785</v>
      </c>
      <c r="AF50" s="91">
        <f>AVERAGE(AF5:AF49)</f>
        <v>66.443516921833165</v>
      </c>
      <c r="AH50" s="5" t="s">
        <v>47</v>
      </c>
    </row>
    <row r="51" spans="1:36" x14ac:dyDescent="0.2">
      <c r="A51" s="46"/>
      <c r="B51" s="47"/>
      <c r="C51" s="47"/>
      <c r="D51" s="47" t="s">
        <v>101</v>
      </c>
      <c r="E51" s="47"/>
      <c r="F51" s="47"/>
      <c r="G51" s="47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4"/>
      <c r="AE51" s="60" t="s">
        <v>47</v>
      </c>
      <c r="AF51" s="87"/>
    </row>
    <row r="52" spans="1:36" x14ac:dyDescent="0.2">
      <c r="A52" s="46"/>
      <c r="B52" s="48" t="s">
        <v>102</v>
      </c>
      <c r="C52" s="48"/>
      <c r="D52" s="48"/>
      <c r="E52" s="48"/>
      <c r="F52" s="48"/>
      <c r="G52" s="48"/>
      <c r="H52" s="48"/>
      <c r="I52" s="48"/>
      <c r="J52" s="89"/>
      <c r="K52" s="89"/>
      <c r="L52" s="89"/>
      <c r="M52" s="89" t="s">
        <v>45</v>
      </c>
      <c r="N52" s="89"/>
      <c r="O52" s="89"/>
      <c r="P52" s="89"/>
      <c r="Q52" s="89"/>
      <c r="R52" s="89"/>
      <c r="S52" s="89"/>
      <c r="T52" s="140" t="s">
        <v>97</v>
      </c>
      <c r="U52" s="140"/>
      <c r="V52" s="140"/>
      <c r="W52" s="140"/>
      <c r="X52" s="140"/>
      <c r="Y52" s="89"/>
      <c r="Z52" s="89"/>
      <c r="AA52" s="89"/>
      <c r="AB52" s="89"/>
      <c r="AC52" s="89"/>
      <c r="AD52" s="89"/>
      <c r="AE52" s="89"/>
      <c r="AF52" s="87"/>
      <c r="AJ52" t="s">
        <v>47</v>
      </c>
    </row>
    <row r="53" spans="1:36" x14ac:dyDescent="0.2">
      <c r="A53" s="49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 t="s">
        <v>46</v>
      </c>
      <c r="N53" s="90"/>
      <c r="O53" s="90"/>
      <c r="P53" s="90"/>
      <c r="Q53" s="89"/>
      <c r="R53" s="89"/>
      <c r="S53" s="89"/>
      <c r="T53" s="141" t="s">
        <v>98</v>
      </c>
      <c r="U53" s="141"/>
      <c r="V53" s="141"/>
      <c r="W53" s="141"/>
      <c r="X53" s="141"/>
      <c r="Y53" s="89"/>
      <c r="Z53" s="89"/>
      <c r="AA53" s="89"/>
      <c r="AB53" s="89"/>
      <c r="AC53" s="89"/>
      <c r="AD53" s="54"/>
      <c r="AE53" s="54"/>
      <c r="AF53" s="87"/>
    </row>
    <row r="54" spans="1:36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4"/>
      <c r="AE54" s="54"/>
      <c r="AF54" s="87"/>
    </row>
    <row r="55" spans="1:36" x14ac:dyDescent="0.2">
      <c r="A55" s="4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54"/>
      <c r="AF55" s="87"/>
    </row>
    <row r="56" spans="1:36" x14ac:dyDescent="0.2">
      <c r="A56" s="4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55"/>
      <c r="AF56" s="87"/>
    </row>
    <row r="57" spans="1:36" ht="13.5" thickBot="1" x14ac:dyDescent="0.25">
      <c r="A57" s="61"/>
      <c r="B57" s="62"/>
      <c r="C57" s="62"/>
      <c r="D57" s="62"/>
      <c r="E57" s="62"/>
      <c r="F57" s="62"/>
      <c r="G57" s="62" t="s">
        <v>47</v>
      </c>
      <c r="H57" s="62"/>
      <c r="I57" s="62"/>
      <c r="J57" s="62"/>
      <c r="K57" s="62"/>
      <c r="L57" s="62" t="s">
        <v>47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88"/>
      <c r="AH57" t="s">
        <v>47</v>
      </c>
    </row>
    <row r="59" spans="1:36" x14ac:dyDescent="0.2">
      <c r="AH59" t="s">
        <v>47</v>
      </c>
    </row>
    <row r="60" spans="1:36" x14ac:dyDescent="0.2">
      <c r="K60" s="2" t="s">
        <v>47</v>
      </c>
      <c r="AE60" s="2" t="s">
        <v>47</v>
      </c>
    </row>
    <row r="62" spans="1:36" x14ac:dyDescent="0.2">
      <c r="M62" s="2" t="s">
        <v>47</v>
      </c>
      <c r="T62" s="2" t="s">
        <v>47</v>
      </c>
    </row>
    <row r="63" spans="1:36" x14ac:dyDescent="0.2">
      <c r="AB63" s="2" t="s">
        <v>47</v>
      </c>
      <c r="AC63" s="2" t="s">
        <v>47</v>
      </c>
      <c r="AF63" s="7" t="s">
        <v>47</v>
      </c>
    </row>
    <row r="64" spans="1:36" x14ac:dyDescent="0.2">
      <c r="P64" s="2" t="s">
        <v>47</v>
      </c>
      <c r="R64" s="2" t="s">
        <v>47</v>
      </c>
    </row>
    <row r="66" spans="11:38" x14ac:dyDescent="0.2">
      <c r="AG66" t="s">
        <v>47</v>
      </c>
      <c r="AL66" s="12" t="s">
        <v>47</v>
      </c>
    </row>
    <row r="69" spans="11:38" x14ac:dyDescent="0.2">
      <c r="T69" s="2" t="s">
        <v>47</v>
      </c>
    </row>
    <row r="72" spans="11:38" x14ac:dyDescent="0.2">
      <c r="K72" s="2" t="s">
        <v>47</v>
      </c>
    </row>
  </sheetData>
  <sheetProtection password="C6EC" sheet="1" objects="1" scenarios="1"/>
  <mergeCells count="36"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F3:AF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topLeftCell="B1" zoomScale="90" zoomScaleNormal="90" workbookViewId="0">
      <selection activeCell="AK66" sqref="AK66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46" t="s">
        <v>26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8"/>
    </row>
    <row r="2" spans="1:35" s="4" customFormat="1" ht="20.100000000000001" customHeight="1" x14ac:dyDescent="0.2">
      <c r="A2" s="167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5"/>
    </row>
    <row r="3" spans="1:35" s="5" customFormat="1" ht="20.100000000000001" customHeight="1" x14ac:dyDescent="0.2">
      <c r="A3" s="167"/>
      <c r="B3" s="165">
        <v>1</v>
      </c>
      <c r="C3" s="165">
        <f>SUM(B3+1)</f>
        <v>2</v>
      </c>
      <c r="D3" s="165">
        <f t="shared" ref="D3:AD3" si="0">SUM(C3+1)</f>
        <v>3</v>
      </c>
      <c r="E3" s="165">
        <f t="shared" si="0"/>
        <v>4</v>
      </c>
      <c r="F3" s="165">
        <f t="shared" si="0"/>
        <v>5</v>
      </c>
      <c r="G3" s="165">
        <f t="shared" si="0"/>
        <v>6</v>
      </c>
      <c r="H3" s="165">
        <f t="shared" si="0"/>
        <v>7</v>
      </c>
      <c r="I3" s="165">
        <f t="shared" si="0"/>
        <v>8</v>
      </c>
      <c r="J3" s="165">
        <f t="shared" si="0"/>
        <v>9</v>
      </c>
      <c r="K3" s="165">
        <f t="shared" si="0"/>
        <v>10</v>
      </c>
      <c r="L3" s="165">
        <f t="shared" si="0"/>
        <v>11</v>
      </c>
      <c r="M3" s="165">
        <f t="shared" si="0"/>
        <v>12</v>
      </c>
      <c r="N3" s="165">
        <f t="shared" si="0"/>
        <v>13</v>
      </c>
      <c r="O3" s="165">
        <f t="shared" si="0"/>
        <v>14</v>
      </c>
      <c r="P3" s="165">
        <f t="shared" si="0"/>
        <v>15</v>
      </c>
      <c r="Q3" s="165">
        <f t="shared" si="0"/>
        <v>16</v>
      </c>
      <c r="R3" s="165">
        <f t="shared" si="0"/>
        <v>17</v>
      </c>
      <c r="S3" s="165">
        <f t="shared" si="0"/>
        <v>18</v>
      </c>
      <c r="T3" s="165">
        <f t="shared" si="0"/>
        <v>19</v>
      </c>
      <c r="U3" s="165">
        <f t="shared" si="0"/>
        <v>20</v>
      </c>
      <c r="V3" s="165">
        <f t="shared" si="0"/>
        <v>21</v>
      </c>
      <c r="W3" s="165">
        <f t="shared" si="0"/>
        <v>22</v>
      </c>
      <c r="X3" s="165">
        <f t="shared" si="0"/>
        <v>23</v>
      </c>
      <c r="Y3" s="165">
        <f t="shared" si="0"/>
        <v>24</v>
      </c>
      <c r="Z3" s="165">
        <f t="shared" si="0"/>
        <v>25</v>
      </c>
      <c r="AA3" s="165">
        <f t="shared" si="0"/>
        <v>26</v>
      </c>
      <c r="AB3" s="165">
        <f t="shared" si="0"/>
        <v>27</v>
      </c>
      <c r="AC3" s="165">
        <f t="shared" si="0"/>
        <v>28</v>
      </c>
      <c r="AD3" s="165">
        <f t="shared" si="0"/>
        <v>29</v>
      </c>
      <c r="AE3" s="166">
        <v>30</v>
      </c>
      <c r="AF3" s="115" t="s">
        <v>37</v>
      </c>
      <c r="AG3" s="108" t="s">
        <v>36</v>
      </c>
    </row>
    <row r="4" spans="1:35" s="5" customFormat="1" ht="20.100000000000001" customHeight="1" x14ac:dyDescent="0.2">
      <c r="A4" s="167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6"/>
      <c r="AF4" s="115" t="s">
        <v>35</v>
      </c>
      <c r="AG4" s="108" t="s">
        <v>35</v>
      </c>
    </row>
    <row r="5" spans="1:35" s="5" customFormat="1" x14ac:dyDescent="0.2">
      <c r="A5" s="57" t="s">
        <v>40</v>
      </c>
      <c r="B5" s="125">
        <f>[1]Junho!$F$5</f>
        <v>96</v>
      </c>
      <c r="C5" s="125">
        <f>[1]Junho!$F$6</f>
        <v>96</v>
      </c>
      <c r="D5" s="125">
        <f>[1]Junho!$F$7</f>
        <v>100</v>
      </c>
      <c r="E5" s="125">
        <f>[1]Junho!$F$8</f>
        <v>100</v>
      </c>
      <c r="F5" s="125">
        <f>[1]Junho!$F$9</f>
        <v>100</v>
      </c>
      <c r="G5" s="125">
        <f>[1]Junho!$F$10</f>
        <v>100</v>
      </c>
      <c r="H5" s="125">
        <f>[1]Junho!$F$11</f>
        <v>100</v>
      </c>
      <c r="I5" s="125">
        <f>[1]Junho!$F$12</f>
        <v>100</v>
      </c>
      <c r="J5" s="125">
        <f>[1]Junho!$F$13</f>
        <v>100</v>
      </c>
      <c r="K5" s="125">
        <f>[1]Junho!$F$14</f>
        <v>100</v>
      </c>
      <c r="L5" s="125">
        <f>[1]Junho!$F$15</f>
        <v>100</v>
      </c>
      <c r="M5" s="125">
        <f>[1]Junho!$F$16</f>
        <v>100</v>
      </c>
      <c r="N5" s="125">
        <f>[1]Junho!$F$17</f>
        <v>97</v>
      </c>
      <c r="O5" s="125">
        <f>[1]Junho!$F$18</f>
        <v>96</v>
      </c>
      <c r="P5" s="125">
        <f>[1]Junho!$F$19</f>
        <v>96</v>
      </c>
      <c r="Q5" s="125">
        <f>[1]Junho!$F$20</f>
        <v>94</v>
      </c>
      <c r="R5" s="125">
        <f>[1]Junho!$F$21</f>
        <v>100</v>
      </c>
      <c r="S5" s="125">
        <f>[1]Junho!$F$22</f>
        <v>99</v>
      </c>
      <c r="T5" s="125">
        <f>[1]Junho!$F$23</f>
        <v>99</v>
      </c>
      <c r="U5" s="125">
        <f>[1]Junho!$F$24</f>
        <v>99</v>
      </c>
      <c r="V5" s="125">
        <f>[1]Junho!$F$25</f>
        <v>100</v>
      </c>
      <c r="W5" s="125">
        <f>[1]Junho!$F$26</f>
        <v>99</v>
      </c>
      <c r="X5" s="125">
        <f>[1]Junho!$F$27</f>
        <v>99</v>
      </c>
      <c r="Y5" s="125">
        <f>[1]Junho!$F$28</f>
        <v>99</v>
      </c>
      <c r="Z5" s="125">
        <f>[1]Junho!$F$29</f>
        <v>98</v>
      </c>
      <c r="AA5" s="125">
        <f>[1]Junho!$F$30</f>
        <v>96</v>
      </c>
      <c r="AB5" s="125">
        <f>[1]Junho!$F$31</f>
        <v>100</v>
      </c>
      <c r="AC5" s="125">
        <f>[1]Junho!$F$32</f>
        <v>100</v>
      </c>
      <c r="AD5" s="125">
        <f>[1]Junho!$F$33</f>
        <v>100</v>
      </c>
      <c r="AE5" s="125">
        <f>[1]Junho!$F$34</f>
        <v>99</v>
      </c>
      <c r="AF5" s="14">
        <f>MAX(B5:AE5)</f>
        <v>100</v>
      </c>
      <c r="AG5" s="93">
        <f>AVERAGE(B5:AE5)</f>
        <v>98.733333333333334</v>
      </c>
    </row>
    <row r="6" spans="1:35" x14ac:dyDescent="0.2">
      <c r="A6" s="57" t="s">
        <v>0</v>
      </c>
      <c r="B6" s="11">
        <f>[2]Junho!$F$5</f>
        <v>99</v>
      </c>
      <c r="C6" s="11">
        <f>[2]Junho!$F$6</f>
        <v>99</v>
      </c>
      <c r="D6" s="11">
        <f>[2]Junho!$F$7</f>
        <v>100</v>
      </c>
      <c r="E6" s="11">
        <f>[2]Junho!$F$8</f>
        <v>100</v>
      </c>
      <c r="F6" s="11">
        <f>[2]Junho!$F$9</f>
        <v>100</v>
      </c>
      <c r="G6" s="11">
        <f>[2]Junho!$F$10</f>
        <v>100</v>
      </c>
      <c r="H6" s="11">
        <f>[2]Junho!$F$11</f>
        <v>99</v>
      </c>
      <c r="I6" s="11">
        <f>[2]Junho!$F$12</f>
        <v>99</v>
      </c>
      <c r="J6" s="11">
        <f>[2]Junho!$F$13</f>
        <v>87</v>
      </c>
      <c r="K6" s="11">
        <f>[2]Junho!$F$14</f>
        <v>92</v>
      </c>
      <c r="L6" s="11">
        <f>[2]Junho!$F$15</f>
        <v>100</v>
      </c>
      <c r="M6" s="11">
        <f>[2]Junho!$F$16</f>
        <v>99</v>
      </c>
      <c r="N6" s="11">
        <f>[2]Junho!$F$17</f>
        <v>99</v>
      </c>
      <c r="O6" s="11">
        <f>[2]Junho!$F$18</f>
        <v>94</v>
      </c>
      <c r="P6" s="11">
        <f>[2]Junho!$F$19</f>
        <v>99</v>
      </c>
      <c r="Q6" s="11">
        <f>[2]Junho!$F$20</f>
        <v>88</v>
      </c>
      <c r="R6" s="11">
        <f>[2]Junho!$F$21</f>
        <v>98</v>
      </c>
      <c r="S6" s="11">
        <f>[2]Junho!$F$22</f>
        <v>98</v>
      </c>
      <c r="T6" s="11">
        <f>[2]Junho!$F$23</f>
        <v>91</v>
      </c>
      <c r="U6" s="11">
        <f>[2]Junho!$F$24</f>
        <v>99</v>
      </c>
      <c r="V6" s="11">
        <f>[2]Junho!$F$25</f>
        <v>100</v>
      </c>
      <c r="W6" s="11">
        <f>[2]Junho!$F$26</f>
        <v>99</v>
      </c>
      <c r="X6" s="11">
        <f>[2]Junho!$F$27</f>
        <v>100</v>
      </c>
      <c r="Y6" s="11">
        <f>[2]Junho!$F$28</f>
        <v>97</v>
      </c>
      <c r="Z6" s="11">
        <f>[2]Junho!$F$29</f>
        <v>75</v>
      </c>
      <c r="AA6" s="11">
        <f>[2]Junho!$F$30</f>
        <v>100</v>
      </c>
      <c r="AB6" s="11">
        <f>[2]Junho!$F$31</f>
        <v>100</v>
      </c>
      <c r="AC6" s="11">
        <f>[2]Junho!$F$32</f>
        <v>99</v>
      </c>
      <c r="AD6" s="11">
        <f>[2]Junho!$F$33</f>
        <v>90</v>
      </c>
      <c r="AE6" s="11">
        <f>[2]Junho!$F$34</f>
        <v>93</v>
      </c>
      <c r="AF6" s="14">
        <f>MAX(B6:AE6)</f>
        <v>100</v>
      </c>
      <c r="AG6" s="93">
        <f>AVERAGE(B6:AE6)</f>
        <v>96.433333333333337</v>
      </c>
    </row>
    <row r="7" spans="1:35" x14ac:dyDescent="0.2">
      <c r="A7" s="57" t="s">
        <v>104</v>
      </c>
      <c r="B7" s="11" t="str">
        <f>[3]Junho!$F$5</f>
        <v>*</v>
      </c>
      <c r="C7" s="11" t="str">
        <f>[3]Junho!$F$6</f>
        <v>*</v>
      </c>
      <c r="D7" s="11" t="str">
        <f>[3]Junho!$F$7</f>
        <v>*</v>
      </c>
      <c r="E7" s="11" t="str">
        <f>[3]Junho!$F$8</f>
        <v>*</v>
      </c>
      <c r="F7" s="11" t="str">
        <f>[3]Junho!$F$9</f>
        <v>*</v>
      </c>
      <c r="G7" s="11" t="str">
        <f>[3]Junho!$F$10</f>
        <v>*</v>
      </c>
      <c r="H7" s="11" t="str">
        <f>[3]Junho!$F$11</f>
        <v>*</v>
      </c>
      <c r="I7" s="11" t="str">
        <f>[3]Junho!$F$12</f>
        <v>*</v>
      </c>
      <c r="J7" s="11" t="str">
        <f>[3]Junho!$F$13</f>
        <v>*</v>
      </c>
      <c r="K7" s="11" t="str">
        <f>[3]Junho!$F$14</f>
        <v>*</v>
      </c>
      <c r="L7" s="11" t="str">
        <f>[3]Junho!$F$15</f>
        <v>*</v>
      </c>
      <c r="M7" s="11" t="str">
        <f>[3]Junho!$F$16</f>
        <v>*</v>
      </c>
      <c r="N7" s="11" t="str">
        <f>[3]Junho!$F$17</f>
        <v>*</v>
      </c>
      <c r="O7" s="11" t="str">
        <f>[3]Junho!$F$18</f>
        <v>*</v>
      </c>
      <c r="P7" s="11" t="str">
        <f>[3]Junho!$F$19</f>
        <v>*</v>
      </c>
      <c r="Q7" s="11" t="str">
        <f>[3]Junho!$F$20</f>
        <v>*</v>
      </c>
      <c r="R7" s="11" t="str">
        <f>[3]Junho!$F$21</f>
        <v>*</v>
      </c>
      <c r="S7" s="11" t="str">
        <f>[3]Junho!$F$22</f>
        <v>*</v>
      </c>
      <c r="T7" s="11" t="str">
        <f>[3]Junho!$F$23</f>
        <v>*</v>
      </c>
      <c r="U7" s="11" t="str">
        <f>[3]Junho!$F$24</f>
        <v>*</v>
      </c>
      <c r="V7" s="11" t="str">
        <f>[3]Junho!$F$25</f>
        <v>*</v>
      </c>
      <c r="W7" s="11" t="str">
        <f>[3]Junho!$F$26</f>
        <v>*</v>
      </c>
      <c r="X7" s="11" t="str">
        <f>[3]Junho!$F$27</f>
        <v>*</v>
      </c>
      <c r="Y7" s="11" t="str">
        <f>[3]Junho!$F$28</f>
        <v>*</v>
      </c>
      <c r="Z7" s="11" t="str">
        <f>[3]Junho!$F$29</f>
        <v>*</v>
      </c>
      <c r="AA7" s="11" t="str">
        <f>[3]Junho!$F$30</f>
        <v>*</v>
      </c>
      <c r="AB7" s="11" t="str">
        <f>[3]Junho!$F$31</f>
        <v>*</v>
      </c>
      <c r="AC7" s="11" t="str">
        <f>[3]Junho!$F$32</f>
        <v>*</v>
      </c>
      <c r="AD7" s="11" t="str">
        <f>[3]Junho!$F$33</f>
        <v>*</v>
      </c>
      <c r="AE7" s="11" t="str">
        <f>[3]Junho!$F$34</f>
        <v>*</v>
      </c>
      <c r="AF7" s="14" t="s">
        <v>226</v>
      </c>
      <c r="AG7" s="93" t="s">
        <v>226</v>
      </c>
    </row>
    <row r="8" spans="1:35" x14ac:dyDescent="0.2">
      <c r="A8" s="57" t="s">
        <v>1</v>
      </c>
      <c r="B8" s="11">
        <f>[4]Junho!$F$5</f>
        <v>96</v>
      </c>
      <c r="C8" s="11">
        <f>[4]Junho!$F$6</f>
        <v>92</v>
      </c>
      <c r="D8" s="11">
        <f>[4]Junho!$F$7</f>
        <v>94</v>
      </c>
      <c r="E8" s="11">
        <f>[4]Junho!$F$8</f>
        <v>97</v>
      </c>
      <c r="F8" s="11">
        <f>[4]Junho!$F$9</f>
        <v>94</v>
      </c>
      <c r="G8" s="11">
        <f>[4]Junho!$F$10</f>
        <v>85</v>
      </c>
      <c r="H8" s="11">
        <f>[4]Junho!$F$11</f>
        <v>86</v>
      </c>
      <c r="I8" s="11">
        <f>[4]Junho!$F$12</f>
        <v>93</v>
      </c>
      <c r="J8" s="11">
        <f>[4]Junho!$F$13</f>
        <v>96</v>
      </c>
      <c r="K8" s="11">
        <f>[4]Junho!$F$14</f>
        <v>82</v>
      </c>
      <c r="L8" s="11">
        <f>[4]Junho!$F$15</f>
        <v>92</v>
      </c>
      <c r="M8" s="11">
        <f>[4]Junho!$F$16</f>
        <v>93</v>
      </c>
      <c r="N8" s="11">
        <f>[4]Junho!$F$17</f>
        <v>92</v>
      </c>
      <c r="O8" s="11">
        <f>[4]Junho!$F$18</f>
        <v>92</v>
      </c>
      <c r="P8" s="11">
        <f>[4]Junho!$F$19</f>
        <v>91</v>
      </c>
      <c r="Q8" s="11" t="str">
        <f>[4]Junho!$F$20</f>
        <v>*</v>
      </c>
      <c r="R8" s="11" t="str">
        <f>[4]Junho!$F$21</f>
        <v>*</v>
      </c>
      <c r="S8" s="11" t="str">
        <f>[4]Junho!$F$22</f>
        <v>*</v>
      </c>
      <c r="T8" s="11" t="str">
        <f>[4]Junho!$F$23</f>
        <v>*</v>
      </c>
      <c r="U8" s="11" t="str">
        <f>[4]Junho!$F$24</f>
        <v>*</v>
      </c>
      <c r="V8" s="11" t="str">
        <f>[4]Junho!$F$25</f>
        <v>*</v>
      </c>
      <c r="W8" s="11" t="str">
        <f>[4]Junho!$F$26</f>
        <v>*</v>
      </c>
      <c r="X8" s="11">
        <f>[4]Junho!$F$27</f>
        <v>78</v>
      </c>
      <c r="Y8" s="11">
        <f>[4]Junho!$F$28</f>
        <v>94</v>
      </c>
      <c r="Z8" s="11">
        <f>[4]Junho!$F$29</f>
        <v>67</v>
      </c>
      <c r="AA8" s="11">
        <f>[4]Junho!$F$30</f>
        <v>94</v>
      </c>
      <c r="AB8" s="11">
        <f>[4]Junho!$F$31</f>
        <v>95</v>
      </c>
      <c r="AC8" s="11">
        <f>[4]Junho!$F$32</f>
        <v>94</v>
      </c>
      <c r="AD8" s="11">
        <f>[4]Junho!$F$33</f>
        <v>91</v>
      </c>
      <c r="AE8" s="11">
        <f>[4]Junho!$F$34</f>
        <v>94</v>
      </c>
      <c r="AF8" s="14">
        <f>MAX(B8:AE8)</f>
        <v>97</v>
      </c>
      <c r="AG8" s="93">
        <f>AVERAGE(B8:AE8)</f>
        <v>90.521739130434781</v>
      </c>
    </row>
    <row r="9" spans="1:35" x14ac:dyDescent="0.2">
      <c r="A9" s="57" t="s">
        <v>167</v>
      </c>
      <c r="B9" s="11" t="str">
        <f>[5]Junho!$F$5</f>
        <v>*</v>
      </c>
      <c r="C9" s="11" t="str">
        <f>[5]Junho!$F$6</f>
        <v>*</v>
      </c>
      <c r="D9" s="11" t="str">
        <f>[5]Junho!$F$7</f>
        <v>*</v>
      </c>
      <c r="E9" s="11" t="str">
        <f>[5]Junho!$F$8</f>
        <v>*</v>
      </c>
      <c r="F9" s="11" t="str">
        <f>[5]Junho!$F$9</f>
        <v>*</v>
      </c>
      <c r="G9" s="11" t="str">
        <f>[5]Junho!$F$10</f>
        <v>*</v>
      </c>
      <c r="H9" s="11" t="str">
        <f>[5]Junho!$F$11</f>
        <v>*</v>
      </c>
      <c r="I9" s="11" t="str">
        <f>[5]Junho!$F$12</f>
        <v>*</v>
      </c>
      <c r="J9" s="11" t="str">
        <f>[5]Junho!$F$13</f>
        <v>*</v>
      </c>
      <c r="K9" s="11" t="str">
        <f>[5]Junho!$F$14</f>
        <v>*</v>
      </c>
      <c r="L9" s="11" t="str">
        <f>[5]Junho!$F$15</f>
        <v>*</v>
      </c>
      <c r="M9" s="11" t="str">
        <f>[5]Junho!$F$16</f>
        <v>*</v>
      </c>
      <c r="N9" s="11" t="str">
        <f>[5]Junho!$F$17</f>
        <v>*</v>
      </c>
      <c r="O9" s="11" t="str">
        <f>[5]Junho!$F$18</f>
        <v>*</v>
      </c>
      <c r="P9" s="11" t="str">
        <f>[5]Junho!$F$19</f>
        <v>*</v>
      </c>
      <c r="Q9" s="11" t="str">
        <f>[5]Junho!$F$20</f>
        <v>*</v>
      </c>
      <c r="R9" s="11" t="str">
        <f>[5]Junho!$F$21</f>
        <v>*</v>
      </c>
      <c r="S9" s="11" t="str">
        <f>[5]Junho!$F$22</f>
        <v>*</v>
      </c>
      <c r="T9" s="11" t="str">
        <f>[5]Junho!$F$23</f>
        <v>*</v>
      </c>
      <c r="U9" s="11" t="str">
        <f>[5]Junho!$F$24</f>
        <v>*</v>
      </c>
      <c r="V9" s="11" t="str">
        <f>[5]Junho!$F$25</f>
        <v>*</v>
      </c>
      <c r="W9" s="11" t="str">
        <f>[5]Junho!$F$26</f>
        <v>*</v>
      </c>
      <c r="X9" s="11" t="str">
        <f>[5]Junho!$F$27</f>
        <v>*</v>
      </c>
      <c r="Y9" s="11" t="str">
        <f>[5]Junho!$F$28</f>
        <v>*</v>
      </c>
      <c r="Z9" s="11" t="str">
        <f>[5]Junho!$F$29</f>
        <v>*</v>
      </c>
      <c r="AA9" s="11" t="str">
        <f>[5]Junho!$F$30</f>
        <v>*</v>
      </c>
      <c r="AB9" s="11" t="str">
        <f>[5]Junho!$F$31</f>
        <v>*</v>
      </c>
      <c r="AC9" s="11" t="str">
        <f>[5]Junho!$F$32</f>
        <v>*</v>
      </c>
      <c r="AD9" s="11" t="str">
        <f>[5]Junho!$F$33</f>
        <v>*</v>
      </c>
      <c r="AE9" s="11" t="str">
        <f>[5]Junho!$F$34</f>
        <v>*</v>
      </c>
      <c r="AF9" s="14" t="s">
        <v>226</v>
      </c>
      <c r="AG9" s="93" t="s">
        <v>226</v>
      </c>
    </row>
    <row r="10" spans="1:35" x14ac:dyDescent="0.2">
      <c r="A10" s="57" t="s">
        <v>111</v>
      </c>
      <c r="B10" s="11" t="str">
        <f>[6]Junho!$F$5</f>
        <v>*</v>
      </c>
      <c r="C10" s="11" t="str">
        <f>[6]Junho!$F$6</f>
        <v>*</v>
      </c>
      <c r="D10" s="11" t="str">
        <f>[6]Junho!$F$7</f>
        <v>*</v>
      </c>
      <c r="E10" s="11" t="str">
        <f>[6]Junho!$F$8</f>
        <v>*</v>
      </c>
      <c r="F10" s="11" t="str">
        <f>[6]Junho!$F$9</f>
        <v>*</v>
      </c>
      <c r="G10" s="11" t="str">
        <f>[6]Junho!$F$10</f>
        <v>*</v>
      </c>
      <c r="H10" s="11" t="str">
        <f>[6]Junho!$F$11</f>
        <v>*</v>
      </c>
      <c r="I10" s="11" t="str">
        <f>[6]Junho!$F$12</f>
        <v>*</v>
      </c>
      <c r="J10" s="11" t="str">
        <f>[6]Junho!$F$13</f>
        <v>*</v>
      </c>
      <c r="K10" s="11" t="str">
        <f>[6]Junho!$F$14</f>
        <v>*</v>
      </c>
      <c r="L10" s="11" t="str">
        <f>[6]Junho!$F$15</f>
        <v>*</v>
      </c>
      <c r="M10" s="11" t="str">
        <f>[6]Junho!$F$16</f>
        <v>*</v>
      </c>
      <c r="N10" s="11" t="str">
        <f>[6]Junho!$F$17</f>
        <v>*</v>
      </c>
      <c r="O10" s="11" t="str">
        <f>[6]Junho!$F$18</f>
        <v>*</v>
      </c>
      <c r="P10" s="11" t="str">
        <f>[6]Junho!$F$19</f>
        <v>*</v>
      </c>
      <c r="Q10" s="11" t="str">
        <f>[6]Junho!$F$20</f>
        <v>*</v>
      </c>
      <c r="R10" s="11" t="str">
        <f>[6]Junho!$F$21</f>
        <v>*</v>
      </c>
      <c r="S10" s="11" t="str">
        <f>[6]Junho!$F$22</f>
        <v>*</v>
      </c>
      <c r="T10" s="11" t="str">
        <f>[6]Junho!$F$23</f>
        <v>*</v>
      </c>
      <c r="U10" s="11" t="str">
        <f>[6]Junho!$F$24</f>
        <v>*</v>
      </c>
      <c r="V10" s="11" t="str">
        <f>[6]Junho!$F$25</f>
        <v>*</v>
      </c>
      <c r="W10" s="11" t="str">
        <f>[6]Junho!$F$26</f>
        <v>*</v>
      </c>
      <c r="X10" s="11" t="str">
        <f>[6]Junho!$F$27</f>
        <v>*</v>
      </c>
      <c r="Y10" s="11" t="str">
        <f>[6]Junho!$F$28</f>
        <v>*</v>
      </c>
      <c r="Z10" s="11" t="str">
        <f>[6]Junho!$F$29</f>
        <v>*</v>
      </c>
      <c r="AA10" s="11" t="str">
        <f>[6]Junho!$F$30</f>
        <v>*</v>
      </c>
      <c r="AB10" s="11" t="str">
        <f>[6]Junho!$F$31</f>
        <v>*</v>
      </c>
      <c r="AC10" s="11" t="str">
        <f>[6]Junho!$F$32</f>
        <v>*</v>
      </c>
      <c r="AD10" s="11" t="str">
        <f>[6]Junho!$F$33</f>
        <v>*</v>
      </c>
      <c r="AE10" s="11" t="str">
        <f>[6]Junho!$F$34</f>
        <v>*</v>
      </c>
      <c r="AF10" s="14" t="s">
        <v>226</v>
      </c>
      <c r="AG10" s="93" t="s">
        <v>226</v>
      </c>
    </row>
    <row r="11" spans="1:35" x14ac:dyDescent="0.2">
      <c r="A11" s="57" t="s">
        <v>64</v>
      </c>
      <c r="B11" s="11">
        <f>[7]Junho!$F$5</f>
        <v>88</v>
      </c>
      <c r="C11" s="11">
        <f>[7]Junho!$F$6</f>
        <v>100</v>
      </c>
      <c r="D11" s="11">
        <f>[7]Junho!$F$7</f>
        <v>100</v>
      </c>
      <c r="E11" s="11">
        <f>[7]Junho!$F$8</f>
        <v>100</v>
      </c>
      <c r="F11" s="11">
        <f>[7]Junho!$F$9</f>
        <v>100</v>
      </c>
      <c r="G11" s="11">
        <f>[7]Junho!$F$10</f>
        <v>100</v>
      </c>
      <c r="H11" s="11">
        <f>[7]Junho!$F$11</f>
        <v>99</v>
      </c>
      <c r="I11" s="11">
        <f>[7]Junho!$F$12</f>
        <v>88</v>
      </c>
      <c r="J11" s="11">
        <f>[7]Junho!$F$13</f>
        <v>85</v>
      </c>
      <c r="K11" s="11">
        <f>[7]Junho!$F$14</f>
        <v>82</v>
      </c>
      <c r="L11" s="11">
        <f>[7]Junho!$F$15</f>
        <v>80</v>
      </c>
      <c r="M11" s="11">
        <f>[7]Junho!$F$16</f>
        <v>92</v>
      </c>
      <c r="N11" s="11">
        <f>[7]Junho!$F$17</f>
        <v>76</v>
      </c>
      <c r="O11" s="11">
        <f>[7]Junho!$F$18</f>
        <v>82</v>
      </c>
      <c r="P11" s="11">
        <f>[7]Junho!$F$19</f>
        <v>84</v>
      </c>
      <c r="Q11" s="11">
        <f>[7]Junho!$F$20</f>
        <v>82</v>
      </c>
      <c r="R11" s="11">
        <f>[7]Junho!$F$21</f>
        <v>80</v>
      </c>
      <c r="S11" s="11">
        <f>[7]Junho!$F$22</f>
        <v>83</v>
      </c>
      <c r="T11" s="11">
        <f>[7]Junho!$F$23</f>
        <v>100</v>
      </c>
      <c r="U11" s="11">
        <f>[7]Junho!$F$24</f>
        <v>82</v>
      </c>
      <c r="V11" s="11">
        <f>[7]Junho!$F$25</f>
        <v>88</v>
      </c>
      <c r="W11" s="11">
        <f>[7]Junho!$F$26</f>
        <v>86</v>
      </c>
      <c r="X11" s="11">
        <f>[7]Junho!$F$27</f>
        <v>99</v>
      </c>
      <c r="Y11" s="11">
        <f>[7]Junho!$F$28</f>
        <v>86</v>
      </c>
      <c r="Z11" s="11">
        <f>[7]Junho!$F$29</f>
        <v>65</v>
      </c>
      <c r="AA11" s="11">
        <f>[7]Junho!$F$30</f>
        <v>100</v>
      </c>
      <c r="AB11" s="11">
        <f>[7]Junho!$F$31</f>
        <v>100</v>
      </c>
      <c r="AC11" s="11">
        <f>[7]Junho!$F$32</f>
        <v>100</v>
      </c>
      <c r="AD11" s="11">
        <f>[7]Junho!$F$33</f>
        <v>71</v>
      </c>
      <c r="AE11" s="11">
        <f>[7]Junho!$F$34</f>
        <v>68</v>
      </c>
      <c r="AF11" s="14">
        <f>MAX(B11:AE11)</f>
        <v>100</v>
      </c>
      <c r="AG11" s="93">
        <f>AVERAGE(B11:AE11)</f>
        <v>88.2</v>
      </c>
    </row>
    <row r="12" spans="1:35" x14ac:dyDescent="0.2">
      <c r="A12" s="57" t="s">
        <v>41</v>
      </c>
      <c r="B12" s="11">
        <f>[8]Junho!$F$5</f>
        <v>100</v>
      </c>
      <c r="C12" s="11" t="str">
        <f>[8]Junho!$F$6</f>
        <v>*</v>
      </c>
      <c r="D12" s="11">
        <f>[8]Junho!$F$7</f>
        <v>100</v>
      </c>
      <c r="E12" s="11">
        <f>[8]Junho!$F$8</f>
        <v>100</v>
      </c>
      <c r="F12" s="11">
        <f>[8]Junho!$F$9</f>
        <v>93</v>
      </c>
      <c r="G12" s="11">
        <f>[8]Junho!$F$10</f>
        <v>100</v>
      </c>
      <c r="H12" s="11">
        <f>[8]Junho!$F$11</f>
        <v>91</v>
      </c>
      <c r="I12" s="11">
        <f>[8]Junho!$F$12</f>
        <v>99</v>
      </c>
      <c r="J12" s="11">
        <f>[8]Junho!$F$13</f>
        <v>100</v>
      </c>
      <c r="K12" s="11">
        <f>[8]Junho!$F$14</f>
        <v>97</v>
      </c>
      <c r="L12" s="11">
        <f>[8]Junho!$F$15</f>
        <v>92</v>
      </c>
      <c r="M12" s="11">
        <f>[8]Junho!$F$16</f>
        <v>87</v>
      </c>
      <c r="N12" s="11">
        <f>[8]Junho!$F$17</f>
        <v>98</v>
      </c>
      <c r="O12" s="11">
        <f>[8]Junho!$F$18</f>
        <v>94</v>
      </c>
      <c r="P12" s="11">
        <f>[8]Junho!$F$19</f>
        <v>100</v>
      </c>
      <c r="Q12" s="11">
        <f>[8]Junho!$F$20</f>
        <v>95</v>
      </c>
      <c r="R12" s="11">
        <f>[8]Junho!$F$21</f>
        <v>98</v>
      </c>
      <c r="S12" s="11">
        <f>[8]Junho!$F$22</f>
        <v>94</v>
      </c>
      <c r="T12" s="11">
        <f>[8]Junho!$F$23</f>
        <v>99</v>
      </c>
      <c r="U12" s="11">
        <f>[8]Junho!$F$24</f>
        <v>100</v>
      </c>
      <c r="V12" s="11">
        <f>[8]Junho!$F$25</f>
        <v>88</v>
      </c>
      <c r="W12" s="11">
        <f>[8]Junho!$F$26</f>
        <v>100</v>
      </c>
      <c r="X12" s="11">
        <f>[8]Junho!$F$27</f>
        <v>100</v>
      </c>
      <c r="Y12" s="11">
        <f>[8]Junho!$F$28</f>
        <v>87</v>
      </c>
      <c r="Z12" s="11">
        <f>[8]Junho!$F$29</f>
        <v>70</v>
      </c>
      <c r="AA12" s="11">
        <f>[8]Junho!$F$30</f>
        <v>100</v>
      </c>
      <c r="AB12" s="11">
        <f>[8]Junho!$F$31</f>
        <v>100</v>
      </c>
      <c r="AC12" s="11">
        <f>[8]Junho!$F$32</f>
        <v>87</v>
      </c>
      <c r="AD12" s="11">
        <f>[8]Junho!$F$33</f>
        <v>81</v>
      </c>
      <c r="AE12" s="11">
        <f>[8]Junho!$F$34</f>
        <v>87</v>
      </c>
      <c r="AF12" s="14">
        <f>MAX(B12:AE12)</f>
        <v>100</v>
      </c>
      <c r="AG12" s="93">
        <f>AVERAGE(B12:AE12)</f>
        <v>94.379310344827587</v>
      </c>
    </row>
    <row r="13" spans="1:35" x14ac:dyDescent="0.2">
      <c r="A13" s="57" t="s">
        <v>114</v>
      </c>
      <c r="B13" s="11" t="str">
        <f>[9]Junho!$F$5</f>
        <v>*</v>
      </c>
      <c r="C13" s="11" t="str">
        <f>[9]Junho!$F$6</f>
        <v>*</v>
      </c>
      <c r="D13" s="11" t="str">
        <f>[9]Junho!$F$7</f>
        <v>*</v>
      </c>
      <c r="E13" s="11" t="str">
        <f>[9]Junho!$F$8</f>
        <v>*</v>
      </c>
      <c r="F13" s="11" t="str">
        <f>[9]Junho!$F$9</f>
        <v>*</v>
      </c>
      <c r="G13" s="11" t="str">
        <f>[9]Junho!$F$10</f>
        <v>*</v>
      </c>
      <c r="H13" s="11" t="str">
        <f>[9]Junho!$F$11</f>
        <v>*</v>
      </c>
      <c r="I13" s="11" t="str">
        <f>[9]Junho!$F$12</f>
        <v>*</v>
      </c>
      <c r="J13" s="11" t="str">
        <f>[9]Junho!$F$13</f>
        <v>*</v>
      </c>
      <c r="K13" s="11" t="str">
        <f>[9]Junho!$F$14</f>
        <v>*</v>
      </c>
      <c r="L13" s="11" t="str">
        <f>[9]Junho!$F$15</f>
        <v>*</v>
      </c>
      <c r="M13" s="11" t="str">
        <f>[9]Junho!$F$16</f>
        <v>*</v>
      </c>
      <c r="N13" s="11" t="str">
        <f>[9]Junho!$F$17</f>
        <v>*</v>
      </c>
      <c r="O13" s="11" t="str">
        <f>[9]Junho!$F$18</f>
        <v>*</v>
      </c>
      <c r="P13" s="11" t="str">
        <f>[9]Junho!$F$19</f>
        <v>*</v>
      </c>
      <c r="Q13" s="11" t="str">
        <f>[9]Junho!$F$20</f>
        <v>*</v>
      </c>
      <c r="R13" s="11" t="str">
        <f>[9]Junho!$F$21</f>
        <v>*</v>
      </c>
      <c r="S13" s="11" t="str">
        <f>[9]Junho!$F$22</f>
        <v>*</v>
      </c>
      <c r="T13" s="11" t="str">
        <f>[9]Junho!$F$23</f>
        <v>*</v>
      </c>
      <c r="U13" s="11" t="str">
        <f>[9]Junho!$F$24</f>
        <v>*</v>
      </c>
      <c r="V13" s="11" t="str">
        <f>[9]Junho!$F$25</f>
        <v>*</v>
      </c>
      <c r="W13" s="11" t="str">
        <f>[9]Junho!$F$26</f>
        <v>*</v>
      </c>
      <c r="X13" s="11" t="str">
        <f>[9]Junho!$F$27</f>
        <v>*</v>
      </c>
      <c r="Y13" s="11" t="str">
        <f>[9]Junho!$F$28</f>
        <v>*</v>
      </c>
      <c r="Z13" s="11" t="str">
        <f>[9]Junho!$F$29</f>
        <v>*</v>
      </c>
      <c r="AA13" s="11" t="str">
        <f>[9]Junho!$F$30</f>
        <v>*</v>
      </c>
      <c r="AB13" s="11" t="str">
        <f>[9]Junho!$F$31</f>
        <v>*</v>
      </c>
      <c r="AC13" s="11" t="str">
        <f>[9]Junho!$F$32</f>
        <v>*</v>
      </c>
      <c r="AD13" s="11" t="str">
        <f>[9]Junho!$F$33</f>
        <v>*</v>
      </c>
      <c r="AE13" s="11" t="str">
        <f>[9]Junho!$F$34</f>
        <v>*</v>
      </c>
      <c r="AF13" s="14" t="s">
        <v>226</v>
      </c>
      <c r="AG13" s="93" t="s">
        <v>226</v>
      </c>
    </row>
    <row r="14" spans="1:35" x14ac:dyDescent="0.2">
      <c r="A14" s="57" t="s">
        <v>118</v>
      </c>
      <c r="B14" s="11">
        <f>[10]Junho!$F$5</f>
        <v>90</v>
      </c>
      <c r="C14" s="11">
        <f>[10]Junho!$F$6</f>
        <v>99</v>
      </c>
      <c r="D14" s="11">
        <f>[10]Junho!$F$7</f>
        <v>98</v>
      </c>
      <c r="E14" s="11">
        <f>[10]Junho!$F$8</f>
        <v>99</v>
      </c>
      <c r="F14" s="11">
        <f>[10]Junho!$F$9</f>
        <v>95</v>
      </c>
      <c r="G14" s="11">
        <f>[10]Junho!$F$10</f>
        <v>97</v>
      </c>
      <c r="H14" s="11">
        <f>[10]Junho!$F$11</f>
        <v>97</v>
      </c>
      <c r="I14" s="11">
        <f>[10]Junho!$F$12</f>
        <v>97</v>
      </c>
      <c r="J14" s="11">
        <f>[10]Junho!$F$13</f>
        <v>92</v>
      </c>
      <c r="K14" s="11">
        <f>[10]Junho!$F$14</f>
        <v>82</v>
      </c>
      <c r="L14" s="11">
        <f>[10]Junho!$F$15</f>
        <v>88</v>
      </c>
      <c r="M14" s="11">
        <f>[10]Junho!$F$16</f>
        <v>94</v>
      </c>
      <c r="N14" s="11">
        <f>[10]Junho!$F$17</f>
        <v>91</v>
      </c>
      <c r="O14" s="11">
        <f>[10]Junho!$F$18</f>
        <v>94</v>
      </c>
      <c r="P14" s="11">
        <f>[10]Junho!$F$19</f>
        <v>87</v>
      </c>
      <c r="Q14" s="11">
        <f>[10]Junho!$F$20</f>
        <v>87</v>
      </c>
      <c r="R14" s="11">
        <f>[10]Junho!$F$21</f>
        <v>93</v>
      </c>
      <c r="S14" s="11">
        <f>[10]Junho!$F$22</f>
        <v>90</v>
      </c>
      <c r="T14" s="11">
        <f>[10]Junho!$F$23</f>
        <v>94</v>
      </c>
      <c r="U14" s="11">
        <f>[10]Junho!$F$24</f>
        <v>97</v>
      </c>
      <c r="V14" s="11">
        <f>[10]Junho!$F$25</f>
        <v>88</v>
      </c>
      <c r="W14" s="11">
        <f>[10]Junho!$F$26</f>
        <v>90</v>
      </c>
      <c r="X14" s="11">
        <f>[10]Junho!$F$27</f>
        <v>92</v>
      </c>
      <c r="Y14" s="11">
        <f>[10]Junho!$F$28</f>
        <v>89</v>
      </c>
      <c r="Z14" s="11">
        <f>[10]Junho!$F$29</f>
        <v>84</v>
      </c>
      <c r="AA14" s="11">
        <f>[10]Junho!$F$30</f>
        <v>95</v>
      </c>
      <c r="AB14" s="11">
        <f>[10]Junho!$F$31</f>
        <v>99</v>
      </c>
      <c r="AC14" s="11">
        <f>[10]Junho!$F$32</f>
        <v>98</v>
      </c>
      <c r="AD14" s="11">
        <f>[10]Junho!$F$33</f>
        <v>95</v>
      </c>
      <c r="AE14" s="11">
        <f>[10]Junho!$F$34</f>
        <v>90</v>
      </c>
      <c r="AF14" s="14">
        <f>MAX(B14:AE14)</f>
        <v>99</v>
      </c>
      <c r="AG14" s="93">
        <f>AVERAGE(B14:AE14)</f>
        <v>92.7</v>
      </c>
    </row>
    <row r="15" spans="1:35" x14ac:dyDescent="0.2">
      <c r="A15" s="57" t="s">
        <v>121</v>
      </c>
      <c r="B15" s="11" t="str">
        <f>[11]Junho!$F$5</f>
        <v>*</v>
      </c>
      <c r="C15" s="11" t="str">
        <f>[11]Junho!$F$6</f>
        <v>*</v>
      </c>
      <c r="D15" s="11" t="str">
        <f>[11]Junho!$F$7</f>
        <v>*</v>
      </c>
      <c r="E15" s="11" t="str">
        <f>[11]Junho!$F$8</f>
        <v>*</v>
      </c>
      <c r="F15" s="11" t="str">
        <f>[11]Junho!$F$9</f>
        <v>*</v>
      </c>
      <c r="G15" s="11" t="str">
        <f>[11]Junho!$F$10</f>
        <v>*</v>
      </c>
      <c r="H15" s="11" t="str">
        <f>[11]Junho!$F$11</f>
        <v>*</v>
      </c>
      <c r="I15" s="11" t="str">
        <f>[11]Junho!$F$12</f>
        <v>*</v>
      </c>
      <c r="J15" s="11" t="str">
        <f>[11]Junho!$F$13</f>
        <v>*</v>
      </c>
      <c r="K15" s="11" t="str">
        <f>[11]Junho!$F$14</f>
        <v>*</v>
      </c>
      <c r="L15" s="11" t="str">
        <f>[11]Junho!$F$15</f>
        <v>*</v>
      </c>
      <c r="M15" s="11" t="str">
        <f>[11]Junho!$F$16</f>
        <v>*</v>
      </c>
      <c r="N15" s="11" t="str">
        <f>[11]Junho!$F$17</f>
        <v>*</v>
      </c>
      <c r="O15" s="11" t="str">
        <f>[11]Junho!$F$18</f>
        <v>*</v>
      </c>
      <c r="P15" s="11" t="str">
        <f>[11]Junho!$F$19</f>
        <v>*</v>
      </c>
      <c r="Q15" s="11" t="str">
        <f>[11]Junho!$F$20</f>
        <v>*</v>
      </c>
      <c r="R15" s="11" t="str">
        <f>[11]Junho!$F$21</f>
        <v>*</v>
      </c>
      <c r="S15" s="11" t="str">
        <f>[11]Junho!$F$22</f>
        <v>*</v>
      </c>
      <c r="T15" s="11" t="str">
        <f>[11]Junho!$F$23</f>
        <v>*</v>
      </c>
      <c r="U15" s="11" t="str">
        <f>[11]Junho!$F$24</f>
        <v>*</v>
      </c>
      <c r="V15" s="11" t="str">
        <f>[11]Junho!$F$25</f>
        <v>*</v>
      </c>
      <c r="W15" s="11" t="str">
        <f>[11]Junho!$F$26</f>
        <v>*</v>
      </c>
      <c r="X15" s="11" t="str">
        <f>[11]Junho!$F$27</f>
        <v>*</v>
      </c>
      <c r="Y15" s="11" t="str">
        <f>[11]Junho!$F$28</f>
        <v>*</v>
      </c>
      <c r="Z15" s="11" t="str">
        <f>[11]Junho!$F$29</f>
        <v>*</v>
      </c>
      <c r="AA15" s="11" t="str">
        <f>[11]Junho!$F$30</f>
        <v>*</v>
      </c>
      <c r="AB15" s="11" t="str">
        <f>[11]Junho!$F$31</f>
        <v>*</v>
      </c>
      <c r="AC15" s="11" t="str">
        <f>[11]Junho!$F$32</f>
        <v>*</v>
      </c>
      <c r="AD15" s="11" t="str">
        <f>[11]Junho!$F$33</f>
        <v>*</v>
      </c>
      <c r="AE15" s="11" t="str">
        <f>[11]Junho!$F$34</f>
        <v>*</v>
      </c>
      <c r="AF15" s="14" t="s">
        <v>226</v>
      </c>
      <c r="AG15" s="93" t="s">
        <v>226</v>
      </c>
      <c r="AI15" t="s">
        <v>47</v>
      </c>
    </row>
    <row r="16" spans="1:35" x14ac:dyDescent="0.2">
      <c r="A16" s="57" t="s">
        <v>168</v>
      </c>
      <c r="B16" s="11" t="str">
        <f>[12]Junho!$F$5</f>
        <v>*</v>
      </c>
      <c r="C16" s="11" t="str">
        <f>[12]Junho!$F$6</f>
        <v>*</v>
      </c>
      <c r="D16" s="11" t="str">
        <f>[12]Junho!$F$7</f>
        <v>*</v>
      </c>
      <c r="E16" s="11" t="str">
        <f>[12]Junho!$F$8</f>
        <v>*</v>
      </c>
      <c r="F16" s="11" t="str">
        <f>[12]Junho!$F$9</f>
        <v>*</v>
      </c>
      <c r="G16" s="11" t="str">
        <f>[12]Junho!$F$10</f>
        <v>*</v>
      </c>
      <c r="H16" s="11" t="str">
        <f>[12]Junho!$F$11</f>
        <v>*</v>
      </c>
      <c r="I16" s="11" t="str">
        <f>[12]Junho!$F$12</f>
        <v>*</v>
      </c>
      <c r="J16" s="11" t="str">
        <f>[12]Junho!$F$13</f>
        <v>*</v>
      </c>
      <c r="K16" s="11" t="str">
        <f>[12]Junho!$F$14</f>
        <v>*</v>
      </c>
      <c r="L16" s="11" t="str">
        <f>[12]Junho!$F$15</f>
        <v>*</v>
      </c>
      <c r="M16" s="11" t="str">
        <f>[12]Junho!$F$16</f>
        <v>*</v>
      </c>
      <c r="N16" s="11" t="str">
        <f>[12]Junho!$F$17</f>
        <v>*</v>
      </c>
      <c r="O16" s="11" t="str">
        <f>[12]Junho!$F$18</f>
        <v>*</v>
      </c>
      <c r="P16" s="11" t="str">
        <f>[12]Junho!$F$19</f>
        <v>*</v>
      </c>
      <c r="Q16" s="11" t="str">
        <f>[12]Junho!$F$20</f>
        <v>*</v>
      </c>
      <c r="R16" s="11" t="str">
        <f>[12]Junho!$F$21</f>
        <v>*</v>
      </c>
      <c r="S16" s="11" t="str">
        <f>[12]Junho!$F$22</f>
        <v>*</v>
      </c>
      <c r="T16" s="11" t="str">
        <f>[12]Junho!$F$23</f>
        <v>*</v>
      </c>
      <c r="U16" s="11" t="str">
        <f>[12]Junho!$F$24</f>
        <v>*</v>
      </c>
      <c r="V16" s="11" t="str">
        <f>[12]Junho!$F$25</f>
        <v>*</v>
      </c>
      <c r="W16" s="11" t="str">
        <f>[12]Junho!$F$26</f>
        <v>*</v>
      </c>
      <c r="X16" s="11" t="str">
        <f>[12]Junho!$F$27</f>
        <v>*</v>
      </c>
      <c r="Y16" s="11" t="str">
        <f>[12]Junho!$F$28</f>
        <v>*</v>
      </c>
      <c r="Z16" s="11" t="str">
        <f>[12]Junho!$F$29</f>
        <v>*</v>
      </c>
      <c r="AA16" s="11" t="str">
        <f>[12]Junho!$F$30</f>
        <v>*</v>
      </c>
      <c r="AB16" s="11" t="str">
        <f>[12]Junho!$F$31</f>
        <v>*</v>
      </c>
      <c r="AC16" s="11" t="str">
        <f>[12]Junho!$F$32</f>
        <v>*</v>
      </c>
      <c r="AD16" s="11" t="str">
        <f>[12]Junho!$F$33</f>
        <v>*</v>
      </c>
      <c r="AE16" s="11" t="str">
        <f>[12]Junho!$F$34</f>
        <v>*</v>
      </c>
      <c r="AF16" s="14" t="s">
        <v>226</v>
      </c>
      <c r="AG16" s="93" t="s">
        <v>226</v>
      </c>
    </row>
    <row r="17" spans="1:36" x14ac:dyDescent="0.2">
      <c r="A17" s="57" t="s">
        <v>2</v>
      </c>
      <c r="B17" s="11">
        <f>[13]Junho!$F$5</f>
        <v>80</v>
      </c>
      <c r="C17" s="11">
        <f>[13]Junho!$F$6</f>
        <v>96</v>
      </c>
      <c r="D17" s="11">
        <f>[13]Junho!$F$7</f>
        <v>97</v>
      </c>
      <c r="E17" s="11">
        <f>[13]Junho!$F$8</f>
        <v>92</v>
      </c>
      <c r="F17" s="11">
        <f>[13]Junho!$F$9</f>
        <v>85</v>
      </c>
      <c r="G17" s="11">
        <f>[13]Junho!$F$10</f>
        <v>75</v>
      </c>
      <c r="H17" s="11">
        <f>[13]Junho!$F$11</f>
        <v>61</v>
      </c>
      <c r="I17" s="11">
        <f>[13]Junho!$F$12</f>
        <v>73</v>
      </c>
      <c r="J17" s="11">
        <f>[13]Junho!$F$13</f>
        <v>64</v>
      </c>
      <c r="K17" s="11">
        <f>[13]Junho!$F$14</f>
        <v>70</v>
      </c>
      <c r="L17" s="11">
        <f>[13]Junho!$F$15</f>
        <v>81</v>
      </c>
      <c r="M17" s="11">
        <f>[13]Junho!$F$16</f>
        <v>71</v>
      </c>
      <c r="N17" s="11">
        <f>[13]Junho!$F$17</f>
        <v>65</v>
      </c>
      <c r="O17" s="11">
        <f>[13]Junho!$F$18</f>
        <v>72</v>
      </c>
      <c r="P17" s="11">
        <f>[13]Junho!$F$19</f>
        <v>62</v>
      </c>
      <c r="Q17" s="11">
        <f>[13]Junho!$F$20</f>
        <v>62</v>
      </c>
      <c r="R17" s="11">
        <f>[13]Junho!$F$21</f>
        <v>64</v>
      </c>
      <c r="S17" s="11">
        <f>[13]Junho!$F$22</f>
        <v>63</v>
      </c>
      <c r="T17" s="11">
        <f>[13]Junho!$F$23</f>
        <v>76</v>
      </c>
      <c r="U17" s="11">
        <f>[13]Junho!$F$24</f>
        <v>86</v>
      </c>
      <c r="V17" s="11">
        <f>[13]Junho!$F$25</f>
        <v>70</v>
      </c>
      <c r="W17" s="11">
        <f>[13]Junho!$F$26</f>
        <v>60</v>
      </c>
      <c r="X17" s="11">
        <f>[13]Junho!$F$27</f>
        <v>62</v>
      </c>
      <c r="Y17" s="11">
        <f>[13]Junho!$F$28</f>
        <v>68</v>
      </c>
      <c r="Z17" s="11">
        <f>[13]Junho!$F$29</f>
        <v>69</v>
      </c>
      <c r="AA17" s="11">
        <f>[13]Junho!$F$30</f>
        <v>98</v>
      </c>
      <c r="AB17" s="11">
        <f>[13]Junho!$F$31</f>
        <v>98</v>
      </c>
      <c r="AC17" s="11">
        <f>[13]Junho!$F$32</f>
        <v>77</v>
      </c>
      <c r="AD17" s="11">
        <f>[13]Junho!$F$33</f>
        <v>75</v>
      </c>
      <c r="AE17" s="11">
        <f>[13]Junho!$F$34</f>
        <v>74</v>
      </c>
      <c r="AF17" s="14">
        <f t="shared" ref="AF17:AF49" si="1">MAX(B17:AE17)</f>
        <v>98</v>
      </c>
      <c r="AG17" s="93">
        <f t="shared" ref="AG17:AG49" si="2">AVERAGE(B17:AE17)</f>
        <v>74.86666666666666</v>
      </c>
      <c r="AI17" s="12" t="s">
        <v>47</v>
      </c>
    </row>
    <row r="18" spans="1:36" x14ac:dyDescent="0.2">
      <c r="A18" s="57" t="s">
        <v>3</v>
      </c>
      <c r="B18" s="11">
        <f>[14]Junho!$F$5</f>
        <v>91</v>
      </c>
      <c r="C18" s="11">
        <f>[14]Junho!$F$6</f>
        <v>91</v>
      </c>
      <c r="D18" s="11">
        <f>[14]Junho!$F$7</f>
        <v>91</v>
      </c>
      <c r="E18" s="11">
        <f>[14]Junho!$F$8</f>
        <v>99</v>
      </c>
      <c r="F18" s="11">
        <f>[14]Junho!$F$9</f>
        <v>92</v>
      </c>
      <c r="G18" s="11">
        <f>[14]Junho!$F$10</f>
        <v>96</v>
      </c>
      <c r="H18" s="11">
        <f>[14]Junho!$F$11</f>
        <v>91</v>
      </c>
      <c r="I18" s="11">
        <f>[14]Junho!$F$12</f>
        <v>90</v>
      </c>
      <c r="J18" s="11">
        <f>[14]Junho!$F$13</f>
        <v>90</v>
      </c>
      <c r="K18" s="11">
        <f>[14]Junho!$F$14</f>
        <v>87</v>
      </c>
      <c r="L18" s="11">
        <f>[14]Junho!$F$15</f>
        <v>89</v>
      </c>
      <c r="M18" s="11">
        <f>[14]Junho!$F$16</f>
        <v>91</v>
      </c>
      <c r="N18" s="11">
        <f>[14]Junho!$F$17</f>
        <v>86</v>
      </c>
      <c r="O18" s="11">
        <f>[14]Junho!$F$18</f>
        <v>90</v>
      </c>
      <c r="P18" s="11">
        <f>[14]Junho!$F$19</f>
        <v>87</v>
      </c>
      <c r="Q18" s="11">
        <f>[14]Junho!$F$20</f>
        <v>87</v>
      </c>
      <c r="R18" s="11">
        <f>[14]Junho!$F$21</f>
        <v>89</v>
      </c>
      <c r="S18" s="11">
        <f>[14]Junho!$F$22</f>
        <v>91</v>
      </c>
      <c r="T18" s="11">
        <f>[14]Junho!$F$23</f>
        <v>92</v>
      </c>
      <c r="U18" s="11">
        <f>[14]Junho!$F$24</f>
        <v>92</v>
      </c>
      <c r="V18" s="11">
        <f>[14]Junho!$F$25</f>
        <v>91</v>
      </c>
      <c r="W18" s="11">
        <f>[14]Junho!$F$26</f>
        <v>91</v>
      </c>
      <c r="X18" s="11">
        <f>[14]Junho!$F$27</f>
        <v>90</v>
      </c>
      <c r="Y18" s="11">
        <f>[14]Junho!$F$28</f>
        <v>91</v>
      </c>
      <c r="Z18" s="11">
        <f>[14]Junho!$F$29</f>
        <v>91</v>
      </c>
      <c r="AA18" s="11">
        <f>[14]Junho!$F$30</f>
        <v>88</v>
      </c>
      <c r="AB18" s="11">
        <f>[14]Junho!$F$31</f>
        <v>96</v>
      </c>
      <c r="AC18" s="11">
        <f>[14]Junho!$F$32</f>
        <v>93</v>
      </c>
      <c r="AD18" s="11">
        <f>[14]Junho!$F$33</f>
        <v>85</v>
      </c>
      <c r="AE18" s="11">
        <f>[14]Junho!$F$34</f>
        <v>89</v>
      </c>
      <c r="AF18" s="14">
        <f t="shared" si="1"/>
        <v>99</v>
      </c>
      <c r="AG18" s="93">
        <f t="shared" si="2"/>
        <v>90.566666666666663</v>
      </c>
      <c r="AH18" s="12" t="s">
        <v>47</v>
      </c>
      <c r="AI18" s="12" t="s">
        <v>47</v>
      </c>
    </row>
    <row r="19" spans="1:36" x14ac:dyDescent="0.2">
      <c r="A19" s="57" t="s">
        <v>4</v>
      </c>
      <c r="B19" s="11">
        <f>[15]Junho!$F$5</f>
        <v>82</v>
      </c>
      <c r="C19" s="11">
        <f>[15]Junho!$F$6</f>
        <v>87</v>
      </c>
      <c r="D19" s="11">
        <f>[15]Junho!$F$7</f>
        <v>95</v>
      </c>
      <c r="E19" s="11">
        <f>[15]Junho!$F$8</f>
        <v>96</v>
      </c>
      <c r="F19" s="11">
        <f>[15]Junho!$F$9</f>
        <v>91</v>
      </c>
      <c r="G19" s="11">
        <f>[15]Junho!$F$10</f>
        <v>84</v>
      </c>
      <c r="H19" s="11">
        <f>[15]Junho!$F$11</f>
        <v>79</v>
      </c>
      <c r="I19" s="11">
        <f>[15]Junho!$F$12</f>
        <v>80</v>
      </c>
      <c r="J19" s="11">
        <f>[15]Junho!$F$13</f>
        <v>65</v>
      </c>
      <c r="K19" s="11">
        <f>[15]Junho!$F$14</f>
        <v>71</v>
      </c>
      <c r="L19" s="11">
        <f>[15]Junho!$F$15</f>
        <v>80</v>
      </c>
      <c r="M19" s="11">
        <f>[15]Junho!$F$16</f>
        <v>72</v>
      </c>
      <c r="N19" s="11">
        <f>[15]Junho!$F$17</f>
        <v>78</v>
      </c>
      <c r="O19" s="11">
        <f>[15]Junho!$F$18</f>
        <v>75</v>
      </c>
      <c r="P19" s="11">
        <f>[15]Junho!$F$19</f>
        <v>76</v>
      </c>
      <c r="Q19" s="11">
        <f>[15]Junho!$F$20</f>
        <v>71</v>
      </c>
      <c r="R19" s="11">
        <f>[15]Junho!$F$21</f>
        <v>80</v>
      </c>
      <c r="S19" s="11">
        <f>[15]Junho!$F$22</f>
        <v>84</v>
      </c>
      <c r="T19" s="11">
        <f>[15]Junho!$F$23</f>
        <v>79</v>
      </c>
      <c r="U19" s="11">
        <f>[15]Junho!$F$24</f>
        <v>82</v>
      </c>
      <c r="V19" s="11">
        <f>[15]Junho!$F$25</f>
        <v>67</v>
      </c>
      <c r="W19" s="11">
        <f>[15]Junho!$F$26</f>
        <v>69</v>
      </c>
      <c r="X19" s="11">
        <f>[15]Junho!$F$27</f>
        <v>69</v>
      </c>
      <c r="Y19" s="11">
        <f>[15]Junho!$F$28</f>
        <v>78</v>
      </c>
      <c r="Z19" s="11">
        <f>[15]Junho!$F$29</f>
        <v>72</v>
      </c>
      <c r="AA19" s="11">
        <f>[15]Junho!$F$30</f>
        <v>78</v>
      </c>
      <c r="AB19" s="11">
        <f>[15]Junho!$F$31</f>
        <v>88</v>
      </c>
      <c r="AC19" s="11">
        <f>[15]Junho!$F$32</f>
        <v>72</v>
      </c>
      <c r="AD19" s="11">
        <f>[15]Junho!$F$33</f>
        <v>68</v>
      </c>
      <c r="AE19" s="11">
        <f>[15]Junho!$F$34</f>
        <v>68</v>
      </c>
      <c r="AF19" s="14">
        <f t="shared" si="1"/>
        <v>96</v>
      </c>
      <c r="AG19" s="93">
        <f t="shared" si="2"/>
        <v>77.86666666666666</v>
      </c>
      <c r="AI19" t="s">
        <v>47</v>
      </c>
    </row>
    <row r="20" spans="1:36" x14ac:dyDescent="0.2">
      <c r="A20" s="57" t="s">
        <v>5</v>
      </c>
      <c r="B20" s="11">
        <f>[16]Junho!$F$5</f>
        <v>92</v>
      </c>
      <c r="C20" s="11">
        <f>[16]Junho!$F$6</f>
        <v>87</v>
      </c>
      <c r="D20" s="11">
        <f>[16]Junho!$F$7</f>
        <v>86</v>
      </c>
      <c r="E20" s="11">
        <f>[16]Junho!$F$8</f>
        <v>90</v>
      </c>
      <c r="F20" s="11">
        <f>[16]Junho!$F$9</f>
        <v>84</v>
      </c>
      <c r="G20" s="11">
        <f>[16]Junho!$F$10</f>
        <v>72</v>
      </c>
      <c r="H20" s="11">
        <f>[16]Junho!$F$11</f>
        <v>80</v>
      </c>
      <c r="I20" s="11">
        <f>[16]Junho!$F$12</f>
        <v>87</v>
      </c>
      <c r="J20" s="11">
        <f>[16]Junho!$F$13</f>
        <v>91</v>
      </c>
      <c r="K20" s="11">
        <f>[16]Junho!$F$14</f>
        <v>86</v>
      </c>
      <c r="L20" s="11">
        <f>[16]Junho!$F$15</f>
        <v>70</v>
      </c>
      <c r="M20" s="11">
        <f>[16]Junho!$F$16</f>
        <v>79</v>
      </c>
      <c r="N20" s="11">
        <f>[16]Junho!$F$17</f>
        <v>80</v>
      </c>
      <c r="O20" s="11">
        <f>[16]Junho!$F$18</f>
        <v>78</v>
      </c>
      <c r="P20" s="11">
        <f>[16]Junho!$F$19</f>
        <v>73</v>
      </c>
      <c r="Q20" s="11">
        <f>[16]Junho!$F$20</f>
        <v>68</v>
      </c>
      <c r="R20" s="11">
        <f>[16]Junho!$F$21</f>
        <v>87</v>
      </c>
      <c r="S20" s="11">
        <f>[16]Junho!$F$22</f>
        <v>84</v>
      </c>
      <c r="T20" s="11">
        <f>[16]Junho!$F$23</f>
        <v>76</v>
      </c>
      <c r="U20" s="11">
        <f>[16]Junho!$F$24</f>
        <v>90</v>
      </c>
      <c r="V20" s="11">
        <f>[16]Junho!$F$25</f>
        <v>91</v>
      </c>
      <c r="W20" s="11">
        <f>[16]Junho!$F$26</f>
        <v>70</v>
      </c>
      <c r="X20" s="11">
        <f>[16]Junho!$F$27</f>
        <v>71</v>
      </c>
      <c r="Y20" s="11">
        <f>[16]Junho!$F$28</f>
        <v>77</v>
      </c>
      <c r="Z20" s="11">
        <f>[16]Junho!$F$29</f>
        <v>71</v>
      </c>
      <c r="AA20" s="11">
        <f>[16]Junho!$F$30</f>
        <v>91</v>
      </c>
      <c r="AB20" s="11">
        <f>[16]Junho!$F$31</f>
        <v>89</v>
      </c>
      <c r="AC20" s="11">
        <f>[16]Junho!$F$32</f>
        <v>81</v>
      </c>
      <c r="AD20" s="11">
        <f>[16]Junho!$F$33</f>
        <v>76</v>
      </c>
      <c r="AE20" s="11">
        <f>[16]Junho!$F$34</f>
        <v>77</v>
      </c>
      <c r="AF20" s="14">
        <f t="shared" si="1"/>
        <v>92</v>
      </c>
      <c r="AG20" s="93">
        <f t="shared" si="2"/>
        <v>81.13333333333334</v>
      </c>
      <c r="AH20" s="12" t="s">
        <v>47</v>
      </c>
    </row>
    <row r="21" spans="1:36" x14ac:dyDescent="0.2">
      <c r="A21" s="57" t="s">
        <v>43</v>
      </c>
      <c r="B21" s="11">
        <f>[17]Junho!$F$5</f>
        <v>89</v>
      </c>
      <c r="C21" s="11">
        <f>[17]Junho!$F$6</f>
        <v>88</v>
      </c>
      <c r="D21" s="11">
        <f>[17]Junho!$F$7</f>
        <v>99</v>
      </c>
      <c r="E21" s="11">
        <f>[17]Junho!$F$8</f>
        <v>99</v>
      </c>
      <c r="F21" s="11">
        <f>[17]Junho!$F$9</f>
        <v>92</v>
      </c>
      <c r="G21" s="11">
        <f>[17]Junho!$F$10</f>
        <v>88</v>
      </c>
      <c r="H21" s="11">
        <f>[17]Junho!$F$11</f>
        <v>81</v>
      </c>
      <c r="I21" s="11">
        <f>[17]Junho!$F$12</f>
        <v>86</v>
      </c>
      <c r="J21" s="11">
        <f>[17]Junho!$F$13</f>
        <v>74</v>
      </c>
      <c r="K21" s="11">
        <f>[17]Junho!$F$14</f>
        <v>77</v>
      </c>
      <c r="L21" s="11">
        <f>[17]Junho!$F$15</f>
        <v>88</v>
      </c>
      <c r="M21" s="11">
        <f>[17]Junho!$F$16</f>
        <v>87</v>
      </c>
      <c r="N21" s="11">
        <f>[17]Junho!$F$17</f>
        <v>84</v>
      </c>
      <c r="O21" s="11">
        <f>[17]Junho!$F$18</f>
        <v>88</v>
      </c>
      <c r="P21" s="11">
        <f>[17]Junho!$F$19</f>
        <v>71</v>
      </c>
      <c r="Q21" s="11">
        <f>[17]Junho!$F$20</f>
        <v>82</v>
      </c>
      <c r="R21" s="11">
        <f>[17]Junho!$F$21</f>
        <v>81</v>
      </c>
      <c r="S21" s="11">
        <f>[17]Junho!$F$22</f>
        <v>90</v>
      </c>
      <c r="T21" s="11">
        <f>[17]Junho!$F$23</f>
        <v>88</v>
      </c>
      <c r="U21" s="11">
        <f>[17]Junho!$F$24</f>
        <v>88</v>
      </c>
      <c r="V21" s="11">
        <f>[17]Junho!$F$25</f>
        <v>77</v>
      </c>
      <c r="W21" s="11">
        <f>[17]Junho!$F$26</f>
        <v>84</v>
      </c>
      <c r="X21" s="11">
        <f>[17]Junho!$F$27</f>
        <v>81</v>
      </c>
      <c r="Y21" s="11">
        <f>[17]Junho!$F$28</f>
        <v>85</v>
      </c>
      <c r="Z21" s="11">
        <f>[17]Junho!$F$29</f>
        <v>80</v>
      </c>
      <c r="AA21" s="11">
        <f>[17]Junho!$F$30</f>
        <v>92</v>
      </c>
      <c r="AB21" s="11">
        <f>[17]Junho!$F$31</f>
        <v>97</v>
      </c>
      <c r="AC21" s="11">
        <f>[17]Junho!$F$32</f>
        <v>84</v>
      </c>
      <c r="AD21" s="11">
        <f>[17]Junho!$F$33</f>
        <v>86</v>
      </c>
      <c r="AE21" s="11">
        <f>[17]Junho!$F$34</f>
        <v>85</v>
      </c>
      <c r="AF21" s="14">
        <f t="shared" si="1"/>
        <v>99</v>
      </c>
      <c r="AG21" s="93">
        <f t="shared" si="2"/>
        <v>85.7</v>
      </c>
    </row>
    <row r="22" spans="1:36" x14ac:dyDescent="0.2">
      <c r="A22" s="57" t="s">
        <v>6</v>
      </c>
      <c r="B22" s="11">
        <f>[18]Junho!$F$5</f>
        <v>87</v>
      </c>
      <c r="C22" s="11">
        <f>[18]Junho!$F$6</f>
        <v>88</v>
      </c>
      <c r="D22" s="11">
        <f>[18]Junho!$F$7</f>
        <v>86</v>
      </c>
      <c r="E22" s="11">
        <f>[18]Junho!$F$8</f>
        <v>88</v>
      </c>
      <c r="F22" s="11">
        <f>[18]Junho!$F$9</f>
        <v>88</v>
      </c>
      <c r="G22" s="11">
        <f>[18]Junho!$F$10</f>
        <v>82</v>
      </c>
      <c r="H22" s="11">
        <f>[18]Junho!$F$11</f>
        <v>84</v>
      </c>
      <c r="I22" s="11">
        <f>[18]Junho!$F$12</f>
        <v>83</v>
      </c>
      <c r="J22" s="11">
        <f>[18]Junho!$F$13</f>
        <v>82</v>
      </c>
      <c r="K22" s="11">
        <f>[18]Junho!$F$14</f>
        <v>80</v>
      </c>
      <c r="L22" s="11">
        <f>[18]Junho!$F$15</f>
        <v>86</v>
      </c>
      <c r="M22" s="11">
        <f>[18]Junho!$F$16</f>
        <v>86</v>
      </c>
      <c r="N22" s="11">
        <f>[18]Junho!$F$17</f>
        <v>85</v>
      </c>
      <c r="O22" s="11">
        <f>[18]Junho!$F$18</f>
        <v>81</v>
      </c>
      <c r="P22" s="11">
        <f>[18]Junho!$F$19</f>
        <v>73</v>
      </c>
      <c r="Q22" s="11">
        <f>[18]Junho!$F$20</f>
        <v>82</v>
      </c>
      <c r="R22" s="11">
        <f>[18]Junho!$F$21</f>
        <v>79</v>
      </c>
      <c r="S22" s="11">
        <f>[18]Junho!$F$22</f>
        <v>85</v>
      </c>
      <c r="T22" s="11">
        <f>[18]Junho!$F$23</f>
        <v>84</v>
      </c>
      <c r="U22" s="11">
        <f>[18]Junho!$F$24</f>
        <v>85</v>
      </c>
      <c r="V22" s="11">
        <f>[18]Junho!$F$25</f>
        <v>81</v>
      </c>
      <c r="W22" s="11">
        <f>[18]Junho!$F$26</f>
        <v>81</v>
      </c>
      <c r="X22" s="11">
        <f>[18]Junho!$F$27</f>
        <v>82</v>
      </c>
      <c r="Y22" s="11">
        <f>[18]Junho!$F$28</f>
        <v>84</v>
      </c>
      <c r="Z22" s="11">
        <f>[18]Junho!$F$29</f>
        <v>84</v>
      </c>
      <c r="AA22" s="11">
        <f>[18]Junho!$F$30</f>
        <v>87</v>
      </c>
      <c r="AB22" s="11">
        <f>[18]Junho!$F$31</f>
        <v>91</v>
      </c>
      <c r="AC22" s="11">
        <f>[18]Junho!$F$32</f>
        <v>89</v>
      </c>
      <c r="AD22" s="11">
        <f>[18]Junho!$F$33</f>
        <v>86</v>
      </c>
      <c r="AE22" s="11">
        <f>[18]Junho!$F$34</f>
        <v>86</v>
      </c>
      <c r="AF22" s="14">
        <f t="shared" si="1"/>
        <v>91</v>
      </c>
      <c r="AG22" s="93">
        <f t="shared" si="2"/>
        <v>84.166666666666671</v>
      </c>
    </row>
    <row r="23" spans="1:36" x14ac:dyDescent="0.2">
      <c r="A23" s="57" t="s">
        <v>7</v>
      </c>
      <c r="B23" s="11">
        <f>[19]Junho!$F$5</f>
        <v>98</v>
      </c>
      <c r="C23" s="11">
        <f>[19]Junho!$F$6</f>
        <v>99</v>
      </c>
      <c r="D23" s="11">
        <f>[19]Junho!$F$7</f>
        <v>98</v>
      </c>
      <c r="E23" s="11">
        <f>[19]Junho!$F$8</f>
        <v>98</v>
      </c>
      <c r="F23" s="11">
        <f>[19]Junho!$F$9</f>
        <v>87</v>
      </c>
      <c r="G23" s="11">
        <f>[19]Junho!$F$10</f>
        <v>91</v>
      </c>
      <c r="H23" s="11">
        <f>[19]Junho!$F$11</f>
        <v>82</v>
      </c>
      <c r="I23" s="11">
        <f>[19]Junho!$F$12</f>
        <v>83</v>
      </c>
      <c r="J23" s="11">
        <f>[19]Junho!$F$13</f>
        <v>72</v>
      </c>
      <c r="K23" s="11">
        <f>[19]Junho!$F$14</f>
        <v>78</v>
      </c>
      <c r="L23" s="11">
        <f>[19]Junho!$F$15</f>
        <v>83</v>
      </c>
      <c r="M23" s="11">
        <f>[19]Junho!$F$16</f>
        <v>80</v>
      </c>
      <c r="N23" s="11">
        <f>[19]Junho!$F$17</f>
        <v>75</v>
      </c>
      <c r="O23" s="11">
        <f>[19]Junho!$F$18</f>
        <v>76</v>
      </c>
      <c r="P23" s="11">
        <f>[19]Junho!$F$19</f>
        <v>71</v>
      </c>
      <c r="Q23" s="11">
        <f>[19]Junho!$F$20</f>
        <v>64</v>
      </c>
      <c r="R23" s="11">
        <f>[19]Junho!$F$21</f>
        <v>85</v>
      </c>
      <c r="S23" s="11">
        <f>[19]Junho!$F$22</f>
        <v>78</v>
      </c>
      <c r="T23" s="11">
        <f>[19]Junho!$F$23</f>
        <v>75</v>
      </c>
      <c r="U23" s="11">
        <f>[19]Junho!$F$24</f>
        <v>99</v>
      </c>
      <c r="V23" s="11">
        <f>[19]Junho!$F$25</f>
        <v>84</v>
      </c>
      <c r="W23" s="11">
        <f>[19]Junho!$F$26</f>
        <v>80</v>
      </c>
      <c r="X23" s="11">
        <f>[19]Junho!$F$27</f>
        <v>84</v>
      </c>
      <c r="Y23" s="11">
        <f>[19]Junho!$F$28</f>
        <v>76</v>
      </c>
      <c r="Z23" s="11">
        <f>[19]Junho!$F$29</f>
        <v>87</v>
      </c>
      <c r="AA23" s="11">
        <f>[19]Junho!$F$30</f>
        <v>98</v>
      </c>
      <c r="AB23" s="11">
        <f>[19]Junho!$F$31</f>
        <v>99</v>
      </c>
      <c r="AC23" s="11">
        <f>[19]Junho!$F$32</f>
        <v>95</v>
      </c>
      <c r="AD23" s="11">
        <f>[19]Junho!$F$33</f>
        <v>78</v>
      </c>
      <c r="AE23" s="11">
        <f>[19]Junho!$F$34</f>
        <v>81</v>
      </c>
      <c r="AF23" s="14">
        <f t="shared" si="1"/>
        <v>99</v>
      </c>
      <c r="AG23" s="93">
        <f t="shared" si="2"/>
        <v>84.466666666666669</v>
      </c>
      <c r="AI23" t="s">
        <v>47</v>
      </c>
    </row>
    <row r="24" spans="1:36" x14ac:dyDescent="0.2">
      <c r="A24" s="57" t="s">
        <v>169</v>
      </c>
      <c r="B24" s="11" t="str">
        <f>[20]Junho!$F$5</f>
        <v>*</v>
      </c>
      <c r="C24" s="11" t="str">
        <f>[20]Junho!$F$6</f>
        <v>*</v>
      </c>
      <c r="D24" s="11" t="str">
        <f>[20]Junho!$F$7</f>
        <v>*</v>
      </c>
      <c r="E24" s="11" t="str">
        <f>[20]Junho!$F$8</f>
        <v>*</v>
      </c>
      <c r="F24" s="11" t="str">
        <f>[20]Junho!$F$9</f>
        <v>*</v>
      </c>
      <c r="G24" s="11" t="str">
        <f>[20]Junho!$F$10</f>
        <v>*</v>
      </c>
      <c r="H24" s="11" t="str">
        <f>[20]Junho!$F$11</f>
        <v>*</v>
      </c>
      <c r="I24" s="11" t="str">
        <f>[20]Junho!$F$12</f>
        <v>*</v>
      </c>
      <c r="J24" s="11" t="str">
        <f>[20]Junho!$F$13</f>
        <v>*</v>
      </c>
      <c r="K24" s="11" t="str">
        <f>[20]Junho!$F$14</f>
        <v>*</v>
      </c>
      <c r="L24" s="11" t="str">
        <f>[20]Junho!$F$15</f>
        <v>*</v>
      </c>
      <c r="M24" s="11" t="str">
        <f>[20]Junho!$F$16</f>
        <v>*</v>
      </c>
      <c r="N24" s="11" t="str">
        <f>[20]Junho!$F$17</f>
        <v>*</v>
      </c>
      <c r="O24" s="11" t="str">
        <f>[20]Junho!$F$18</f>
        <v>*</v>
      </c>
      <c r="P24" s="11" t="str">
        <f>[20]Junho!$F$19</f>
        <v>*</v>
      </c>
      <c r="Q24" s="11" t="str">
        <f>[20]Junho!$F$20</f>
        <v>*</v>
      </c>
      <c r="R24" s="11" t="str">
        <f>[20]Junho!$F$21</f>
        <v>*</v>
      </c>
      <c r="S24" s="11" t="str">
        <f>[20]Junho!$F$22</f>
        <v>*</v>
      </c>
      <c r="T24" s="11" t="str">
        <f>[20]Junho!$F$23</f>
        <v>*</v>
      </c>
      <c r="U24" s="11" t="str">
        <f>[20]Junho!$F$24</f>
        <v>*</v>
      </c>
      <c r="V24" s="11" t="str">
        <f>[20]Junho!$F$25</f>
        <v>*</v>
      </c>
      <c r="W24" s="11" t="str">
        <f>[20]Junho!$F$26</f>
        <v>*</v>
      </c>
      <c r="X24" s="11" t="str">
        <f>[20]Junho!$F$27</f>
        <v>*</v>
      </c>
      <c r="Y24" s="11" t="str">
        <f>[20]Junho!$F$28</f>
        <v>*</v>
      </c>
      <c r="Z24" s="11" t="str">
        <f>[20]Junho!$F$29</f>
        <v>*</v>
      </c>
      <c r="AA24" s="11" t="str">
        <f>[20]Junho!$F$30</f>
        <v>*</v>
      </c>
      <c r="AB24" s="11" t="str">
        <f>[20]Junho!$F$31</f>
        <v>*</v>
      </c>
      <c r="AC24" s="11" t="str">
        <f>[20]Junho!$F$32</f>
        <v>*</v>
      </c>
      <c r="AD24" s="11" t="str">
        <f>[20]Junho!$F$33</f>
        <v>*</v>
      </c>
      <c r="AE24" s="11" t="str">
        <f>[20]Junho!$F$34</f>
        <v>*</v>
      </c>
      <c r="AF24" s="14" t="s">
        <v>226</v>
      </c>
      <c r="AG24" s="93" t="s">
        <v>226</v>
      </c>
    </row>
    <row r="25" spans="1:36" x14ac:dyDescent="0.2">
      <c r="A25" s="57" t="s">
        <v>170</v>
      </c>
      <c r="B25" s="11" t="str">
        <f>[21]Junho!$F$5</f>
        <v>*</v>
      </c>
      <c r="C25" s="11" t="str">
        <f>[21]Junho!$F$6</f>
        <v>*</v>
      </c>
      <c r="D25" s="11" t="str">
        <f>[21]Junho!$F$7</f>
        <v>*</v>
      </c>
      <c r="E25" s="11" t="str">
        <f>[21]Junho!$F$8</f>
        <v>*</v>
      </c>
      <c r="F25" s="11" t="str">
        <f>[21]Junho!$F$9</f>
        <v>*</v>
      </c>
      <c r="G25" s="11" t="str">
        <f>[21]Junho!$F$10</f>
        <v>*</v>
      </c>
      <c r="H25" s="11" t="str">
        <f>[21]Junho!$F$11</f>
        <v>*</v>
      </c>
      <c r="I25" s="11" t="str">
        <f>[21]Junho!$F$12</f>
        <v>*</v>
      </c>
      <c r="J25" s="11" t="str">
        <f>[21]Junho!$F$13</f>
        <v>*</v>
      </c>
      <c r="K25" s="11" t="str">
        <f>[21]Junho!$F$14</f>
        <v>*</v>
      </c>
      <c r="L25" s="11" t="str">
        <f>[21]Junho!$F$15</f>
        <v>*</v>
      </c>
      <c r="M25" s="11" t="str">
        <f>[21]Junho!$F$16</f>
        <v>*</v>
      </c>
      <c r="N25" s="11" t="str">
        <f>[21]Junho!$F$17</f>
        <v>*</v>
      </c>
      <c r="O25" s="11" t="str">
        <f>[21]Junho!$F$18</f>
        <v>*</v>
      </c>
      <c r="P25" s="11" t="str">
        <f>[21]Junho!$F$19</f>
        <v>*</v>
      </c>
      <c r="Q25" s="11" t="str">
        <f>[21]Junho!$F$20</f>
        <v>*</v>
      </c>
      <c r="R25" s="11" t="str">
        <f>[21]Junho!$F$21</f>
        <v>*</v>
      </c>
      <c r="S25" s="11" t="str">
        <f>[21]Junho!$F$22</f>
        <v>*</v>
      </c>
      <c r="T25" s="11" t="str">
        <f>[21]Junho!$F$23</f>
        <v>*</v>
      </c>
      <c r="U25" s="11" t="str">
        <f>[21]Junho!$F$24</f>
        <v>*</v>
      </c>
      <c r="V25" s="11" t="str">
        <f>[21]Junho!$F$25</f>
        <v>*</v>
      </c>
      <c r="W25" s="11" t="str">
        <f>[21]Junho!$F$26</f>
        <v>*</v>
      </c>
      <c r="X25" s="11" t="str">
        <f>[21]Junho!$F$27</f>
        <v>*</v>
      </c>
      <c r="Y25" s="11" t="str">
        <f>[21]Junho!$F$28</f>
        <v>*</v>
      </c>
      <c r="Z25" s="11" t="str">
        <f>[21]Junho!$F$29</f>
        <v>*</v>
      </c>
      <c r="AA25" s="11" t="str">
        <f>[21]Junho!$F$30</f>
        <v>*</v>
      </c>
      <c r="AB25" s="11" t="str">
        <f>[21]Junho!$F$31</f>
        <v>*</v>
      </c>
      <c r="AC25" s="11" t="str">
        <f>[21]Junho!$F$32</f>
        <v>*</v>
      </c>
      <c r="AD25" s="11" t="str">
        <f>[21]Junho!$F$33</f>
        <v>*</v>
      </c>
      <c r="AE25" s="11" t="str">
        <f>[21]Junho!$F$34</f>
        <v>*</v>
      </c>
      <c r="AF25" s="14" t="s">
        <v>226</v>
      </c>
      <c r="AG25" s="93" t="s">
        <v>226</v>
      </c>
      <c r="AH25" s="12" t="s">
        <v>47</v>
      </c>
    </row>
    <row r="26" spans="1:36" x14ac:dyDescent="0.2">
      <c r="A26" s="57" t="s">
        <v>171</v>
      </c>
      <c r="B26" s="11" t="str">
        <f>[22]Junho!$F$5</f>
        <v>*</v>
      </c>
      <c r="C26" s="11" t="str">
        <f>[22]Junho!$F$6</f>
        <v>*</v>
      </c>
      <c r="D26" s="11" t="str">
        <f>[22]Junho!$F$7</f>
        <v>*</v>
      </c>
      <c r="E26" s="11" t="str">
        <f>[22]Junho!$F$8</f>
        <v>*</v>
      </c>
      <c r="F26" s="11" t="str">
        <f>[22]Junho!$F$9</f>
        <v>*</v>
      </c>
      <c r="G26" s="11" t="str">
        <f>[22]Junho!$F$10</f>
        <v>*</v>
      </c>
      <c r="H26" s="11" t="str">
        <f>[22]Junho!$F$11</f>
        <v>*</v>
      </c>
      <c r="I26" s="11" t="str">
        <f>[22]Junho!$F$12</f>
        <v>*</v>
      </c>
      <c r="J26" s="11" t="str">
        <f>[22]Junho!$F$13</f>
        <v>*</v>
      </c>
      <c r="K26" s="11" t="str">
        <f>[22]Junho!$F$14</f>
        <v>*</v>
      </c>
      <c r="L26" s="11" t="str">
        <f>[22]Junho!$F$15</f>
        <v>*</v>
      </c>
      <c r="M26" s="11" t="str">
        <f>[22]Junho!$F$16</f>
        <v>*</v>
      </c>
      <c r="N26" s="11" t="str">
        <f>[22]Junho!$F$17</f>
        <v>*</v>
      </c>
      <c r="O26" s="11" t="str">
        <f>[22]Junho!$F$18</f>
        <v>*</v>
      </c>
      <c r="P26" s="11" t="str">
        <f>[22]Junho!$F$19</f>
        <v>*</v>
      </c>
      <c r="Q26" s="11" t="str">
        <f>[22]Junho!$F$20</f>
        <v>*</v>
      </c>
      <c r="R26" s="11" t="str">
        <f>[22]Junho!$F$21</f>
        <v>*</v>
      </c>
      <c r="S26" s="11" t="str">
        <f>[22]Junho!$F$22</f>
        <v>*</v>
      </c>
      <c r="T26" s="11" t="str">
        <f>[22]Junho!$F$23</f>
        <v>*</v>
      </c>
      <c r="U26" s="11" t="str">
        <f>[22]Junho!$F$24</f>
        <v>*</v>
      </c>
      <c r="V26" s="11" t="str">
        <f>[22]Junho!$F$25</f>
        <v>*</v>
      </c>
      <c r="W26" s="11" t="str">
        <f>[22]Junho!$F$26</f>
        <v>*</v>
      </c>
      <c r="X26" s="11" t="str">
        <f>[22]Junho!$F$27</f>
        <v>*</v>
      </c>
      <c r="Y26" s="11" t="str">
        <f>[22]Junho!$F$28</f>
        <v>*</v>
      </c>
      <c r="Z26" s="11" t="str">
        <f>[22]Junho!$F$29</f>
        <v>*</v>
      </c>
      <c r="AA26" s="11" t="str">
        <f>[22]Junho!$F$30</f>
        <v>*</v>
      </c>
      <c r="AB26" s="11" t="str">
        <f>[22]Junho!$F$31</f>
        <v>*</v>
      </c>
      <c r="AC26" s="11" t="str">
        <f>[22]Junho!$F$32</f>
        <v>*</v>
      </c>
      <c r="AD26" s="11" t="str">
        <f>[22]Junho!$F$33</f>
        <v>*</v>
      </c>
      <c r="AE26" s="11" t="str">
        <f>[22]Junho!$F$34</f>
        <v>*</v>
      </c>
      <c r="AF26" s="14" t="s">
        <v>226</v>
      </c>
      <c r="AG26" s="93" t="s">
        <v>226</v>
      </c>
      <c r="AI26" t="s">
        <v>47</v>
      </c>
    </row>
    <row r="27" spans="1:36" x14ac:dyDescent="0.2">
      <c r="A27" s="57" t="s">
        <v>8</v>
      </c>
      <c r="B27" s="11">
        <f>[23]Junho!$F$5</f>
        <v>100</v>
      </c>
      <c r="C27" s="11">
        <f>[23]Junho!$F$6</f>
        <v>100</v>
      </c>
      <c r="D27" s="11">
        <f>[23]Junho!$F$7</f>
        <v>100</v>
      </c>
      <c r="E27" s="11">
        <f>[23]Junho!$F$8</f>
        <v>100</v>
      </c>
      <c r="F27" s="11">
        <f>[23]Junho!$F$9</f>
        <v>89</v>
      </c>
      <c r="G27" s="11">
        <f>[23]Junho!$F$10</f>
        <v>100</v>
      </c>
      <c r="H27" s="11">
        <f>[23]Junho!$F$11</f>
        <v>91</v>
      </c>
      <c r="I27" s="11">
        <f>[23]Junho!$F$12</f>
        <v>90</v>
      </c>
      <c r="J27" s="11">
        <f>[23]Junho!$F$13</f>
        <v>80</v>
      </c>
      <c r="K27" s="11">
        <f>[23]Junho!$F$14</f>
        <v>89</v>
      </c>
      <c r="L27" s="11">
        <f>[23]Junho!$F$15</f>
        <v>92</v>
      </c>
      <c r="M27" s="11">
        <f>[23]Junho!$F$16</f>
        <v>91</v>
      </c>
      <c r="N27" s="11">
        <f>[23]Junho!$F$17</f>
        <v>84</v>
      </c>
      <c r="O27" s="11">
        <f>[23]Junho!$F$18</f>
        <v>90</v>
      </c>
      <c r="P27" s="11">
        <f>[23]Junho!$F$19</f>
        <v>81</v>
      </c>
      <c r="Q27" s="11">
        <f>[23]Junho!$F$20</f>
        <v>78</v>
      </c>
      <c r="R27" s="11">
        <f>[23]Junho!$F$21</f>
        <v>82</v>
      </c>
      <c r="S27" s="11">
        <f>[23]Junho!$F$22</f>
        <v>87</v>
      </c>
      <c r="T27" s="11">
        <f>[23]Junho!$F$23</f>
        <v>90</v>
      </c>
      <c r="U27" s="11">
        <f>[23]Junho!$F$24</f>
        <v>100</v>
      </c>
      <c r="V27" s="11">
        <f>[23]Junho!$F$25</f>
        <v>100</v>
      </c>
      <c r="W27" s="11">
        <f>[23]Junho!$F$26</f>
        <v>92</v>
      </c>
      <c r="X27" s="11">
        <f>[23]Junho!$F$27</f>
        <v>90</v>
      </c>
      <c r="Y27" s="11">
        <f>[23]Junho!$F$28</f>
        <v>90</v>
      </c>
      <c r="Z27" s="11">
        <f>[23]Junho!$F$29</f>
        <v>71</v>
      </c>
      <c r="AA27" s="11">
        <f>[23]Junho!$F$30</f>
        <v>99</v>
      </c>
      <c r="AB27" s="11">
        <f>[23]Junho!$F$31</f>
        <v>100</v>
      </c>
      <c r="AC27" s="11">
        <f>[23]Junho!$F$32</f>
        <v>100</v>
      </c>
      <c r="AD27" s="11">
        <f>[23]Junho!$F$33</f>
        <v>84</v>
      </c>
      <c r="AE27" s="11">
        <f>[23]Junho!$F$34</f>
        <v>83</v>
      </c>
      <c r="AF27" s="14">
        <f t="shared" si="1"/>
        <v>100</v>
      </c>
      <c r="AG27" s="93">
        <f t="shared" si="2"/>
        <v>90.766666666666666</v>
      </c>
      <c r="AI27" t="s">
        <v>47</v>
      </c>
    </row>
    <row r="28" spans="1:36" x14ac:dyDescent="0.2">
      <c r="A28" s="57" t="s">
        <v>9</v>
      </c>
      <c r="B28" s="11">
        <f>[24]Junho!$F$5</f>
        <v>96</v>
      </c>
      <c r="C28" s="11">
        <f>[24]Junho!$F$6</f>
        <v>97</v>
      </c>
      <c r="D28" s="11">
        <f>[24]Junho!$F$7</f>
        <v>96</v>
      </c>
      <c r="E28" s="11">
        <f>[24]Junho!$F$8</f>
        <v>97</v>
      </c>
      <c r="F28" s="11">
        <f>[24]Junho!$F$9</f>
        <v>89</v>
      </c>
      <c r="G28" s="11">
        <f>[24]Junho!$F$10</f>
        <v>96</v>
      </c>
      <c r="H28" s="11">
        <f>[24]Junho!$F$11</f>
        <v>79</v>
      </c>
      <c r="I28" s="11">
        <f>[24]Junho!$F$12</f>
        <v>82</v>
      </c>
      <c r="J28" s="11">
        <f>[24]Junho!$F$13</f>
        <v>72</v>
      </c>
      <c r="K28" s="11">
        <f>[24]Junho!$F$14</f>
        <v>85</v>
      </c>
      <c r="L28" s="11">
        <f>[24]Junho!$F$15</f>
        <v>79</v>
      </c>
      <c r="M28" s="11">
        <f>[24]Junho!$F$16</f>
        <v>83</v>
      </c>
      <c r="N28" s="11">
        <f>[24]Junho!$F$17</f>
        <v>70</v>
      </c>
      <c r="O28" s="11">
        <f>[24]Junho!$F$18</f>
        <v>80</v>
      </c>
      <c r="P28" s="11">
        <f>[24]Junho!$F$19</f>
        <v>71</v>
      </c>
      <c r="Q28" s="11">
        <f>[24]Junho!$F$20</f>
        <v>77</v>
      </c>
      <c r="R28" s="11">
        <f>[24]Junho!$F$21</f>
        <v>78</v>
      </c>
      <c r="S28" s="11">
        <f>[24]Junho!$F$22</f>
        <v>79</v>
      </c>
      <c r="T28" s="11">
        <f>[24]Junho!$F$23</f>
        <v>79</v>
      </c>
      <c r="U28" s="11">
        <f>[24]Junho!$F$24</f>
        <v>84</v>
      </c>
      <c r="V28" s="11">
        <f>[24]Junho!$F$25</f>
        <v>83</v>
      </c>
      <c r="W28" s="11">
        <f>[24]Junho!$F$26</f>
        <v>88</v>
      </c>
      <c r="X28" s="11">
        <f>[24]Junho!$F$27</f>
        <v>83</v>
      </c>
      <c r="Y28" s="11">
        <f>[24]Junho!$F$28</f>
        <v>77</v>
      </c>
      <c r="Z28" s="11">
        <f>[24]Junho!$F$29</f>
        <v>75</v>
      </c>
      <c r="AA28" s="11">
        <f>[24]Junho!$F$30</f>
        <v>96</v>
      </c>
      <c r="AB28" s="11">
        <f>[24]Junho!$F$31</f>
        <v>100</v>
      </c>
      <c r="AC28" s="11">
        <f>[24]Junho!$F$32</f>
        <v>96</v>
      </c>
      <c r="AD28" s="11">
        <f>[24]Junho!$F$33</f>
        <v>76</v>
      </c>
      <c r="AE28" s="11">
        <f>[24]Junho!$F$34</f>
        <v>76</v>
      </c>
      <c r="AF28" s="14">
        <f t="shared" si="1"/>
        <v>100</v>
      </c>
      <c r="AG28" s="93">
        <f t="shared" si="2"/>
        <v>83.966666666666669</v>
      </c>
      <c r="AI28" t="s">
        <v>47</v>
      </c>
    </row>
    <row r="29" spans="1:36" x14ac:dyDescent="0.2">
      <c r="A29" s="57" t="s">
        <v>42</v>
      </c>
      <c r="B29" s="11">
        <f>[25]Junho!$F$5</f>
        <v>95</v>
      </c>
      <c r="C29" s="11">
        <f>[25]Junho!$F$6</f>
        <v>100</v>
      </c>
      <c r="D29" s="11">
        <f>[25]Junho!$F$7</f>
        <v>96</v>
      </c>
      <c r="E29" s="11">
        <f>[25]Junho!$F$8</f>
        <v>100</v>
      </c>
      <c r="F29" s="11">
        <f>[25]Junho!$F$9</f>
        <v>100</v>
      </c>
      <c r="G29" s="11">
        <f>[25]Junho!$F$10</f>
        <v>99</v>
      </c>
      <c r="H29" s="11">
        <f>[25]Junho!$F$11</f>
        <v>100</v>
      </c>
      <c r="I29" s="11">
        <f>[25]Junho!$F$12</f>
        <v>93</v>
      </c>
      <c r="J29" s="11">
        <f>[25]Junho!$F$13</f>
        <v>100</v>
      </c>
      <c r="K29" s="11">
        <f>[25]Junho!$F$14</f>
        <v>78</v>
      </c>
      <c r="L29" s="11">
        <f>[25]Junho!$F$15</f>
        <v>100</v>
      </c>
      <c r="M29" s="11">
        <f>[25]Junho!$F$16</f>
        <v>100</v>
      </c>
      <c r="N29" s="11">
        <f>[25]Junho!$F$17</f>
        <v>100</v>
      </c>
      <c r="O29" s="11">
        <f>[25]Junho!$F$18</f>
        <v>100</v>
      </c>
      <c r="P29" s="11">
        <f>[25]Junho!$F$19</f>
        <v>100</v>
      </c>
      <c r="Q29" s="11">
        <f>[25]Junho!$F$20</f>
        <v>100</v>
      </c>
      <c r="R29" s="11">
        <f>[25]Junho!$F$21</f>
        <v>97</v>
      </c>
      <c r="S29" s="11">
        <f>[25]Junho!$F$22</f>
        <v>100</v>
      </c>
      <c r="T29" s="11">
        <f>[25]Junho!$F$23</f>
        <v>100</v>
      </c>
      <c r="U29" s="11">
        <f>[25]Junho!$F$24</f>
        <v>100</v>
      </c>
      <c r="V29" s="11">
        <f>[25]Junho!$F$25</f>
        <v>100</v>
      </c>
      <c r="W29" s="11">
        <f>[25]Junho!$F$26</f>
        <v>90</v>
      </c>
      <c r="X29" s="11">
        <f>[25]Junho!$F$27</f>
        <v>100</v>
      </c>
      <c r="Y29" s="11">
        <f>[25]Junho!$F$28</f>
        <v>100</v>
      </c>
      <c r="Z29" s="11">
        <f>[25]Junho!$F$29</f>
        <v>68</v>
      </c>
      <c r="AA29" s="11">
        <f>[25]Junho!$F$30</f>
        <v>100</v>
      </c>
      <c r="AB29" s="11">
        <f>[25]Junho!$F$31</f>
        <v>100</v>
      </c>
      <c r="AC29" s="11">
        <f>[25]Junho!$F$32</f>
        <v>91</v>
      </c>
      <c r="AD29" s="11">
        <f>[25]Junho!$F$33</f>
        <v>84</v>
      </c>
      <c r="AE29" s="11">
        <f>[25]Junho!$F$34</f>
        <v>94</v>
      </c>
      <c r="AF29" s="14">
        <f t="shared" si="1"/>
        <v>100</v>
      </c>
      <c r="AG29" s="93">
        <f t="shared" si="2"/>
        <v>96.166666666666671</v>
      </c>
      <c r="AI29" t="s">
        <v>47</v>
      </c>
    </row>
    <row r="30" spans="1:36" x14ac:dyDescent="0.2">
      <c r="A30" s="57" t="s">
        <v>10</v>
      </c>
      <c r="B30" s="11">
        <f>[26]Junho!$F$5</f>
        <v>99</v>
      </c>
      <c r="C30" s="11">
        <f>[26]Junho!$F$6</f>
        <v>99</v>
      </c>
      <c r="D30" s="11">
        <f>[26]Junho!$F$7</f>
        <v>100</v>
      </c>
      <c r="E30" s="11">
        <f>[26]Junho!$F$8</f>
        <v>94</v>
      </c>
      <c r="F30" s="11">
        <f>[26]Junho!$F$9</f>
        <v>91</v>
      </c>
      <c r="G30" s="11">
        <f>[26]Junho!$F$10</f>
        <v>97</v>
      </c>
      <c r="H30" s="11">
        <f>[26]Junho!$F$11</f>
        <v>93</v>
      </c>
      <c r="I30" s="11">
        <f>[26]Junho!$F$12</f>
        <v>94</v>
      </c>
      <c r="J30" s="11">
        <f>[26]Junho!$F$13</f>
        <v>80</v>
      </c>
      <c r="K30" s="11">
        <f>[26]Junho!$F$14</f>
        <v>90</v>
      </c>
      <c r="L30" s="11">
        <f>[26]Junho!$F$15</f>
        <v>97</v>
      </c>
      <c r="M30" s="11">
        <f>[26]Junho!$F$16</f>
        <v>93</v>
      </c>
      <c r="N30" s="11">
        <f>[26]Junho!$F$17</f>
        <v>84</v>
      </c>
      <c r="O30" s="11">
        <f>[26]Junho!$F$18</f>
        <v>89</v>
      </c>
      <c r="P30" s="11">
        <f>[26]Junho!$F$19</f>
        <v>83</v>
      </c>
      <c r="Q30" s="11">
        <f>[26]Junho!$F$20</f>
        <v>76</v>
      </c>
      <c r="R30" s="11">
        <f>[26]Junho!$F$21</f>
        <v>94</v>
      </c>
      <c r="S30" s="11">
        <f>[26]Junho!$F$22</f>
        <v>86</v>
      </c>
      <c r="T30" s="11">
        <f>[26]Junho!$F$23</f>
        <v>90</v>
      </c>
      <c r="U30" s="11">
        <f>[26]Junho!$F$24</f>
        <v>99</v>
      </c>
      <c r="V30" s="11">
        <f>[26]Junho!$F$25</f>
        <v>97</v>
      </c>
      <c r="W30" s="11">
        <f>[26]Junho!$F$26</f>
        <v>95</v>
      </c>
      <c r="X30" s="11">
        <f>[26]Junho!$F$27</f>
        <v>96</v>
      </c>
      <c r="Y30" s="11">
        <f>[26]Junho!$F$28</f>
        <v>82</v>
      </c>
      <c r="Z30" s="11">
        <f>[26]Junho!$F$29</f>
        <v>74</v>
      </c>
      <c r="AA30" s="11">
        <f>[26]Junho!$F$30</f>
        <v>99</v>
      </c>
      <c r="AB30" s="11">
        <f>[26]Junho!$F$31</f>
        <v>99</v>
      </c>
      <c r="AC30" s="11">
        <f>[26]Junho!$F$32</f>
        <v>98</v>
      </c>
      <c r="AD30" s="11">
        <f>[26]Junho!$F$33</f>
        <v>85</v>
      </c>
      <c r="AE30" s="11">
        <f>[26]Junho!$F$34</f>
        <v>87</v>
      </c>
      <c r="AF30" s="14">
        <f t="shared" si="1"/>
        <v>100</v>
      </c>
      <c r="AG30" s="93">
        <f t="shared" si="2"/>
        <v>91.333333333333329</v>
      </c>
      <c r="AI30" t="s">
        <v>47</v>
      </c>
    </row>
    <row r="31" spans="1:36" x14ac:dyDescent="0.2">
      <c r="A31" s="57" t="s">
        <v>172</v>
      </c>
      <c r="B31" s="11" t="str">
        <f>[27]Junho!$F$5</f>
        <v>*</v>
      </c>
      <c r="C31" s="11" t="str">
        <f>[27]Junho!$F$6</f>
        <v>*</v>
      </c>
      <c r="D31" s="11" t="str">
        <f>[27]Junho!$F$7</f>
        <v>*</v>
      </c>
      <c r="E31" s="11" t="str">
        <f>[27]Junho!$F$8</f>
        <v>*</v>
      </c>
      <c r="F31" s="11" t="str">
        <f>[27]Junho!$F$9</f>
        <v>*</v>
      </c>
      <c r="G31" s="11" t="str">
        <f>[27]Junho!$F$10</f>
        <v>*</v>
      </c>
      <c r="H31" s="11" t="str">
        <f>[27]Junho!$F$11</f>
        <v>*</v>
      </c>
      <c r="I31" s="11" t="str">
        <f>[27]Junho!$F$12</f>
        <v>*</v>
      </c>
      <c r="J31" s="11" t="str">
        <f>[27]Junho!$F$13</f>
        <v>*</v>
      </c>
      <c r="K31" s="11" t="str">
        <f>[27]Junho!$F$14</f>
        <v>*</v>
      </c>
      <c r="L31" s="11" t="str">
        <f>[27]Junho!$F$15</f>
        <v>*</v>
      </c>
      <c r="M31" s="11" t="str">
        <f>[27]Junho!$F$16</f>
        <v>*</v>
      </c>
      <c r="N31" s="11" t="str">
        <f>[27]Junho!$F$17</f>
        <v>*</v>
      </c>
      <c r="O31" s="11" t="str">
        <f>[27]Junho!$F$18</f>
        <v>*</v>
      </c>
      <c r="P31" s="11" t="str">
        <f>[27]Junho!$F$19</f>
        <v>*</v>
      </c>
      <c r="Q31" s="11" t="str">
        <f>[27]Junho!$F$20</f>
        <v>*</v>
      </c>
      <c r="R31" s="11" t="str">
        <f>[27]Junho!$F$21</f>
        <v>*</v>
      </c>
      <c r="S31" s="11" t="str">
        <f>[27]Junho!$F$22</f>
        <v>*</v>
      </c>
      <c r="T31" s="11" t="str">
        <f>[27]Junho!$F$23</f>
        <v>*</v>
      </c>
      <c r="U31" s="11" t="str">
        <f>[27]Junho!$F$24</f>
        <v>*</v>
      </c>
      <c r="V31" s="11" t="str">
        <f>[27]Junho!$F$25</f>
        <v>*</v>
      </c>
      <c r="W31" s="11" t="str">
        <f>[27]Junho!$F$26</f>
        <v>*</v>
      </c>
      <c r="X31" s="11" t="str">
        <f>[27]Junho!$F$27</f>
        <v>*</v>
      </c>
      <c r="Y31" s="11" t="str">
        <f>[27]Junho!$F$28</f>
        <v>*</v>
      </c>
      <c r="Z31" s="11" t="str">
        <f>[27]Junho!$F$29</f>
        <v>*</v>
      </c>
      <c r="AA31" s="11" t="str">
        <f>[27]Junho!$F$30</f>
        <v>*</v>
      </c>
      <c r="AB31" s="11" t="str">
        <f>[27]Junho!$F$31</f>
        <v>*</v>
      </c>
      <c r="AC31" s="11" t="str">
        <f>[27]Junho!$F$32</f>
        <v>*</v>
      </c>
      <c r="AD31" s="11" t="str">
        <f>[27]Junho!$F$33</f>
        <v>*</v>
      </c>
      <c r="AE31" s="11" t="str">
        <f>[27]Junho!$F$34</f>
        <v>*</v>
      </c>
      <c r="AF31" s="14" t="s">
        <v>226</v>
      </c>
      <c r="AG31" s="93" t="s">
        <v>226</v>
      </c>
      <c r="AH31" s="12" t="s">
        <v>47</v>
      </c>
    </row>
    <row r="32" spans="1:36" x14ac:dyDescent="0.2">
      <c r="A32" s="57" t="s">
        <v>11</v>
      </c>
      <c r="B32" s="11">
        <f>[28]Junho!$F$5</f>
        <v>94</v>
      </c>
      <c r="C32" s="11">
        <f>[28]Junho!$F$6</f>
        <v>94</v>
      </c>
      <c r="D32" s="11">
        <f>[28]Junho!$F$7</f>
        <v>93</v>
      </c>
      <c r="E32" s="11">
        <f>[28]Junho!$F$8</f>
        <v>96</v>
      </c>
      <c r="F32" s="11">
        <f>[28]Junho!$F$9</f>
        <v>96</v>
      </c>
      <c r="G32" s="11">
        <f>[28]Junho!$F$10</f>
        <v>96</v>
      </c>
      <c r="H32" s="11">
        <f>[28]Junho!$F$11</f>
        <v>94</v>
      </c>
      <c r="I32" s="11">
        <f>[28]Junho!$F$12</f>
        <v>94</v>
      </c>
      <c r="J32" s="11">
        <f>[28]Junho!$F$13</f>
        <v>92</v>
      </c>
      <c r="K32" s="11">
        <f>[28]Junho!$F$14</f>
        <v>94</v>
      </c>
      <c r="L32" s="11">
        <f>[28]Junho!$F$15</f>
        <v>95</v>
      </c>
      <c r="M32" s="11">
        <f>[28]Junho!$F$16</f>
        <v>95</v>
      </c>
      <c r="N32" s="11">
        <f>[28]Junho!$F$17</f>
        <v>93</v>
      </c>
      <c r="O32" s="11">
        <f>[28]Junho!$F$18</f>
        <v>92</v>
      </c>
      <c r="P32" s="11">
        <f>[28]Junho!$F$19</f>
        <v>92</v>
      </c>
      <c r="Q32" s="11">
        <f>[28]Junho!$F$20</f>
        <v>89</v>
      </c>
      <c r="R32" s="11">
        <f>[28]Junho!$F$21</f>
        <v>93</v>
      </c>
      <c r="S32" s="11">
        <f>[28]Junho!$F$22</f>
        <v>91</v>
      </c>
      <c r="T32" s="11">
        <f>[28]Junho!$F$23</f>
        <v>93</v>
      </c>
      <c r="U32" s="11">
        <f>[28]Junho!$F$24</f>
        <v>94</v>
      </c>
      <c r="V32" s="11">
        <f>[28]Junho!$F$25</f>
        <v>94</v>
      </c>
      <c r="W32" s="11">
        <f>[28]Junho!$F$26</f>
        <v>92</v>
      </c>
      <c r="X32" s="11">
        <f>[28]Junho!$F$27</f>
        <v>93</v>
      </c>
      <c r="Y32" s="11">
        <f>[28]Junho!$F$28</f>
        <v>93</v>
      </c>
      <c r="Z32" s="11">
        <f>[28]Junho!$F$29</f>
        <v>93</v>
      </c>
      <c r="AA32" s="11">
        <f>[28]Junho!$F$30</f>
        <v>94</v>
      </c>
      <c r="AB32" s="11">
        <f>[28]Junho!$F$31</f>
        <v>96</v>
      </c>
      <c r="AC32" s="11">
        <f>[28]Junho!$F$32</f>
        <v>96</v>
      </c>
      <c r="AD32" s="11">
        <f>[28]Junho!$F$33</f>
        <v>94</v>
      </c>
      <c r="AE32" s="11">
        <f>[28]Junho!$F$34</f>
        <v>93</v>
      </c>
      <c r="AF32" s="14">
        <f t="shared" si="1"/>
        <v>96</v>
      </c>
      <c r="AG32" s="93">
        <f t="shared" si="2"/>
        <v>93.6</v>
      </c>
      <c r="AI32" t="s">
        <v>47</v>
      </c>
      <c r="AJ32" t="s">
        <v>47</v>
      </c>
    </row>
    <row r="33" spans="1:35" s="5" customFormat="1" x14ac:dyDescent="0.2">
      <c r="A33" s="57" t="s">
        <v>12</v>
      </c>
      <c r="B33" s="11">
        <f>[29]Junho!$F$5</f>
        <v>94</v>
      </c>
      <c r="C33" s="11">
        <f>[29]Junho!$F$6</f>
        <v>90</v>
      </c>
      <c r="D33" s="11">
        <f>[29]Junho!$F$7</f>
        <v>88</v>
      </c>
      <c r="E33" s="11">
        <f>[29]Junho!$F$8</f>
        <v>93</v>
      </c>
      <c r="F33" s="11">
        <f>[29]Junho!$F$9</f>
        <v>93</v>
      </c>
      <c r="G33" s="11">
        <f>[29]Junho!$F$10</f>
        <v>86</v>
      </c>
      <c r="H33" s="11">
        <f>[29]Junho!$F$11</f>
        <v>93</v>
      </c>
      <c r="I33" s="11">
        <f>[29]Junho!$F$12</f>
        <v>92</v>
      </c>
      <c r="J33" s="11">
        <f>[29]Junho!$F$13</f>
        <v>94</v>
      </c>
      <c r="K33" s="11">
        <f>[29]Junho!$F$14</f>
        <v>87</v>
      </c>
      <c r="L33" s="11">
        <f>[29]Junho!$F$15</f>
        <v>92</v>
      </c>
      <c r="M33" s="11">
        <f>[29]Junho!$F$16</f>
        <v>94</v>
      </c>
      <c r="N33" s="11">
        <f>[29]Junho!$F$17</f>
        <v>93</v>
      </c>
      <c r="O33" s="11">
        <f>[29]Junho!$F$18</f>
        <v>93</v>
      </c>
      <c r="P33" s="11">
        <f>[29]Junho!$F$19</f>
        <v>93</v>
      </c>
      <c r="Q33" s="11">
        <f>[29]Junho!$F$20</f>
        <v>92</v>
      </c>
      <c r="R33" s="11">
        <f>[29]Junho!$F$21</f>
        <v>91</v>
      </c>
      <c r="S33" s="11">
        <f>[29]Junho!$F$22</f>
        <v>94</v>
      </c>
      <c r="T33" s="11">
        <f>[29]Junho!$F$23</f>
        <v>92</v>
      </c>
      <c r="U33" s="11" t="str">
        <f>[29]Junho!$F$24</f>
        <v>*</v>
      </c>
      <c r="V33" s="11" t="str">
        <f>[29]Junho!$F$25</f>
        <v>*</v>
      </c>
      <c r="W33" s="11" t="str">
        <f>[29]Junho!$F$26</f>
        <v>*</v>
      </c>
      <c r="X33" s="11" t="str">
        <f>[29]Junho!$F$27</f>
        <v>*</v>
      </c>
      <c r="Y33" s="11" t="str">
        <f>[29]Junho!$F$28</f>
        <v>*</v>
      </c>
      <c r="Z33" s="11" t="str">
        <f>[29]Junho!$F$29</f>
        <v>*</v>
      </c>
      <c r="AA33" s="11" t="str">
        <f>[29]Junho!$F$30</f>
        <v>*</v>
      </c>
      <c r="AB33" s="11" t="str">
        <f>[29]Junho!$F$31</f>
        <v>*</v>
      </c>
      <c r="AC33" s="11" t="str">
        <f>[29]Junho!$F$32</f>
        <v>*</v>
      </c>
      <c r="AD33" s="11" t="str">
        <f>[29]Junho!$F$33</f>
        <v>*</v>
      </c>
      <c r="AE33" s="11" t="str">
        <f>[29]Junho!$F$34</f>
        <v>*</v>
      </c>
      <c r="AF33" s="14">
        <f t="shared" si="1"/>
        <v>94</v>
      </c>
      <c r="AG33" s="93">
        <f t="shared" si="2"/>
        <v>91.78947368421052</v>
      </c>
    </row>
    <row r="34" spans="1:35" x14ac:dyDescent="0.2">
      <c r="A34" s="57" t="s">
        <v>13</v>
      </c>
      <c r="B34" s="11">
        <f>[30]Junho!$F$5</f>
        <v>96</v>
      </c>
      <c r="C34" s="11">
        <f>[30]Junho!$F$6</f>
        <v>95</v>
      </c>
      <c r="D34" s="11">
        <f>[30]Junho!$F$7</f>
        <v>93</v>
      </c>
      <c r="E34" s="11">
        <f>[30]Junho!$F$8</f>
        <v>97</v>
      </c>
      <c r="F34" s="11">
        <f>[30]Junho!$F$9</f>
        <v>98</v>
      </c>
      <c r="G34" s="11">
        <f>[30]Junho!$F$10</f>
        <v>98</v>
      </c>
      <c r="H34" s="11">
        <f>[30]Junho!$F$11</f>
        <v>97</v>
      </c>
      <c r="I34" s="11">
        <f>[30]Junho!$F$12</f>
        <v>96</v>
      </c>
      <c r="J34" s="11">
        <f>[30]Junho!$F$13</f>
        <v>98</v>
      </c>
      <c r="K34" s="11">
        <f>[30]Junho!$F$14</f>
        <v>97</v>
      </c>
      <c r="L34" s="11">
        <f>[30]Junho!$F$15</f>
        <v>96</v>
      </c>
      <c r="M34" s="11">
        <f>[30]Junho!$F$16</f>
        <v>96</v>
      </c>
      <c r="N34" s="11">
        <f>[30]Junho!$F$17</f>
        <v>96</v>
      </c>
      <c r="O34" s="11">
        <f>[30]Junho!$F$18</f>
        <v>95</v>
      </c>
      <c r="P34" s="11">
        <f>[30]Junho!$F$19</f>
        <v>97</v>
      </c>
      <c r="Q34" s="11">
        <f>[30]Junho!$F$20</f>
        <v>97</v>
      </c>
      <c r="R34" s="11">
        <f>[30]Junho!$F$21</f>
        <v>97</v>
      </c>
      <c r="S34" s="11">
        <f>[30]Junho!$F$22</f>
        <v>97</v>
      </c>
      <c r="T34" s="11">
        <f>[30]Junho!$F$23</f>
        <v>95</v>
      </c>
      <c r="U34" s="11">
        <f>[30]Junho!$F$24</f>
        <v>97</v>
      </c>
      <c r="V34" s="11">
        <f>[30]Junho!$F$25</f>
        <v>98</v>
      </c>
      <c r="W34" s="11">
        <f>[30]Junho!$F$26</f>
        <v>97</v>
      </c>
      <c r="X34" s="11">
        <f>[30]Junho!$F$27</f>
        <v>97</v>
      </c>
      <c r="Y34" s="11">
        <f>[30]Junho!$F$28</f>
        <v>97</v>
      </c>
      <c r="Z34" s="11">
        <f>[30]Junho!$F$29</f>
        <v>78</v>
      </c>
      <c r="AA34" s="11">
        <f>[30]Junho!$F$30</f>
        <v>96</v>
      </c>
      <c r="AB34" s="11">
        <f>[30]Junho!$F$31</f>
        <v>96</v>
      </c>
      <c r="AC34" s="11">
        <f>[30]Junho!$F$32</f>
        <v>95</v>
      </c>
      <c r="AD34" s="11">
        <f>[30]Junho!$F$33</f>
        <v>96</v>
      </c>
      <c r="AE34" s="11">
        <f>[30]Junho!$F$34</f>
        <v>96</v>
      </c>
      <c r="AF34" s="14">
        <f t="shared" si="1"/>
        <v>98</v>
      </c>
      <c r="AG34" s="93">
        <f t="shared" si="2"/>
        <v>95.8</v>
      </c>
      <c r="AI34" t="s">
        <v>47</v>
      </c>
    </row>
    <row r="35" spans="1:35" x14ac:dyDescent="0.2">
      <c r="A35" s="57" t="s">
        <v>173</v>
      </c>
      <c r="B35" s="11" t="str">
        <f>[31]Junho!$F$5</f>
        <v>*</v>
      </c>
      <c r="C35" s="11" t="str">
        <f>[31]Junho!$F$6</f>
        <v>*</v>
      </c>
      <c r="D35" s="11" t="str">
        <f>[31]Junho!$F$7</f>
        <v>*</v>
      </c>
      <c r="E35" s="11" t="str">
        <f>[31]Junho!$F$8</f>
        <v>*</v>
      </c>
      <c r="F35" s="11" t="str">
        <f>[31]Junho!$F$9</f>
        <v>*</v>
      </c>
      <c r="G35" s="11" t="str">
        <f>[31]Junho!$F$10</f>
        <v>*</v>
      </c>
      <c r="H35" s="11" t="str">
        <f>[31]Junho!$F$11</f>
        <v>*</v>
      </c>
      <c r="I35" s="11" t="str">
        <f>[31]Junho!$F$12</f>
        <v>*</v>
      </c>
      <c r="J35" s="11" t="str">
        <f>[31]Junho!$F$13</f>
        <v>*</v>
      </c>
      <c r="K35" s="11" t="str">
        <f>[31]Junho!$F$14</f>
        <v>*</v>
      </c>
      <c r="L35" s="11" t="str">
        <f>[31]Junho!$F$15</f>
        <v>*</v>
      </c>
      <c r="M35" s="11" t="str">
        <f>[31]Junho!$F$16</f>
        <v>*</v>
      </c>
      <c r="N35" s="11" t="str">
        <f>[31]Junho!$F$17</f>
        <v>*</v>
      </c>
      <c r="O35" s="11" t="str">
        <f>[31]Junho!$F$18</f>
        <v>*</v>
      </c>
      <c r="P35" s="11" t="str">
        <f>[31]Junho!$F$19</f>
        <v>*</v>
      </c>
      <c r="Q35" s="11" t="str">
        <f>[31]Junho!$F$20</f>
        <v>*</v>
      </c>
      <c r="R35" s="11" t="str">
        <f>[31]Junho!$F$21</f>
        <v>*</v>
      </c>
      <c r="S35" s="11" t="str">
        <f>[31]Junho!$F$22</f>
        <v>*</v>
      </c>
      <c r="T35" s="11" t="str">
        <f>[31]Junho!$F$23</f>
        <v>*</v>
      </c>
      <c r="U35" s="11" t="str">
        <f>[31]Junho!$F$24</f>
        <v>*</v>
      </c>
      <c r="V35" s="11" t="str">
        <f>[31]Junho!$F$25</f>
        <v>*</v>
      </c>
      <c r="W35" s="11" t="str">
        <f>[31]Junho!$F$26</f>
        <v>*</v>
      </c>
      <c r="X35" s="11" t="str">
        <f>[31]Junho!$F$27</f>
        <v>*</v>
      </c>
      <c r="Y35" s="11" t="str">
        <f>[31]Junho!$F$28</f>
        <v>*</v>
      </c>
      <c r="Z35" s="11" t="str">
        <f>[31]Junho!$F$29</f>
        <v>*</v>
      </c>
      <c r="AA35" s="11" t="str">
        <f>[31]Junho!$F$30</f>
        <v>*</v>
      </c>
      <c r="AB35" s="11" t="str">
        <f>[31]Junho!$F$31</f>
        <v>*</v>
      </c>
      <c r="AC35" s="11" t="str">
        <f>[31]Junho!$F$32</f>
        <v>*</v>
      </c>
      <c r="AD35" s="11" t="str">
        <f>[31]Junho!$F$33</f>
        <v>*</v>
      </c>
      <c r="AE35" s="11" t="str">
        <f>[31]Junho!$F$34</f>
        <v>*</v>
      </c>
      <c r="AF35" s="14" t="s">
        <v>226</v>
      </c>
      <c r="AG35" s="93" t="s">
        <v>226</v>
      </c>
      <c r="AI35" t="s">
        <v>47</v>
      </c>
    </row>
    <row r="36" spans="1:35" x14ac:dyDescent="0.2">
      <c r="A36" s="57" t="s">
        <v>144</v>
      </c>
      <c r="B36" s="11" t="str">
        <f>[32]Junho!$F$5</f>
        <v>*</v>
      </c>
      <c r="C36" s="11" t="str">
        <f>[32]Junho!$F$6</f>
        <v>*</v>
      </c>
      <c r="D36" s="11" t="str">
        <f>[32]Junho!$F$7</f>
        <v>*</v>
      </c>
      <c r="E36" s="11" t="str">
        <f>[32]Junho!$F$8</f>
        <v>*</v>
      </c>
      <c r="F36" s="11" t="str">
        <f>[32]Junho!$F$9</f>
        <v>*</v>
      </c>
      <c r="G36" s="11" t="str">
        <f>[32]Junho!$F$10</f>
        <v>*</v>
      </c>
      <c r="H36" s="11" t="str">
        <f>[32]Junho!$F$11</f>
        <v>*</v>
      </c>
      <c r="I36" s="11" t="str">
        <f>[32]Junho!$F$12</f>
        <v>*</v>
      </c>
      <c r="J36" s="11" t="str">
        <f>[32]Junho!$F$13</f>
        <v>*</v>
      </c>
      <c r="K36" s="11" t="str">
        <f>[32]Junho!$F$14</f>
        <v>*</v>
      </c>
      <c r="L36" s="11" t="str">
        <f>[32]Junho!$F$15</f>
        <v>*</v>
      </c>
      <c r="M36" s="11" t="str">
        <f>[32]Junho!$F$16</f>
        <v>*</v>
      </c>
      <c r="N36" s="11" t="str">
        <f>[32]Junho!$F$17</f>
        <v>*</v>
      </c>
      <c r="O36" s="11" t="str">
        <f>[32]Junho!$F$18</f>
        <v>*</v>
      </c>
      <c r="P36" s="11" t="str">
        <f>[32]Junho!$F$19</f>
        <v>*</v>
      </c>
      <c r="Q36" s="11" t="str">
        <f>[32]Junho!$F$20</f>
        <v>*</v>
      </c>
      <c r="R36" s="11" t="str">
        <f>[32]Junho!$F$21</f>
        <v>*</v>
      </c>
      <c r="S36" s="11" t="str">
        <f>[32]Junho!$F$22</f>
        <v>*</v>
      </c>
      <c r="T36" s="11" t="str">
        <f>[32]Junho!$F$23</f>
        <v>*</v>
      </c>
      <c r="U36" s="11" t="str">
        <f>[32]Junho!$F$24</f>
        <v>*</v>
      </c>
      <c r="V36" s="11" t="str">
        <f>[32]Junho!$F$25</f>
        <v>*</v>
      </c>
      <c r="W36" s="11" t="str">
        <f>[32]Junho!$F$26</f>
        <v>*</v>
      </c>
      <c r="X36" s="11" t="str">
        <f>[32]Junho!$F$27</f>
        <v>*</v>
      </c>
      <c r="Y36" s="11" t="str">
        <f>[32]Junho!$F$28</f>
        <v>*</v>
      </c>
      <c r="Z36" s="11" t="str">
        <f>[32]Junho!$F$29</f>
        <v>*</v>
      </c>
      <c r="AA36" s="11" t="str">
        <f>[32]Junho!$F$30</f>
        <v>*</v>
      </c>
      <c r="AB36" s="11" t="str">
        <f>[32]Junho!$F$31</f>
        <v>*</v>
      </c>
      <c r="AC36" s="11" t="str">
        <f>[32]Junho!$F$32</f>
        <v>*</v>
      </c>
      <c r="AD36" s="11" t="str">
        <f>[32]Junho!$F$33</f>
        <v>*</v>
      </c>
      <c r="AE36" s="11" t="str">
        <f>[32]Junho!$F$34</f>
        <v>*</v>
      </c>
      <c r="AF36" s="14" t="s">
        <v>226</v>
      </c>
      <c r="AG36" s="93" t="s">
        <v>226</v>
      </c>
    </row>
    <row r="37" spans="1:35" x14ac:dyDescent="0.2">
      <c r="A37" s="57" t="s">
        <v>14</v>
      </c>
      <c r="B37" s="11">
        <f>[33]Junho!$F$5</f>
        <v>91</v>
      </c>
      <c r="C37" s="11">
        <f>[33]Junho!$F$6</f>
        <v>92</v>
      </c>
      <c r="D37" s="11">
        <f>[33]Junho!$F$7</f>
        <v>92</v>
      </c>
      <c r="E37" s="11">
        <f>[33]Junho!$F$8</f>
        <v>95</v>
      </c>
      <c r="F37" s="11">
        <f>[33]Junho!$F$9</f>
        <v>84</v>
      </c>
      <c r="G37" s="11">
        <f>[33]Junho!$F$10</f>
        <v>95</v>
      </c>
      <c r="H37" s="11">
        <f>[33]Junho!$F$11</f>
        <v>93</v>
      </c>
      <c r="I37" s="11">
        <f>[33]Junho!$F$12</f>
        <v>92</v>
      </c>
      <c r="J37" s="11">
        <f>[33]Junho!$F$13</f>
        <v>91</v>
      </c>
      <c r="K37" s="11">
        <f>[33]Junho!$F$14</f>
        <v>90</v>
      </c>
      <c r="L37" s="11">
        <f>[33]Junho!$F$15</f>
        <v>84</v>
      </c>
      <c r="M37" s="11">
        <f>[33]Junho!$F$16</f>
        <v>91</v>
      </c>
      <c r="N37" s="11">
        <f>[33]Junho!$F$17</f>
        <v>86</v>
      </c>
      <c r="O37" s="11">
        <f>[33]Junho!$F$18</f>
        <v>90</v>
      </c>
      <c r="P37" s="11">
        <f>[33]Junho!$F$19</f>
        <v>84</v>
      </c>
      <c r="Q37" s="11">
        <f>[33]Junho!$F$20</f>
        <v>90</v>
      </c>
      <c r="R37" s="11">
        <f>[33]Junho!$F$21</f>
        <v>92</v>
      </c>
      <c r="S37" s="11">
        <f>[33]Junho!$F$22</f>
        <v>92</v>
      </c>
      <c r="T37" s="11">
        <f>[33]Junho!$F$23</f>
        <v>92</v>
      </c>
      <c r="U37" s="11">
        <f>[33]Junho!$F$24</f>
        <v>94</v>
      </c>
      <c r="V37" s="11">
        <f>[33]Junho!$F$25</f>
        <v>88</v>
      </c>
      <c r="W37" s="11">
        <f>[33]Junho!$F$26</f>
        <v>89</v>
      </c>
      <c r="X37" s="11">
        <f>[33]Junho!$F$27</f>
        <v>91</v>
      </c>
      <c r="Y37" s="11">
        <f>[33]Junho!$F$28</f>
        <v>92</v>
      </c>
      <c r="Z37" s="11">
        <f>[33]Junho!$F$29</f>
        <v>89</v>
      </c>
      <c r="AA37" s="11">
        <f>[33]Junho!$F$30</f>
        <v>79</v>
      </c>
      <c r="AB37" s="11">
        <f>[33]Junho!$F$31</f>
        <v>91</v>
      </c>
      <c r="AC37" s="11">
        <f>[33]Junho!$F$32</f>
        <v>92</v>
      </c>
      <c r="AD37" s="11">
        <f>[33]Junho!$F$33</f>
        <v>86</v>
      </c>
      <c r="AE37" s="11">
        <f>[33]Junho!$F$34</f>
        <v>83</v>
      </c>
      <c r="AF37" s="14">
        <f t="shared" si="1"/>
        <v>95</v>
      </c>
      <c r="AG37" s="93">
        <f t="shared" si="2"/>
        <v>89.666666666666671</v>
      </c>
    </row>
    <row r="38" spans="1:35" x14ac:dyDescent="0.2">
      <c r="A38" s="57" t="s">
        <v>174</v>
      </c>
      <c r="B38" s="11" t="str">
        <f>[34]Junho!$F$5</f>
        <v>*</v>
      </c>
      <c r="C38" s="11" t="str">
        <f>[34]Junho!$F$6</f>
        <v>*</v>
      </c>
      <c r="D38" s="11" t="str">
        <f>[34]Junho!$F$7</f>
        <v>*</v>
      </c>
      <c r="E38" s="11" t="str">
        <f>[34]Junho!$F$8</f>
        <v>*</v>
      </c>
      <c r="F38" s="11" t="str">
        <f>[34]Junho!$F$9</f>
        <v>*</v>
      </c>
      <c r="G38" s="11" t="str">
        <f>[34]Junho!$F$10</f>
        <v>*</v>
      </c>
      <c r="H38" s="11" t="str">
        <f>[34]Junho!$F$11</f>
        <v>*</v>
      </c>
      <c r="I38" s="11" t="str">
        <f>[34]Junho!$F$12</f>
        <v>*</v>
      </c>
      <c r="J38" s="11" t="str">
        <f>[34]Junho!$F$13</f>
        <v>*</v>
      </c>
      <c r="K38" s="11" t="str">
        <f>[34]Junho!$F$14</f>
        <v>*</v>
      </c>
      <c r="L38" s="11" t="str">
        <f>[34]Junho!$F$15</f>
        <v>*</v>
      </c>
      <c r="M38" s="11" t="str">
        <f>[34]Junho!$F$16</f>
        <v>*</v>
      </c>
      <c r="N38" s="11" t="str">
        <f>[34]Junho!$F$17</f>
        <v>*</v>
      </c>
      <c r="O38" s="11" t="str">
        <f>[34]Junho!$F$18</f>
        <v>*</v>
      </c>
      <c r="P38" s="11" t="str">
        <f>[34]Junho!$F$19</f>
        <v>*</v>
      </c>
      <c r="Q38" s="11" t="str">
        <f>[34]Junho!$F$20</f>
        <v>*</v>
      </c>
      <c r="R38" s="11" t="str">
        <f>[34]Junho!$F$21</f>
        <v>*</v>
      </c>
      <c r="S38" s="11" t="str">
        <f>[34]Junho!$F$22</f>
        <v>*</v>
      </c>
      <c r="T38" s="11" t="str">
        <f>[34]Junho!$F$23</f>
        <v>*</v>
      </c>
      <c r="U38" s="11" t="str">
        <f>[34]Junho!$F$24</f>
        <v>*</v>
      </c>
      <c r="V38" s="11" t="str">
        <f>[34]Junho!$F$25</f>
        <v>*</v>
      </c>
      <c r="W38" s="11" t="str">
        <f>[34]Junho!$F$26</f>
        <v>*</v>
      </c>
      <c r="X38" s="11" t="str">
        <f>[34]Junho!$F$27</f>
        <v>*</v>
      </c>
      <c r="Y38" s="11" t="str">
        <f>[34]Junho!$F$28</f>
        <v>*</v>
      </c>
      <c r="Z38" s="11" t="str">
        <f>[34]Junho!$F$29</f>
        <v>*</v>
      </c>
      <c r="AA38" s="11" t="str">
        <f>[34]Junho!$F$30</f>
        <v>*</v>
      </c>
      <c r="AB38" s="11" t="str">
        <f>[34]Junho!$F$31</f>
        <v>*</v>
      </c>
      <c r="AC38" s="11" t="str">
        <f>[34]Junho!$F$32</f>
        <v>*</v>
      </c>
      <c r="AD38" s="11" t="str">
        <f>[34]Junho!$F$33</f>
        <v>*</v>
      </c>
      <c r="AE38" s="11" t="str">
        <f>[34]Junho!$F$34</f>
        <v>*</v>
      </c>
      <c r="AF38" s="14" t="s">
        <v>226</v>
      </c>
      <c r="AG38" s="93" t="s">
        <v>226</v>
      </c>
    </row>
    <row r="39" spans="1:35" x14ac:dyDescent="0.2">
      <c r="A39" s="57" t="s">
        <v>15</v>
      </c>
      <c r="B39" s="11">
        <f>[35]Junho!$F$5</f>
        <v>97</v>
      </c>
      <c r="C39" s="11">
        <f>[35]Junho!$F$6</f>
        <v>97</v>
      </c>
      <c r="D39" s="11">
        <f>[35]Junho!$F$7</f>
        <v>97</v>
      </c>
      <c r="E39" s="11">
        <f>[35]Junho!$F$8</f>
        <v>97</v>
      </c>
      <c r="F39" s="11">
        <f>[35]Junho!$F$9</f>
        <v>95</v>
      </c>
      <c r="G39" s="11">
        <f>[35]Junho!$F$10</f>
        <v>90</v>
      </c>
      <c r="H39" s="11">
        <f>[35]Junho!$F$11</f>
        <v>85</v>
      </c>
      <c r="I39" s="11">
        <f>[35]Junho!$F$12</f>
        <v>91</v>
      </c>
      <c r="J39" s="11">
        <f>[35]Junho!$F$13</f>
        <v>83</v>
      </c>
      <c r="K39" s="11">
        <f>[35]Junho!$F$14</f>
        <v>92</v>
      </c>
      <c r="L39" s="11">
        <f>[35]Junho!$F$15</f>
        <v>94</v>
      </c>
      <c r="M39" s="11">
        <f>[35]Junho!$F$16</f>
        <v>91</v>
      </c>
      <c r="N39" s="11">
        <f>[35]Junho!$F$17</f>
        <v>92</v>
      </c>
      <c r="O39" s="11">
        <f>[35]Junho!$F$18</f>
        <v>86</v>
      </c>
      <c r="P39" s="11">
        <f>[35]Junho!$F$19</f>
        <v>84</v>
      </c>
      <c r="Q39" s="11">
        <f>[35]Junho!$F$20</f>
        <v>82</v>
      </c>
      <c r="R39" s="11">
        <f>[35]Junho!$F$21</f>
        <v>85</v>
      </c>
      <c r="S39" s="11">
        <f>[35]Junho!$F$22</f>
        <v>80</v>
      </c>
      <c r="T39" s="11">
        <f>[35]Junho!$F$23</f>
        <v>91</v>
      </c>
      <c r="U39" s="11">
        <f>[35]Junho!$F$24</f>
        <v>97</v>
      </c>
      <c r="V39" s="11">
        <f>[35]Junho!$F$25</f>
        <v>91</v>
      </c>
      <c r="W39" s="11">
        <f>[35]Junho!$F$26</f>
        <v>91</v>
      </c>
      <c r="X39" s="11">
        <f>[35]Junho!$F$27</f>
        <v>87</v>
      </c>
      <c r="Y39" s="11">
        <f>[35]Junho!$F$28</f>
        <v>75</v>
      </c>
      <c r="Z39" s="11">
        <f>[35]Junho!$F$29</f>
        <v>67</v>
      </c>
      <c r="AA39" s="11">
        <f>[35]Junho!$F$30</f>
        <v>97</v>
      </c>
      <c r="AB39" s="11">
        <f>[35]Junho!$F$31</f>
        <v>97</v>
      </c>
      <c r="AC39" s="11">
        <f>[35]Junho!$F$32</f>
        <v>97</v>
      </c>
      <c r="AD39" s="11">
        <f>[35]Junho!$F$33</f>
        <v>86</v>
      </c>
      <c r="AE39" s="11">
        <f>[35]Junho!$F$34</f>
        <v>76</v>
      </c>
      <c r="AF39" s="14">
        <f t="shared" si="1"/>
        <v>97</v>
      </c>
      <c r="AG39" s="93">
        <f t="shared" si="2"/>
        <v>89</v>
      </c>
      <c r="AH39" s="12" t="s">
        <v>47</v>
      </c>
      <c r="AI39" t="s">
        <v>47</v>
      </c>
    </row>
    <row r="40" spans="1:35" x14ac:dyDescent="0.2">
      <c r="A40" s="57" t="s">
        <v>16</v>
      </c>
      <c r="B40" s="11">
        <f>[36]Junho!$F$5</f>
        <v>95</v>
      </c>
      <c r="C40" s="11">
        <f>[36]Junho!$F$6</f>
        <v>94</v>
      </c>
      <c r="D40" s="11">
        <f>[36]Junho!$F$7</f>
        <v>95</v>
      </c>
      <c r="E40" s="11">
        <f>[36]Junho!$F$8</f>
        <v>97</v>
      </c>
      <c r="F40" s="11">
        <f>[36]Junho!$F$9</f>
        <v>95</v>
      </c>
      <c r="G40" s="11">
        <f>[36]Junho!$F$10</f>
        <v>94</v>
      </c>
      <c r="H40" s="11">
        <f>[36]Junho!$F$11</f>
        <v>82</v>
      </c>
      <c r="I40" s="11">
        <f>[36]Junho!$F$12</f>
        <v>91</v>
      </c>
      <c r="J40" s="11">
        <f>[36]Junho!$F$13</f>
        <v>95</v>
      </c>
      <c r="K40" s="11">
        <f>[36]Junho!$F$14</f>
        <v>92</v>
      </c>
      <c r="L40" s="11">
        <f>[36]Junho!$F$15</f>
        <v>89</v>
      </c>
      <c r="M40" s="11">
        <f>[36]Junho!$F$16</f>
        <v>84</v>
      </c>
      <c r="N40" s="11">
        <f>[36]Junho!$F$17</f>
        <v>79</v>
      </c>
      <c r="O40" s="11">
        <f>[36]Junho!$F$18</f>
        <v>81</v>
      </c>
      <c r="P40" s="11">
        <f>[36]Junho!$F$19</f>
        <v>86</v>
      </c>
      <c r="Q40" s="11">
        <f>[36]Junho!$F$20</f>
        <v>89</v>
      </c>
      <c r="R40" s="11">
        <f>[36]Junho!$F$21</f>
        <v>95</v>
      </c>
      <c r="S40" s="11">
        <f>[36]Junho!$F$22</f>
        <v>97</v>
      </c>
      <c r="T40" s="11">
        <f>[36]Junho!$F$23</f>
        <v>90</v>
      </c>
      <c r="U40" s="11">
        <f>[36]Junho!$F$24</f>
        <v>95</v>
      </c>
      <c r="V40" s="11">
        <f>[36]Junho!$F$25</f>
        <v>97</v>
      </c>
      <c r="W40" s="11">
        <f>[36]Junho!$F$26</f>
        <v>92</v>
      </c>
      <c r="X40" s="11">
        <f>[36]Junho!$F$27</f>
        <v>88</v>
      </c>
      <c r="Y40" s="11">
        <f>[36]Junho!$F$28</f>
        <v>70</v>
      </c>
      <c r="Z40" s="11">
        <f>[36]Junho!$F$29</f>
        <v>91</v>
      </c>
      <c r="AA40" s="11">
        <f>[36]Junho!$F$30</f>
        <v>94</v>
      </c>
      <c r="AB40" s="11">
        <f>[36]Junho!$F$31</f>
        <v>93</v>
      </c>
      <c r="AC40" s="11">
        <f>[36]Junho!$F$32</f>
        <v>83</v>
      </c>
      <c r="AD40" s="11">
        <f>[36]Junho!$F$33</f>
        <v>73</v>
      </c>
      <c r="AE40" s="11">
        <f>[36]Junho!$F$34</f>
        <v>77</v>
      </c>
      <c r="AF40" s="14">
        <f t="shared" si="1"/>
        <v>97</v>
      </c>
      <c r="AG40" s="93">
        <f t="shared" si="2"/>
        <v>89.1</v>
      </c>
    </row>
    <row r="41" spans="1:35" x14ac:dyDescent="0.2">
      <c r="A41" s="57" t="s">
        <v>175</v>
      </c>
      <c r="B41" s="11">
        <f>[37]Junho!$F$5</f>
        <v>93</v>
      </c>
      <c r="C41" s="11">
        <f>[37]Junho!$F$6</f>
        <v>98</v>
      </c>
      <c r="D41" s="11">
        <f>[37]Junho!$F$7</f>
        <v>95</v>
      </c>
      <c r="E41" s="11">
        <f>[37]Junho!$F$8</f>
        <v>99</v>
      </c>
      <c r="F41" s="11">
        <f>[37]Junho!$F$9</f>
        <v>93</v>
      </c>
      <c r="G41" s="11">
        <f>[37]Junho!$F$10</f>
        <v>98</v>
      </c>
      <c r="H41" s="11">
        <f>[37]Junho!$F$11</f>
        <v>95</v>
      </c>
      <c r="I41" s="11">
        <f>[37]Junho!$F$12</f>
        <v>97</v>
      </c>
      <c r="J41" s="11">
        <f>[37]Junho!$F$13</f>
        <v>96</v>
      </c>
      <c r="K41" s="11">
        <f>[37]Junho!$F$14</f>
        <v>95</v>
      </c>
      <c r="L41" s="11">
        <f>[37]Junho!$F$15</f>
        <v>95</v>
      </c>
      <c r="M41" s="11">
        <f>[37]Junho!$F$16</f>
        <v>98</v>
      </c>
      <c r="N41" s="11">
        <f>[37]Junho!$F$17</f>
        <v>90</v>
      </c>
      <c r="O41" s="11">
        <f>[37]Junho!$F$18</f>
        <v>83</v>
      </c>
      <c r="P41" s="11">
        <f>[37]Junho!$F$19</f>
        <v>90</v>
      </c>
      <c r="Q41" s="11">
        <f>[37]Junho!$F$20</f>
        <v>82</v>
      </c>
      <c r="R41" s="11">
        <f>[37]Junho!$F$21</f>
        <v>95</v>
      </c>
      <c r="S41" s="11">
        <f>[37]Junho!$F$22</f>
        <v>93</v>
      </c>
      <c r="T41" s="11">
        <f>[37]Junho!$F$23</f>
        <v>94</v>
      </c>
      <c r="U41" s="11">
        <f>[37]Junho!$F$24</f>
        <v>94</v>
      </c>
      <c r="V41" s="11">
        <f>[37]Junho!$F$25</f>
        <v>98</v>
      </c>
      <c r="W41" s="11">
        <f>[37]Junho!$F$26</f>
        <v>91</v>
      </c>
      <c r="X41" s="11">
        <f>[37]Junho!$F$27</f>
        <v>95</v>
      </c>
      <c r="Y41" s="11">
        <f>[37]Junho!$F$28</f>
        <v>96</v>
      </c>
      <c r="Z41" s="11">
        <f>[37]Junho!$F$29</f>
        <v>84</v>
      </c>
      <c r="AA41" s="11">
        <f>[37]Junho!$F$30</f>
        <v>94</v>
      </c>
      <c r="AB41" s="11">
        <f>[37]Junho!$F$31</f>
        <v>98</v>
      </c>
      <c r="AC41" s="11">
        <f>[37]Junho!$F$32</f>
        <v>94</v>
      </c>
      <c r="AD41" s="11">
        <f>[37]Junho!$F$33</f>
        <v>96</v>
      </c>
      <c r="AE41" s="11">
        <f>[37]Junho!$F$34</f>
        <v>94</v>
      </c>
      <c r="AF41" s="14">
        <f t="shared" si="1"/>
        <v>99</v>
      </c>
      <c r="AG41" s="93">
        <f t="shared" si="2"/>
        <v>93.766666666666666</v>
      </c>
    </row>
    <row r="42" spans="1:35" x14ac:dyDescent="0.2">
      <c r="A42" s="57" t="s">
        <v>17</v>
      </c>
      <c r="B42" s="11">
        <f>[38]Junho!$F$5</f>
        <v>99</v>
      </c>
      <c r="C42" s="11">
        <f>[38]Junho!$F$6</f>
        <v>100</v>
      </c>
      <c r="D42" s="11">
        <f>[38]Junho!$F$7</f>
        <v>99</v>
      </c>
      <c r="E42" s="11">
        <f>[38]Junho!$F$8</f>
        <v>100</v>
      </c>
      <c r="F42" s="11">
        <f>[38]Junho!$F$9</f>
        <v>93</v>
      </c>
      <c r="G42" s="11">
        <f>[38]Junho!$F$10</f>
        <v>100</v>
      </c>
      <c r="H42" s="11">
        <f>[38]Junho!$F$11</f>
        <v>91</v>
      </c>
      <c r="I42" s="11">
        <f>[38]Junho!$F$12</f>
        <v>99</v>
      </c>
      <c r="J42" s="11">
        <f>[38]Junho!$F$13</f>
        <v>92</v>
      </c>
      <c r="K42" s="11">
        <f>[38]Junho!$F$14</f>
        <v>100</v>
      </c>
      <c r="L42" s="11">
        <f>[38]Junho!$F$15</f>
        <v>100</v>
      </c>
      <c r="M42" s="11">
        <f>[38]Junho!$F$16</f>
        <v>99</v>
      </c>
      <c r="N42" s="11">
        <f>[38]Junho!$F$17</f>
        <v>82</v>
      </c>
      <c r="O42" s="11">
        <f>[38]Junho!$F$18</f>
        <v>95</v>
      </c>
      <c r="P42" s="11">
        <f>[38]Junho!$F$19</f>
        <v>80</v>
      </c>
      <c r="Q42" s="11">
        <f>[38]Junho!$F$20</f>
        <v>84</v>
      </c>
      <c r="R42" s="11">
        <f>[38]Junho!$F$21</f>
        <v>97</v>
      </c>
      <c r="S42" s="11">
        <f>[38]Junho!$F$22</f>
        <v>82</v>
      </c>
      <c r="T42" s="11">
        <f>[38]Junho!$F$23</f>
        <v>97</v>
      </c>
      <c r="U42" s="11">
        <f>[38]Junho!$F$24</f>
        <v>95</v>
      </c>
      <c r="V42" s="11">
        <f>[38]Junho!$F$25</f>
        <v>100</v>
      </c>
      <c r="W42" s="11">
        <f>[38]Junho!$F$26</f>
        <v>94</v>
      </c>
      <c r="X42" s="11">
        <f>[38]Junho!$F$27</f>
        <v>98</v>
      </c>
      <c r="Y42" s="11">
        <f>[38]Junho!$F$28</f>
        <v>97</v>
      </c>
      <c r="Z42" s="11">
        <f>[38]Junho!$F$29</f>
        <v>90</v>
      </c>
      <c r="AA42" s="11">
        <f>[38]Junho!$F$30</f>
        <v>100</v>
      </c>
      <c r="AB42" s="11">
        <f>[38]Junho!$F$31</f>
        <v>100</v>
      </c>
      <c r="AC42" s="11">
        <f>[38]Junho!$F$32</f>
        <v>99</v>
      </c>
      <c r="AD42" s="11">
        <f>[38]Junho!$F$33</f>
        <v>86</v>
      </c>
      <c r="AE42" s="11">
        <f>[38]Junho!$F$34</f>
        <v>94</v>
      </c>
      <c r="AF42" s="14">
        <f t="shared" si="1"/>
        <v>100</v>
      </c>
      <c r="AG42" s="93">
        <f t="shared" si="2"/>
        <v>94.733333333333334</v>
      </c>
    </row>
    <row r="43" spans="1:35" x14ac:dyDescent="0.2">
      <c r="A43" s="57" t="s">
        <v>157</v>
      </c>
      <c r="B43" s="11">
        <f>[39]Junho!$F$5</f>
        <v>97</v>
      </c>
      <c r="C43" s="11">
        <f>[39]Junho!$F$6</f>
        <v>100</v>
      </c>
      <c r="D43" s="11">
        <f>[39]Junho!$F$7</f>
        <v>100</v>
      </c>
      <c r="E43" s="11">
        <f>[39]Junho!$F$8</f>
        <v>100</v>
      </c>
      <c r="F43" s="11">
        <f>[39]Junho!$F$9</f>
        <v>99</v>
      </c>
      <c r="G43" s="11">
        <f>[39]Junho!$F$10</f>
        <v>95</v>
      </c>
      <c r="H43" s="11">
        <f>[39]Junho!$F$11</f>
        <v>96</v>
      </c>
      <c r="I43" s="11">
        <f>[39]Junho!$F$12</f>
        <v>100</v>
      </c>
      <c r="J43" s="11">
        <f>[39]Junho!$F$13</f>
        <v>95</v>
      </c>
      <c r="K43" s="11">
        <f>[39]Junho!$F$14</f>
        <v>98</v>
      </c>
      <c r="L43" s="11">
        <f>[39]Junho!$F$15</f>
        <v>84</v>
      </c>
      <c r="M43" s="11">
        <f>[39]Junho!$F$16</f>
        <v>91</v>
      </c>
      <c r="N43" s="11">
        <f>[39]Junho!$F$17</f>
        <v>77</v>
      </c>
      <c r="O43" s="11">
        <f>[39]Junho!$F$18</f>
        <v>75</v>
      </c>
      <c r="P43" s="11">
        <f>[39]Junho!$F$19</f>
        <v>81</v>
      </c>
      <c r="Q43" s="11">
        <f>[39]Junho!$F$20</f>
        <v>83</v>
      </c>
      <c r="R43" s="11">
        <f>[39]Junho!$F$21</f>
        <v>99</v>
      </c>
      <c r="S43" s="11">
        <f>[39]Junho!$F$22</f>
        <v>95</v>
      </c>
      <c r="T43" s="11">
        <f>[39]Junho!$F$23</f>
        <v>96</v>
      </c>
      <c r="U43" s="11">
        <f>[39]Junho!$F$24</f>
        <v>98</v>
      </c>
      <c r="V43" s="11">
        <f>[39]Junho!$F$25</f>
        <v>92</v>
      </c>
      <c r="W43" s="11">
        <f>[39]Junho!$F$26</f>
        <v>92</v>
      </c>
      <c r="X43" s="11">
        <f>[39]Junho!$F$27</f>
        <v>90</v>
      </c>
      <c r="Y43" s="11">
        <f>[39]Junho!$F$28</f>
        <v>95</v>
      </c>
      <c r="Z43" s="11">
        <f>[39]Junho!$F$29</f>
        <v>80</v>
      </c>
      <c r="AA43" s="11">
        <f>[39]Junho!$F$30</f>
        <v>100</v>
      </c>
      <c r="AB43" s="11">
        <f>[39]Junho!$F$31</f>
        <v>100</v>
      </c>
      <c r="AC43" s="11">
        <f>[39]Junho!$F$32</f>
        <v>96</v>
      </c>
      <c r="AD43" s="11">
        <f>[39]Junho!$F$33</f>
        <v>80</v>
      </c>
      <c r="AE43" s="11">
        <f>[39]Junho!$F$34</f>
        <v>81</v>
      </c>
      <c r="AF43" s="14">
        <f t="shared" si="1"/>
        <v>100</v>
      </c>
      <c r="AG43" s="93">
        <f t="shared" si="2"/>
        <v>92.166666666666671</v>
      </c>
    </row>
    <row r="44" spans="1:35" x14ac:dyDescent="0.2">
      <c r="A44" s="57" t="s">
        <v>18</v>
      </c>
      <c r="B44" s="11">
        <f>[40]Junho!$F$5</f>
        <v>93</v>
      </c>
      <c r="C44" s="11">
        <f>[40]Junho!$F$6</f>
        <v>97</v>
      </c>
      <c r="D44" s="11">
        <f>[40]Junho!$F$7</f>
        <v>99</v>
      </c>
      <c r="E44" s="11">
        <f>[40]Junho!$F$8</f>
        <v>98</v>
      </c>
      <c r="F44" s="11">
        <f>[40]Junho!$F$9</f>
        <v>91</v>
      </c>
      <c r="G44" s="11">
        <f>[40]Junho!$F$10</f>
        <v>86</v>
      </c>
      <c r="H44" s="11">
        <f>[40]Junho!$F$11</f>
        <v>75</v>
      </c>
      <c r="I44" s="11">
        <f>[40]Junho!$F$12</f>
        <v>85</v>
      </c>
      <c r="J44" s="11">
        <f>[40]Junho!$F$13</f>
        <v>71</v>
      </c>
      <c r="K44" s="11">
        <f>[40]Junho!$F$14</f>
        <v>80</v>
      </c>
      <c r="L44" s="11">
        <f>[40]Junho!$F$15</f>
        <v>86</v>
      </c>
      <c r="M44" s="11">
        <f>[40]Junho!$F$16</f>
        <v>83</v>
      </c>
      <c r="N44" s="11">
        <f>[40]Junho!$F$17</f>
        <v>86</v>
      </c>
      <c r="O44" s="11">
        <f>[40]Junho!$F$18</f>
        <v>77</v>
      </c>
      <c r="P44" s="11">
        <f>[40]Junho!$F$19</f>
        <v>67</v>
      </c>
      <c r="Q44" s="11">
        <f>[40]Junho!$F$20</f>
        <v>74</v>
      </c>
      <c r="R44" s="11">
        <f>[40]Junho!$F$21</f>
        <v>72</v>
      </c>
      <c r="S44" s="11">
        <f>[40]Junho!$F$22</f>
        <v>78</v>
      </c>
      <c r="T44" s="11">
        <f>[40]Junho!$F$23</f>
        <v>87</v>
      </c>
      <c r="U44" s="11">
        <f>[40]Junho!$F$24</f>
        <v>91</v>
      </c>
      <c r="V44" s="11">
        <f>[40]Junho!$F$25</f>
        <v>79</v>
      </c>
      <c r="W44" s="11">
        <f>[40]Junho!$F$26</f>
        <v>75</v>
      </c>
      <c r="X44" s="11">
        <f>[40]Junho!$F$27</f>
        <v>80</v>
      </c>
      <c r="Y44" s="11">
        <f>[40]Junho!$F$28</f>
        <v>77</v>
      </c>
      <c r="Z44" s="11">
        <f>[40]Junho!$F$29</f>
        <v>76</v>
      </c>
      <c r="AA44" s="11">
        <f>[40]Junho!$F$30</f>
        <v>95</v>
      </c>
      <c r="AB44" s="11">
        <f>[40]Junho!$F$31</f>
        <v>98</v>
      </c>
      <c r="AC44" s="11">
        <f>[40]Junho!$F$32</f>
        <v>89</v>
      </c>
      <c r="AD44" s="11">
        <f>[40]Junho!$F$33</f>
        <v>79</v>
      </c>
      <c r="AE44" s="11">
        <f>[40]Junho!$F$34</f>
        <v>87</v>
      </c>
      <c r="AF44" s="14">
        <f t="shared" si="1"/>
        <v>99</v>
      </c>
      <c r="AG44" s="93">
        <f t="shared" si="2"/>
        <v>83.7</v>
      </c>
      <c r="AI44" t="s">
        <v>47</v>
      </c>
    </row>
    <row r="45" spans="1:35" x14ac:dyDescent="0.2">
      <c r="A45" s="57" t="s">
        <v>162</v>
      </c>
      <c r="B45" s="11">
        <f>[41]Junho!$F$5</f>
        <v>92</v>
      </c>
      <c r="C45" s="11">
        <f>[41]Junho!$F$6</f>
        <v>94</v>
      </c>
      <c r="D45" s="11">
        <f>[41]Junho!$F$7</f>
        <v>100</v>
      </c>
      <c r="E45" s="11">
        <f>[41]Junho!$F$8</f>
        <v>100</v>
      </c>
      <c r="F45" s="11">
        <f>[41]Junho!$F$9</f>
        <v>95</v>
      </c>
      <c r="G45" s="11">
        <f>[41]Junho!$F$10</f>
        <v>92</v>
      </c>
      <c r="H45" s="11">
        <f>[41]Junho!$F$11</f>
        <v>99</v>
      </c>
      <c r="I45" s="11">
        <f>[41]Junho!$F$12</f>
        <v>100</v>
      </c>
      <c r="J45" s="11">
        <f>[41]Junho!$F$13</f>
        <v>100</v>
      </c>
      <c r="K45" s="11">
        <f>[41]Junho!$F$14</f>
        <v>92</v>
      </c>
      <c r="L45" s="11">
        <f>[41]Junho!$F$15</f>
        <v>92</v>
      </c>
      <c r="M45" s="11">
        <f>[41]Junho!$F$16</f>
        <v>93</v>
      </c>
      <c r="N45" s="11">
        <f>[41]Junho!$F$17</f>
        <v>100</v>
      </c>
      <c r="O45" s="11">
        <f>[41]Junho!$F$18</f>
        <v>96</v>
      </c>
      <c r="P45" s="11">
        <f>[41]Junho!$F$19</f>
        <v>92</v>
      </c>
      <c r="Q45" s="11">
        <f>[41]Junho!$F$20</f>
        <v>90</v>
      </c>
      <c r="R45" s="11">
        <f>[41]Junho!$F$21</f>
        <v>98</v>
      </c>
      <c r="S45" s="11">
        <f>[41]Junho!$F$22</f>
        <v>100</v>
      </c>
      <c r="T45" s="11">
        <f>[41]Junho!$F$23</f>
        <v>99</v>
      </c>
      <c r="U45" s="11">
        <f>[41]Junho!$F$24</f>
        <v>99</v>
      </c>
      <c r="V45" s="11">
        <f>[41]Junho!$F$25</f>
        <v>96</v>
      </c>
      <c r="W45" s="11">
        <f>[41]Junho!$F$26</f>
        <v>92</v>
      </c>
      <c r="X45" s="11">
        <f>[41]Junho!$F$27</f>
        <v>99</v>
      </c>
      <c r="Y45" s="11">
        <f>[41]Junho!$F$28</f>
        <v>95</v>
      </c>
      <c r="Z45" s="11">
        <f>[41]Junho!$F$29</f>
        <v>91</v>
      </c>
      <c r="AA45" s="11">
        <f>[41]Junho!$F$30</f>
        <v>85</v>
      </c>
      <c r="AB45" s="11">
        <f>[41]Junho!$F$31</f>
        <v>100</v>
      </c>
      <c r="AC45" s="11">
        <f>[41]Junho!$F$32</f>
        <v>99</v>
      </c>
      <c r="AD45" s="11">
        <f>[41]Junho!$F$33</f>
        <v>90</v>
      </c>
      <c r="AE45" s="11">
        <f>[41]Junho!$F$34</f>
        <v>89</v>
      </c>
      <c r="AF45" s="14">
        <f t="shared" si="1"/>
        <v>100</v>
      </c>
      <c r="AG45" s="93">
        <f t="shared" si="2"/>
        <v>95.3</v>
      </c>
      <c r="AI45" t="s">
        <v>47</v>
      </c>
    </row>
    <row r="46" spans="1:35" x14ac:dyDescent="0.2">
      <c r="A46" s="57" t="s">
        <v>19</v>
      </c>
      <c r="B46" s="11">
        <f>[42]Junho!$F$5</f>
        <v>97</v>
      </c>
      <c r="C46" s="11">
        <f>[42]Junho!$F$6</f>
        <v>97</v>
      </c>
      <c r="D46" s="11">
        <f>[42]Junho!$F$7</f>
        <v>98</v>
      </c>
      <c r="E46" s="11">
        <f>[42]Junho!$F$8</f>
        <v>98</v>
      </c>
      <c r="F46" s="11">
        <f>[42]Junho!$F$9</f>
        <v>89</v>
      </c>
      <c r="G46" s="11">
        <f>[42]Junho!$F$10</f>
        <v>93</v>
      </c>
      <c r="H46" s="11">
        <f>[42]Junho!$F$11</f>
        <v>92</v>
      </c>
      <c r="I46" s="11">
        <f>[42]Junho!$F$12</f>
        <v>93</v>
      </c>
      <c r="J46" s="11">
        <f>[42]Junho!$F$13</f>
        <v>81</v>
      </c>
      <c r="K46" s="11">
        <f>[42]Junho!$F$14</f>
        <v>81</v>
      </c>
      <c r="L46" s="11">
        <f>[42]Junho!$F$15</f>
        <v>90</v>
      </c>
      <c r="M46" s="11">
        <f>[42]Junho!$F$16</f>
        <v>93</v>
      </c>
      <c r="N46" s="11">
        <f>[42]Junho!$F$17</f>
        <v>90</v>
      </c>
      <c r="O46" s="11">
        <f>[42]Junho!$F$18</f>
        <v>93</v>
      </c>
      <c r="P46" s="11">
        <f>[42]Junho!$F$19</f>
        <v>87</v>
      </c>
      <c r="Q46" s="11">
        <f>[42]Junho!$F$20</f>
        <v>80</v>
      </c>
      <c r="R46" s="11">
        <f>[42]Junho!$F$21</f>
        <v>82</v>
      </c>
      <c r="S46" s="11">
        <f>[42]Junho!$F$22</f>
        <v>84</v>
      </c>
      <c r="T46" s="11">
        <f>[42]Junho!$F$23</f>
        <v>86</v>
      </c>
      <c r="U46" s="11">
        <f>[42]Junho!$F$24</f>
        <v>97</v>
      </c>
      <c r="V46" s="11">
        <f>[42]Junho!$F$25</f>
        <v>95</v>
      </c>
      <c r="W46" s="11">
        <f>[42]Junho!$F$26</f>
        <v>90</v>
      </c>
      <c r="X46" s="11">
        <f>[42]Junho!$F$27</f>
        <v>94</v>
      </c>
      <c r="Y46" s="11">
        <f>[42]Junho!$F$28</f>
        <v>85</v>
      </c>
      <c r="Z46" s="11">
        <f>[42]Junho!$F$29</f>
        <v>80</v>
      </c>
      <c r="AA46" s="11">
        <f>[42]Junho!$F$30</f>
        <v>97</v>
      </c>
      <c r="AB46" s="11">
        <f>[42]Junho!$F$31</f>
        <v>98</v>
      </c>
      <c r="AC46" s="11">
        <f>[42]Junho!$F$32</f>
        <v>96</v>
      </c>
      <c r="AD46" s="11">
        <f>[42]Junho!$F$33</f>
        <v>80</v>
      </c>
      <c r="AE46" s="11">
        <f>[42]Junho!$F$34</f>
        <v>88</v>
      </c>
      <c r="AF46" s="14">
        <f t="shared" si="1"/>
        <v>98</v>
      </c>
      <c r="AG46" s="93">
        <f t="shared" si="2"/>
        <v>90.13333333333334</v>
      </c>
      <c r="AH46" s="12" t="s">
        <v>47</v>
      </c>
      <c r="AI46" t="s">
        <v>47</v>
      </c>
    </row>
    <row r="47" spans="1:35" x14ac:dyDescent="0.2">
      <c r="A47" s="57" t="s">
        <v>31</v>
      </c>
      <c r="B47" s="11">
        <f>[43]Junho!$F$5</f>
        <v>84</v>
      </c>
      <c r="C47" s="11">
        <f>[43]Junho!$F$6</f>
        <v>95</v>
      </c>
      <c r="D47" s="11">
        <f>[43]Junho!$F$7</f>
        <v>94</v>
      </c>
      <c r="E47" s="11">
        <f>[43]Junho!$F$8</f>
        <v>97</v>
      </c>
      <c r="F47" s="11">
        <f>[43]Junho!$F$9</f>
        <v>97</v>
      </c>
      <c r="G47" s="11">
        <f>[43]Junho!$F$10</f>
        <v>89</v>
      </c>
      <c r="H47" s="11">
        <f>[43]Junho!$F$11</f>
        <v>67</v>
      </c>
      <c r="I47" s="11">
        <f>[43]Junho!$F$12</f>
        <v>78</v>
      </c>
      <c r="J47" s="11">
        <f>[43]Junho!$F$13</f>
        <v>75</v>
      </c>
      <c r="K47" s="11">
        <f>[43]Junho!$F$14</f>
        <v>86</v>
      </c>
      <c r="L47" s="11">
        <f>[43]Junho!$F$15</f>
        <v>89</v>
      </c>
      <c r="M47" s="11">
        <f>[43]Junho!$F$16</f>
        <v>81</v>
      </c>
      <c r="N47" s="11">
        <f>[43]Junho!$F$17</f>
        <v>71</v>
      </c>
      <c r="O47" s="11">
        <f>[43]Junho!$F$18</f>
        <v>75</v>
      </c>
      <c r="P47" s="11">
        <f>[43]Junho!$F$19</f>
        <v>65</v>
      </c>
      <c r="Q47" s="11">
        <f>[43]Junho!$F$20</f>
        <v>64</v>
      </c>
      <c r="R47" s="11">
        <f>[43]Junho!$F$21</f>
        <v>63</v>
      </c>
      <c r="S47" s="11">
        <f>[43]Junho!$F$22</f>
        <v>75</v>
      </c>
      <c r="T47" s="11">
        <f>[43]Junho!$F$23</f>
        <v>79</v>
      </c>
      <c r="U47" s="11">
        <f>[43]Junho!$F$24</f>
        <v>93</v>
      </c>
      <c r="V47" s="11">
        <f>[43]Junho!$F$25</f>
        <v>84</v>
      </c>
      <c r="W47" s="11">
        <f>[43]Junho!$F$26</f>
        <v>67</v>
      </c>
      <c r="X47" s="11">
        <f>[43]Junho!$F$27</f>
        <v>66</v>
      </c>
      <c r="Y47" s="11">
        <f>[43]Junho!$F$28</f>
        <v>80</v>
      </c>
      <c r="Z47" s="11">
        <f>[43]Junho!$F$29</f>
        <v>69</v>
      </c>
      <c r="AA47" s="11">
        <f>[43]Junho!$F$30</f>
        <v>97</v>
      </c>
      <c r="AB47" s="11">
        <f>[43]Junho!$F$31</f>
        <v>97</v>
      </c>
      <c r="AC47" s="11">
        <f>[43]Junho!$F$32</f>
        <v>81</v>
      </c>
      <c r="AD47" s="11">
        <f>[43]Junho!$F$33</f>
        <v>71</v>
      </c>
      <c r="AE47" s="11">
        <f>[43]Junho!$F$34</f>
        <v>84</v>
      </c>
      <c r="AF47" s="14">
        <f t="shared" si="1"/>
        <v>97</v>
      </c>
      <c r="AG47" s="93">
        <f t="shared" si="2"/>
        <v>80.433333333333337</v>
      </c>
      <c r="AI47" t="s">
        <v>47</v>
      </c>
    </row>
    <row r="48" spans="1:35" x14ac:dyDescent="0.2">
      <c r="A48" s="57" t="s">
        <v>44</v>
      </c>
      <c r="B48" s="11">
        <f>[44]Junho!$F$5</f>
        <v>88</v>
      </c>
      <c r="C48" s="11">
        <f>[44]Junho!$F$6</f>
        <v>89</v>
      </c>
      <c r="D48" s="11">
        <f>[44]Junho!$F$7</f>
        <v>99</v>
      </c>
      <c r="E48" s="11">
        <f>[44]Junho!$F$8</f>
        <v>99</v>
      </c>
      <c r="F48" s="11">
        <f>[44]Junho!$F$9</f>
        <v>94</v>
      </c>
      <c r="G48" s="11">
        <f>[44]Junho!$F$10</f>
        <v>85</v>
      </c>
      <c r="H48" s="11">
        <f>[44]Junho!$F$11</f>
        <v>80</v>
      </c>
      <c r="I48" s="11">
        <f>[44]Junho!$F$12</f>
        <v>80</v>
      </c>
      <c r="J48" s="11">
        <f>[44]Junho!$F$13</f>
        <v>77</v>
      </c>
      <c r="K48" s="11">
        <f>[44]Junho!$F$14</f>
        <v>72</v>
      </c>
      <c r="L48" s="11">
        <f>[44]Junho!$F$15</f>
        <v>75</v>
      </c>
      <c r="M48" s="11">
        <f>[44]Junho!$F$16</f>
        <v>74</v>
      </c>
      <c r="N48" s="11">
        <f>[44]Junho!$F$17</f>
        <v>73</v>
      </c>
      <c r="O48" s="11">
        <f>[44]Junho!$F$18</f>
        <v>72</v>
      </c>
      <c r="P48" s="11">
        <f>[44]Junho!$F$19</f>
        <v>70</v>
      </c>
      <c r="Q48" s="11">
        <f>[44]Junho!$F$20</f>
        <v>66</v>
      </c>
      <c r="R48" s="11">
        <f>[44]Junho!$F$21</f>
        <v>67</v>
      </c>
      <c r="S48" s="11">
        <f>[44]Junho!$F$22</f>
        <v>74</v>
      </c>
      <c r="T48" s="11">
        <f>[44]Junho!$F$23</f>
        <v>71</v>
      </c>
      <c r="U48" s="11">
        <f>[44]Junho!$F$24</f>
        <v>83</v>
      </c>
      <c r="V48" s="11">
        <f>[44]Junho!$F$25</f>
        <v>75</v>
      </c>
      <c r="W48" s="11">
        <f>[44]Junho!$F$26</f>
        <v>68</v>
      </c>
      <c r="X48" s="11">
        <f>[44]Junho!$F$27</f>
        <v>70</v>
      </c>
      <c r="Y48" s="11">
        <f>[44]Junho!$F$28</f>
        <v>72</v>
      </c>
      <c r="Z48" s="11">
        <f>[44]Junho!$F$29</f>
        <v>77</v>
      </c>
      <c r="AA48" s="11">
        <f>[44]Junho!$F$30</f>
        <v>96</v>
      </c>
      <c r="AB48" s="11">
        <f>[44]Junho!$F$31</f>
        <v>98</v>
      </c>
      <c r="AC48" s="11">
        <f>[44]Junho!$F$32</f>
        <v>68</v>
      </c>
      <c r="AD48" s="11">
        <f>[44]Junho!$F$33</f>
        <v>67</v>
      </c>
      <c r="AE48" s="11">
        <f>[44]Junho!$F$34</f>
        <v>65</v>
      </c>
      <c r="AF48" s="14">
        <f t="shared" si="1"/>
        <v>99</v>
      </c>
      <c r="AG48" s="93">
        <f t="shared" si="2"/>
        <v>78.13333333333334</v>
      </c>
      <c r="AH48" s="12" t="s">
        <v>47</v>
      </c>
      <c r="AI48" t="s">
        <v>47</v>
      </c>
    </row>
    <row r="49" spans="1:35" x14ac:dyDescent="0.2">
      <c r="A49" s="57" t="s">
        <v>20</v>
      </c>
      <c r="B49" s="11">
        <f>[45]Junho!$F$5</f>
        <v>74</v>
      </c>
      <c r="C49" s="11">
        <f>[45]Junho!$F$6</f>
        <v>90</v>
      </c>
      <c r="D49" s="11">
        <f>[45]Junho!$F$7</f>
        <v>96</v>
      </c>
      <c r="E49" s="11">
        <f>[45]Junho!$F$8</f>
        <v>94</v>
      </c>
      <c r="F49" s="11">
        <f>[45]Junho!$F$9</f>
        <v>90</v>
      </c>
      <c r="G49" s="11">
        <f>[45]Junho!$F$10</f>
        <v>94</v>
      </c>
      <c r="H49" s="11">
        <f>[45]Junho!$F$11</f>
        <v>88</v>
      </c>
      <c r="I49" s="11">
        <f>[45]Junho!$F$12</f>
        <v>86</v>
      </c>
      <c r="J49" s="11">
        <f>[45]Junho!$F$13</f>
        <v>81</v>
      </c>
      <c r="K49" s="11">
        <f>[45]Junho!$F$14</f>
        <v>78</v>
      </c>
      <c r="L49" s="11">
        <f>[45]Junho!$F$15</f>
        <v>83</v>
      </c>
      <c r="M49" s="11">
        <f>[45]Junho!$F$16</f>
        <v>83</v>
      </c>
      <c r="N49" s="11">
        <f>[45]Junho!$F$17</f>
        <v>85</v>
      </c>
      <c r="O49" s="11">
        <f>[45]Junho!$F$18</f>
        <v>85</v>
      </c>
      <c r="P49" s="11">
        <f>[45]Junho!$F$19</f>
        <v>69</v>
      </c>
      <c r="Q49" s="11">
        <f>[45]Junho!$F$20</f>
        <v>79</v>
      </c>
      <c r="R49" s="11">
        <f>[45]Junho!$F$21</f>
        <v>80</v>
      </c>
      <c r="S49" s="11">
        <f>[45]Junho!$F$22</f>
        <v>87</v>
      </c>
      <c r="T49" s="11">
        <f>[45]Junho!$F$23</f>
        <v>84</v>
      </c>
      <c r="U49" s="11">
        <f>[45]Junho!$F$24</f>
        <v>83</v>
      </c>
      <c r="V49" s="11">
        <f>[45]Junho!$F$25</f>
        <v>82</v>
      </c>
      <c r="W49" s="11">
        <f>[45]Junho!$F$26</f>
        <v>82</v>
      </c>
      <c r="X49" s="11">
        <f>[45]Junho!$F$27</f>
        <v>85</v>
      </c>
      <c r="Y49" s="11">
        <f>[45]Junho!$F$28</f>
        <v>88</v>
      </c>
      <c r="Z49" s="11">
        <f>[45]Junho!$F$29</f>
        <v>77</v>
      </c>
      <c r="AA49" s="11">
        <f>[45]Junho!$F$30</f>
        <v>77</v>
      </c>
      <c r="AB49" s="11">
        <f>[45]Junho!$F$31</f>
        <v>92</v>
      </c>
      <c r="AC49" s="11">
        <f>[45]Junho!$F$32</f>
        <v>94</v>
      </c>
      <c r="AD49" s="11">
        <f>[45]Junho!$F$33</f>
        <v>88</v>
      </c>
      <c r="AE49" s="11">
        <f>[45]Junho!$F$34</f>
        <v>88</v>
      </c>
      <c r="AF49" s="14">
        <f t="shared" si="1"/>
        <v>96</v>
      </c>
      <c r="AG49" s="93">
        <f t="shared" si="2"/>
        <v>84.733333333333334</v>
      </c>
    </row>
    <row r="50" spans="1:35" s="5" customFormat="1" ht="17.100000000000001" customHeight="1" x14ac:dyDescent="0.2">
      <c r="A50" s="58" t="s">
        <v>33</v>
      </c>
      <c r="B50" s="13">
        <f t="shared" ref="B50:AF50" si="3">MAX(B5:B49)</f>
        <v>100</v>
      </c>
      <c r="C50" s="13">
        <f t="shared" si="3"/>
        <v>100</v>
      </c>
      <c r="D50" s="13">
        <f t="shared" si="3"/>
        <v>100</v>
      </c>
      <c r="E50" s="13">
        <f t="shared" si="3"/>
        <v>100</v>
      </c>
      <c r="F50" s="13">
        <f t="shared" si="3"/>
        <v>100</v>
      </c>
      <c r="G50" s="13">
        <f t="shared" si="3"/>
        <v>100</v>
      </c>
      <c r="H50" s="13">
        <f t="shared" si="3"/>
        <v>100</v>
      </c>
      <c r="I50" s="13">
        <f t="shared" si="3"/>
        <v>100</v>
      </c>
      <c r="J50" s="13">
        <f t="shared" si="3"/>
        <v>100</v>
      </c>
      <c r="K50" s="13">
        <f t="shared" si="3"/>
        <v>100</v>
      </c>
      <c r="L50" s="13">
        <f t="shared" si="3"/>
        <v>100</v>
      </c>
      <c r="M50" s="13">
        <f t="shared" si="3"/>
        <v>100</v>
      </c>
      <c r="N50" s="13">
        <f t="shared" si="3"/>
        <v>100</v>
      </c>
      <c r="O50" s="13">
        <f t="shared" si="3"/>
        <v>100</v>
      </c>
      <c r="P50" s="13">
        <f t="shared" si="3"/>
        <v>100</v>
      </c>
      <c r="Q50" s="13">
        <f t="shared" si="3"/>
        <v>100</v>
      </c>
      <c r="R50" s="13">
        <f t="shared" si="3"/>
        <v>100</v>
      </c>
      <c r="S50" s="13">
        <f t="shared" si="3"/>
        <v>100</v>
      </c>
      <c r="T50" s="13">
        <f t="shared" si="3"/>
        <v>100</v>
      </c>
      <c r="U50" s="13">
        <f t="shared" si="3"/>
        <v>100</v>
      </c>
      <c r="V50" s="13">
        <f t="shared" si="3"/>
        <v>100</v>
      </c>
      <c r="W50" s="13">
        <f t="shared" si="3"/>
        <v>100</v>
      </c>
      <c r="X50" s="13">
        <f t="shared" si="3"/>
        <v>100</v>
      </c>
      <c r="Y50" s="13">
        <f t="shared" si="3"/>
        <v>100</v>
      </c>
      <c r="Z50" s="13">
        <f t="shared" si="3"/>
        <v>98</v>
      </c>
      <c r="AA50" s="13">
        <f t="shared" si="3"/>
        <v>100</v>
      </c>
      <c r="AB50" s="13">
        <f t="shared" si="3"/>
        <v>100</v>
      </c>
      <c r="AC50" s="13">
        <f t="shared" si="3"/>
        <v>100</v>
      </c>
      <c r="AD50" s="13">
        <f t="shared" si="3"/>
        <v>100</v>
      </c>
      <c r="AE50" s="13">
        <f t="shared" si="3"/>
        <v>99</v>
      </c>
      <c r="AF50" s="14">
        <f t="shared" si="3"/>
        <v>100</v>
      </c>
      <c r="AG50" s="93">
        <f>AVERAGE(AG5:AG49)</f>
        <v>88.875745515400183</v>
      </c>
      <c r="AI50" s="5" t="s">
        <v>47</v>
      </c>
    </row>
    <row r="51" spans="1:35" x14ac:dyDescent="0.2">
      <c r="A51" s="46"/>
      <c r="B51" s="47"/>
      <c r="C51" s="47"/>
      <c r="D51" s="47" t="s">
        <v>101</v>
      </c>
      <c r="E51" s="47"/>
      <c r="F51" s="47"/>
      <c r="G51" s="47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4"/>
      <c r="AE51" s="60" t="s">
        <v>47</v>
      </c>
      <c r="AF51" s="51"/>
      <c r="AG51" s="53"/>
    </row>
    <row r="52" spans="1:35" x14ac:dyDescent="0.2">
      <c r="A52" s="46"/>
      <c r="B52" s="48" t="s">
        <v>102</v>
      </c>
      <c r="C52" s="48"/>
      <c r="D52" s="48"/>
      <c r="E52" s="48"/>
      <c r="F52" s="48"/>
      <c r="G52" s="48"/>
      <c r="H52" s="48"/>
      <c r="I52" s="48"/>
      <c r="J52" s="89"/>
      <c r="K52" s="89"/>
      <c r="L52" s="89"/>
      <c r="M52" s="89" t="s">
        <v>45</v>
      </c>
      <c r="N52" s="89"/>
      <c r="O52" s="89"/>
      <c r="P52" s="89"/>
      <c r="Q52" s="89"/>
      <c r="R52" s="89"/>
      <c r="S52" s="89"/>
      <c r="T52" s="140" t="s">
        <v>97</v>
      </c>
      <c r="U52" s="140"/>
      <c r="V52" s="140"/>
      <c r="W52" s="140"/>
      <c r="X52" s="140"/>
      <c r="Y52" s="89"/>
      <c r="Z52" s="89"/>
      <c r="AA52" s="89"/>
      <c r="AB52" s="89"/>
      <c r="AC52" s="89"/>
      <c r="AD52" s="89"/>
      <c r="AE52" s="89"/>
      <c r="AF52" s="51"/>
      <c r="AG52" s="50"/>
    </row>
    <row r="53" spans="1:35" x14ac:dyDescent="0.2">
      <c r="A53" s="49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 t="s">
        <v>46</v>
      </c>
      <c r="N53" s="90"/>
      <c r="O53" s="90"/>
      <c r="P53" s="90"/>
      <c r="Q53" s="89"/>
      <c r="R53" s="89"/>
      <c r="S53" s="89"/>
      <c r="T53" s="141" t="s">
        <v>98</v>
      </c>
      <c r="U53" s="141"/>
      <c r="V53" s="141"/>
      <c r="W53" s="141"/>
      <c r="X53" s="141"/>
      <c r="Y53" s="89"/>
      <c r="Z53" s="89"/>
      <c r="AA53" s="89"/>
      <c r="AB53" s="89"/>
      <c r="AC53" s="89"/>
      <c r="AD53" s="54"/>
      <c r="AE53" s="54"/>
      <c r="AF53" s="51"/>
      <c r="AG53" s="50"/>
      <c r="AH53" s="12" t="s">
        <v>47</v>
      </c>
    </row>
    <row r="54" spans="1:35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4"/>
      <c r="AE54" s="54"/>
      <c r="AF54" s="51"/>
      <c r="AG54" s="94"/>
    </row>
    <row r="55" spans="1:35" x14ac:dyDescent="0.2">
      <c r="A55" s="4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54"/>
      <c r="AF55" s="51"/>
      <c r="AG55" s="53"/>
      <c r="AI55" t="s">
        <v>47</v>
      </c>
    </row>
    <row r="56" spans="1:35" x14ac:dyDescent="0.2">
      <c r="A56" s="4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55"/>
      <c r="AF56" s="51"/>
      <c r="AG56" s="53"/>
    </row>
    <row r="57" spans="1:35" ht="13.5" thickBot="1" x14ac:dyDescent="0.25">
      <c r="A57" s="61"/>
      <c r="B57" s="62"/>
      <c r="C57" s="62"/>
      <c r="D57" s="62"/>
      <c r="E57" s="62"/>
      <c r="F57" s="62"/>
      <c r="G57" s="62" t="s">
        <v>47</v>
      </c>
      <c r="H57" s="62"/>
      <c r="I57" s="62"/>
      <c r="J57" s="62"/>
      <c r="K57" s="62"/>
      <c r="L57" s="62" t="s">
        <v>47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3"/>
      <c r="AG57" s="95"/>
    </row>
    <row r="58" spans="1:35" x14ac:dyDescent="0.2">
      <c r="AI58" t="s">
        <v>47</v>
      </c>
    </row>
    <row r="59" spans="1:35" x14ac:dyDescent="0.2">
      <c r="U59" s="2" t="s">
        <v>47</v>
      </c>
      <c r="Y59" s="2" t="s">
        <v>47</v>
      </c>
      <c r="AI59" t="s">
        <v>47</v>
      </c>
    </row>
    <row r="60" spans="1:35" x14ac:dyDescent="0.2">
      <c r="L60" s="2" t="s">
        <v>47</v>
      </c>
      <c r="Q60" s="2" t="s">
        <v>47</v>
      </c>
      <c r="U60" s="2" t="s">
        <v>47</v>
      </c>
      <c r="AD60" s="2" t="s">
        <v>47</v>
      </c>
      <c r="AI60" t="s">
        <v>47</v>
      </c>
    </row>
    <row r="61" spans="1:35" x14ac:dyDescent="0.2">
      <c r="O61" s="2" t="s">
        <v>47</v>
      </c>
      <c r="AB61" s="2" t="s">
        <v>47</v>
      </c>
      <c r="AF61" s="7" t="s">
        <v>47</v>
      </c>
    </row>
    <row r="62" spans="1:35" x14ac:dyDescent="0.2">
      <c r="G62" s="2" t="s">
        <v>47</v>
      </c>
      <c r="L62" s="2" t="s">
        <v>47</v>
      </c>
    </row>
    <row r="63" spans="1:35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</row>
    <row r="64" spans="1:35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6" x14ac:dyDescent="0.2">
      <c r="V65" s="2" t="s">
        <v>47</v>
      </c>
      <c r="W65" s="2" t="s">
        <v>47</v>
      </c>
      <c r="X65" s="2" t="s">
        <v>47</v>
      </c>
      <c r="Y65" s="2" t="s">
        <v>47</v>
      </c>
      <c r="AF65" s="7" t="s">
        <v>47</v>
      </c>
    </row>
    <row r="66" spans="7:36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</row>
    <row r="67" spans="7:36" x14ac:dyDescent="0.2">
      <c r="R67" s="2" t="s">
        <v>47</v>
      </c>
      <c r="U67" s="2" t="s">
        <v>47</v>
      </c>
    </row>
    <row r="68" spans="7:36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70" spans="7:36" x14ac:dyDescent="0.2">
      <c r="N70" s="2" t="s">
        <v>47</v>
      </c>
    </row>
    <row r="71" spans="7:36" x14ac:dyDescent="0.2">
      <c r="U71" s="2" t="s">
        <v>47</v>
      </c>
      <c r="AJ71" s="12" t="s">
        <v>47</v>
      </c>
    </row>
    <row r="76" spans="7:36" x14ac:dyDescent="0.2">
      <c r="W76" s="2" t="s">
        <v>47</v>
      </c>
    </row>
  </sheetData>
  <sheetProtection password="C6EC" sheet="1" objects="1" scenarios="1"/>
  <mergeCells count="35">
    <mergeCell ref="A2:A4"/>
    <mergeCell ref="S3:S4"/>
    <mergeCell ref="V3:V4"/>
    <mergeCell ref="T52:X52"/>
    <mergeCell ref="J3:J4"/>
    <mergeCell ref="I3:I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T3:T4"/>
    <mergeCell ref="B2:AG2"/>
    <mergeCell ref="AE3:AE4"/>
    <mergeCell ref="Z3:Z4"/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AM63" sqref="AM63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3" ht="20.100000000000001" customHeight="1" x14ac:dyDescent="0.2">
      <c r="A1" s="150" t="s">
        <v>27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2"/>
    </row>
    <row r="2" spans="1:33" s="4" customFormat="1" ht="20.100000000000001" customHeight="1" x14ac:dyDescent="0.2">
      <c r="A2" s="149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5"/>
    </row>
    <row r="3" spans="1:33" s="5" customFormat="1" ht="20.100000000000001" customHeight="1" x14ac:dyDescent="0.2">
      <c r="A3" s="149"/>
      <c r="B3" s="142">
        <v>1</v>
      </c>
      <c r="C3" s="142">
        <f>SUM(B3+1)</f>
        <v>2</v>
      </c>
      <c r="D3" s="142">
        <f t="shared" ref="D3:AD3" si="0">SUM(C3+1)</f>
        <v>3</v>
      </c>
      <c r="E3" s="142">
        <f t="shared" si="0"/>
        <v>4</v>
      </c>
      <c r="F3" s="142">
        <f t="shared" si="0"/>
        <v>5</v>
      </c>
      <c r="G3" s="142">
        <f t="shared" si="0"/>
        <v>6</v>
      </c>
      <c r="H3" s="142">
        <f t="shared" si="0"/>
        <v>7</v>
      </c>
      <c r="I3" s="142">
        <f t="shared" si="0"/>
        <v>8</v>
      </c>
      <c r="J3" s="142">
        <f t="shared" si="0"/>
        <v>9</v>
      </c>
      <c r="K3" s="142">
        <f t="shared" si="0"/>
        <v>10</v>
      </c>
      <c r="L3" s="142">
        <f t="shared" si="0"/>
        <v>11</v>
      </c>
      <c r="M3" s="142">
        <f t="shared" si="0"/>
        <v>12</v>
      </c>
      <c r="N3" s="142">
        <f t="shared" si="0"/>
        <v>13</v>
      </c>
      <c r="O3" s="142">
        <f t="shared" si="0"/>
        <v>14</v>
      </c>
      <c r="P3" s="142">
        <f t="shared" si="0"/>
        <v>15</v>
      </c>
      <c r="Q3" s="142">
        <f t="shared" si="0"/>
        <v>16</v>
      </c>
      <c r="R3" s="142">
        <f t="shared" si="0"/>
        <v>17</v>
      </c>
      <c r="S3" s="142">
        <f t="shared" si="0"/>
        <v>18</v>
      </c>
      <c r="T3" s="142">
        <f t="shared" si="0"/>
        <v>19</v>
      </c>
      <c r="U3" s="142">
        <f t="shared" si="0"/>
        <v>20</v>
      </c>
      <c r="V3" s="142">
        <f t="shared" si="0"/>
        <v>21</v>
      </c>
      <c r="W3" s="142">
        <f t="shared" si="0"/>
        <v>22</v>
      </c>
      <c r="X3" s="142">
        <f t="shared" si="0"/>
        <v>23</v>
      </c>
      <c r="Y3" s="142">
        <f t="shared" si="0"/>
        <v>24</v>
      </c>
      <c r="Z3" s="142">
        <f t="shared" si="0"/>
        <v>25</v>
      </c>
      <c r="AA3" s="142">
        <f t="shared" si="0"/>
        <v>26</v>
      </c>
      <c r="AB3" s="142">
        <f t="shared" si="0"/>
        <v>27</v>
      </c>
      <c r="AC3" s="142">
        <f t="shared" si="0"/>
        <v>28</v>
      </c>
      <c r="AD3" s="142">
        <f t="shared" si="0"/>
        <v>29</v>
      </c>
      <c r="AE3" s="160">
        <v>30</v>
      </c>
      <c r="AF3" s="116" t="s">
        <v>38</v>
      </c>
      <c r="AG3" s="59" t="s">
        <v>36</v>
      </c>
    </row>
    <row r="4" spans="1:33" s="5" customFormat="1" ht="20.100000000000001" customHeight="1" x14ac:dyDescent="0.2">
      <c r="A4" s="149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60"/>
      <c r="AF4" s="116" t="s">
        <v>35</v>
      </c>
      <c r="AG4" s="59" t="s">
        <v>35</v>
      </c>
    </row>
    <row r="5" spans="1:33" s="5" customFormat="1" x14ac:dyDescent="0.2">
      <c r="A5" s="57" t="s">
        <v>40</v>
      </c>
      <c r="B5" s="125">
        <f>[1]Junho!$G$5</f>
        <v>29</v>
      </c>
      <c r="C5" s="125">
        <f>[1]Junho!$G$6</f>
        <v>40</v>
      </c>
      <c r="D5" s="125">
        <f>[1]Junho!$G$7</f>
        <v>65</v>
      </c>
      <c r="E5" s="125">
        <f>[1]Junho!$G$8</f>
        <v>45</v>
      </c>
      <c r="F5" s="125">
        <f>[1]Junho!$G$9</f>
        <v>39</v>
      </c>
      <c r="G5" s="125">
        <f>[1]Junho!$G$10</f>
        <v>24</v>
      </c>
      <c r="H5" s="125">
        <f>[1]Junho!$G$11</f>
        <v>31</v>
      </c>
      <c r="I5" s="125">
        <f>[1]Junho!$G$12</f>
        <v>26</v>
      </c>
      <c r="J5" s="125">
        <f>[1]Junho!$G$13</f>
        <v>31</v>
      </c>
      <c r="K5" s="125">
        <f>[1]Junho!$G$14</f>
        <v>31</v>
      </c>
      <c r="L5" s="125">
        <f>[1]Junho!$G$15</f>
        <v>30</v>
      </c>
      <c r="M5" s="125">
        <f>[1]Junho!$G$16</f>
        <v>28</v>
      </c>
      <c r="N5" s="125">
        <f>[1]Junho!$G$17</f>
        <v>27</v>
      </c>
      <c r="O5" s="125">
        <f>[1]Junho!$G$18</f>
        <v>23</v>
      </c>
      <c r="P5" s="125">
        <f>[1]Junho!$G$19</f>
        <v>29</v>
      </c>
      <c r="Q5" s="125">
        <f>[1]Junho!$G$20</f>
        <v>26</v>
      </c>
      <c r="R5" s="125">
        <f>[1]Junho!$G$21</f>
        <v>29</v>
      </c>
      <c r="S5" s="125">
        <f>[1]Junho!$G$22</f>
        <v>29</v>
      </c>
      <c r="T5" s="125">
        <f>[1]Junho!$G$23</f>
        <v>26</v>
      </c>
      <c r="U5" s="125">
        <f>[1]Junho!$G$24</f>
        <v>32</v>
      </c>
      <c r="V5" s="125">
        <f>[1]Junho!$G$25</f>
        <v>29</v>
      </c>
      <c r="W5" s="125">
        <f>[1]Junho!$G$26</f>
        <v>24</v>
      </c>
      <c r="X5" s="125">
        <f>[1]Junho!$G$27</f>
        <v>25</v>
      </c>
      <c r="Y5" s="125">
        <f>[1]Junho!$G$28</f>
        <v>26</v>
      </c>
      <c r="Z5" s="125">
        <f>[1]Junho!$G$29</f>
        <v>24</v>
      </c>
      <c r="AA5" s="125">
        <f>[1]Junho!$G$30</f>
        <v>48</v>
      </c>
      <c r="AB5" s="125">
        <f>[1]Junho!$G$31</f>
        <v>57</v>
      </c>
      <c r="AC5" s="125">
        <f>[1]Junho!$G$32</f>
        <v>30</v>
      </c>
      <c r="AD5" s="125">
        <f>[1]Junho!$G$33</f>
        <v>29</v>
      </c>
      <c r="AE5" s="125">
        <f>[1]Junho!$G$34</f>
        <v>29</v>
      </c>
      <c r="AF5" s="14">
        <f>MIN(B5:AE5)</f>
        <v>23</v>
      </c>
      <c r="AG5" s="93">
        <f>AVERAGE(B5:AE5)</f>
        <v>32.033333333333331</v>
      </c>
    </row>
    <row r="6" spans="1:33" x14ac:dyDescent="0.2">
      <c r="A6" s="57" t="s">
        <v>0</v>
      </c>
      <c r="B6" s="11">
        <f>[2]Junho!$G$5</f>
        <v>81</v>
      </c>
      <c r="C6" s="11">
        <f>[2]Junho!$G$6</f>
        <v>84</v>
      </c>
      <c r="D6" s="11">
        <f>[2]Junho!$G$7</f>
        <v>69</v>
      </c>
      <c r="E6" s="11">
        <f>[2]Junho!$G$8</f>
        <v>50</v>
      </c>
      <c r="F6" s="11">
        <f>[2]Junho!$G$9</f>
        <v>43</v>
      </c>
      <c r="G6" s="11">
        <f>[2]Junho!$G$10</f>
        <v>40</v>
      </c>
      <c r="H6" s="11">
        <f>[2]Junho!$G$11</f>
        <v>37</v>
      </c>
      <c r="I6" s="11">
        <f>[2]Junho!$G$12</f>
        <v>41</v>
      </c>
      <c r="J6" s="11">
        <f>[2]Junho!$G$13</f>
        <v>35</v>
      </c>
      <c r="K6" s="11">
        <f>[2]Junho!$G$14</f>
        <v>40</v>
      </c>
      <c r="L6" s="11">
        <f>[2]Junho!$G$15</f>
        <v>39</v>
      </c>
      <c r="M6" s="11">
        <f>[2]Junho!$G$16</f>
        <v>39</v>
      </c>
      <c r="N6" s="11">
        <f>[2]Junho!$G$17</f>
        <v>31</v>
      </c>
      <c r="O6" s="11">
        <f>[2]Junho!$G$18</f>
        <v>46</v>
      </c>
      <c r="P6" s="11">
        <f>[2]Junho!$G$19</f>
        <v>36</v>
      </c>
      <c r="Q6" s="11">
        <f>[2]Junho!$G$20</f>
        <v>35</v>
      </c>
      <c r="R6" s="11">
        <f>[2]Junho!$G$21</f>
        <v>34</v>
      </c>
      <c r="S6" s="11">
        <f>[2]Junho!$G$22</f>
        <v>32</v>
      </c>
      <c r="T6" s="11">
        <f>[2]Junho!$G$23</f>
        <v>41</v>
      </c>
      <c r="U6" s="11">
        <f>[2]Junho!$G$24</f>
        <v>57</v>
      </c>
      <c r="V6" s="11">
        <f>[2]Junho!$G$25</f>
        <v>29</v>
      </c>
      <c r="W6" s="11">
        <f>[2]Junho!$G$26</f>
        <v>32</v>
      </c>
      <c r="X6" s="11">
        <f>[2]Junho!$G$27</f>
        <v>29</v>
      </c>
      <c r="Y6" s="11">
        <f>[2]Junho!$G$28</f>
        <v>26</v>
      </c>
      <c r="Z6" s="11">
        <f>[2]Junho!$G$29</f>
        <v>29</v>
      </c>
      <c r="AA6" s="11">
        <f>[2]Junho!$G$30</f>
        <v>54</v>
      </c>
      <c r="AB6" s="11">
        <f>[2]Junho!$G$31</f>
        <v>89</v>
      </c>
      <c r="AC6" s="11">
        <f>[2]Junho!$G$32</f>
        <v>31</v>
      </c>
      <c r="AD6" s="11">
        <f>[2]Junho!$G$33</f>
        <v>28</v>
      </c>
      <c r="AE6" s="11">
        <f>[2]Junho!$G$34</f>
        <v>32</v>
      </c>
      <c r="AF6" s="14">
        <f>MIN(B6:AE6)</f>
        <v>26</v>
      </c>
      <c r="AG6" s="93">
        <f>AVERAGE(B6:AE6)</f>
        <v>42.966666666666669</v>
      </c>
    </row>
    <row r="7" spans="1:33" x14ac:dyDescent="0.2">
      <c r="A7" s="57" t="s">
        <v>104</v>
      </c>
      <c r="B7" s="11" t="str">
        <f>[3]Junho!$G$5</f>
        <v>*</v>
      </c>
      <c r="C7" s="11" t="str">
        <f>[3]Junho!$G$6</f>
        <v>*</v>
      </c>
      <c r="D7" s="11" t="str">
        <f>[3]Junho!$G$7</f>
        <v>*</v>
      </c>
      <c r="E7" s="11" t="str">
        <f>[3]Junho!$G$8</f>
        <v>*</v>
      </c>
      <c r="F7" s="11" t="str">
        <f>[3]Junho!$G$9</f>
        <v>*</v>
      </c>
      <c r="G7" s="11" t="str">
        <f>[3]Junho!$G$10</f>
        <v>*</v>
      </c>
      <c r="H7" s="11" t="str">
        <f>[3]Junho!$G$11</f>
        <v>*</v>
      </c>
      <c r="I7" s="11" t="str">
        <f>[3]Junho!$G$12</f>
        <v>*</v>
      </c>
      <c r="J7" s="11" t="str">
        <f>[3]Junho!$G$13</f>
        <v>*</v>
      </c>
      <c r="K7" s="11" t="str">
        <f>[3]Junho!$G$14</f>
        <v>*</v>
      </c>
      <c r="L7" s="11" t="str">
        <f>[3]Junho!$G$15</f>
        <v>*</v>
      </c>
      <c r="M7" s="11" t="str">
        <f>[3]Junho!$G$16</f>
        <v>*</v>
      </c>
      <c r="N7" s="11" t="str">
        <f>[3]Junho!$G$17</f>
        <v>*</v>
      </c>
      <c r="O7" s="11" t="str">
        <f>[3]Junho!$G$18</f>
        <v>*</v>
      </c>
      <c r="P7" s="11" t="str">
        <f>[3]Junho!$G$19</f>
        <v>*</v>
      </c>
      <c r="Q7" s="11" t="str">
        <f>[3]Junho!$G$20</f>
        <v>*</v>
      </c>
      <c r="R7" s="11" t="str">
        <f>[3]Junho!$G$21</f>
        <v>*</v>
      </c>
      <c r="S7" s="11" t="str">
        <f>[3]Junho!$G$22</f>
        <v>*</v>
      </c>
      <c r="T7" s="11" t="str">
        <f>[3]Junho!$G$23</f>
        <v>*</v>
      </c>
      <c r="U7" s="11" t="str">
        <f>[3]Junho!$G$24</f>
        <v>*</v>
      </c>
      <c r="V7" s="11" t="str">
        <f>[3]Junho!$G$25</f>
        <v>*</v>
      </c>
      <c r="W7" s="11" t="str">
        <f>[3]Junho!$G$26</f>
        <v>*</v>
      </c>
      <c r="X7" s="11" t="str">
        <f>[3]Junho!$G$27</f>
        <v>*</v>
      </c>
      <c r="Y7" s="11" t="str">
        <f>[3]Junho!$G$28</f>
        <v>*</v>
      </c>
      <c r="Z7" s="11" t="str">
        <f>[3]Junho!$G$29</f>
        <v>*</v>
      </c>
      <c r="AA7" s="11" t="str">
        <f>[3]Junho!$G$30</f>
        <v>*</v>
      </c>
      <c r="AB7" s="11" t="str">
        <f>[3]Junho!$G$31</f>
        <v>*</v>
      </c>
      <c r="AC7" s="11" t="str">
        <f>[3]Junho!$G$32</f>
        <v>*</v>
      </c>
      <c r="AD7" s="11" t="str">
        <f>[3]Junho!$G$33</f>
        <v>*</v>
      </c>
      <c r="AE7" s="11" t="str">
        <f>[3]Junho!$G$34</f>
        <v>*</v>
      </c>
      <c r="AF7" s="14" t="s">
        <v>226</v>
      </c>
      <c r="AG7" s="93" t="s">
        <v>226</v>
      </c>
    </row>
    <row r="8" spans="1:33" x14ac:dyDescent="0.2">
      <c r="A8" s="57" t="s">
        <v>1</v>
      </c>
      <c r="B8" s="11">
        <f>[4]Junho!$G$5</f>
        <v>48</v>
      </c>
      <c r="C8" s="11">
        <f>[4]Junho!$G$6</f>
        <v>71</v>
      </c>
      <c r="D8" s="11">
        <f>[4]Junho!$G$7</f>
        <v>54</v>
      </c>
      <c r="E8" s="11">
        <f>[4]Junho!$G$8</f>
        <v>44</v>
      </c>
      <c r="F8" s="11">
        <f>[4]Junho!$G$9</f>
        <v>33</v>
      </c>
      <c r="G8" s="11">
        <f>[4]Junho!$G$10</f>
        <v>22</v>
      </c>
      <c r="H8" s="11">
        <f>[4]Junho!$G$11</f>
        <v>27</v>
      </c>
      <c r="I8" s="11">
        <f>[4]Junho!$G$12</f>
        <v>40</v>
      </c>
      <c r="J8" s="11">
        <f>[4]Junho!$G$13</f>
        <v>29</v>
      </c>
      <c r="K8" s="11">
        <f>[4]Junho!$G$14</f>
        <v>28</v>
      </c>
      <c r="L8" s="11">
        <f>[4]Junho!$G$15</f>
        <v>29</v>
      </c>
      <c r="M8" s="11">
        <f>[4]Junho!$G$16</f>
        <v>33</v>
      </c>
      <c r="N8" s="11">
        <f>[4]Junho!$G$17</f>
        <v>25</v>
      </c>
      <c r="O8" s="11">
        <f>[4]Junho!$G$18</f>
        <v>29</v>
      </c>
      <c r="P8" s="11">
        <f>[4]Junho!$G$19</f>
        <v>67</v>
      </c>
      <c r="Q8" s="11" t="str">
        <f>[4]Junho!$G$20</f>
        <v>*</v>
      </c>
      <c r="R8" s="11" t="str">
        <f>[4]Junho!$G$21</f>
        <v>*</v>
      </c>
      <c r="S8" s="11" t="str">
        <f>[4]Junho!$G$22</f>
        <v>*</v>
      </c>
      <c r="T8" s="11" t="str">
        <f>[4]Junho!$G$23</f>
        <v>*</v>
      </c>
      <c r="U8" s="11" t="str">
        <f>[4]Junho!$G$24</f>
        <v>*</v>
      </c>
      <c r="V8" s="11" t="str">
        <f>[4]Junho!$G$25</f>
        <v>*</v>
      </c>
      <c r="W8" s="11" t="str">
        <f>[4]Junho!$G$26</f>
        <v>*</v>
      </c>
      <c r="X8" s="11">
        <f>[4]Junho!$G$27</f>
        <v>25</v>
      </c>
      <c r="Y8" s="11">
        <f>[4]Junho!$G$28</f>
        <v>25</v>
      </c>
      <c r="Z8" s="11">
        <f>[4]Junho!$G$29</f>
        <v>29</v>
      </c>
      <c r="AA8" s="11">
        <f>[4]Junho!$G$30</f>
        <v>46</v>
      </c>
      <c r="AB8" s="11">
        <f>[4]Junho!$G$31</f>
        <v>53</v>
      </c>
      <c r="AC8" s="11">
        <f>[4]Junho!$G$32</f>
        <v>31</v>
      </c>
      <c r="AD8" s="11">
        <f>[4]Junho!$G$33</f>
        <v>30</v>
      </c>
      <c r="AE8" s="11">
        <f>[4]Junho!$G$34</f>
        <v>33</v>
      </c>
      <c r="AF8" s="14">
        <f>MIN(B8:AE8)</f>
        <v>22</v>
      </c>
      <c r="AG8" s="93">
        <f>AVERAGE(B8:AE8)</f>
        <v>37</v>
      </c>
    </row>
    <row r="9" spans="1:33" x14ac:dyDescent="0.2">
      <c r="A9" s="57" t="s">
        <v>167</v>
      </c>
      <c r="B9" s="11" t="str">
        <f>[5]Junho!$G$5</f>
        <v>*</v>
      </c>
      <c r="C9" s="11" t="str">
        <f>[5]Junho!$G$6</f>
        <v>*</v>
      </c>
      <c r="D9" s="11" t="str">
        <f>[5]Junho!$G$7</f>
        <v>*</v>
      </c>
      <c r="E9" s="11" t="str">
        <f>[5]Junho!$G$8</f>
        <v>*</v>
      </c>
      <c r="F9" s="11" t="str">
        <f>[5]Junho!$G$9</f>
        <v>*</v>
      </c>
      <c r="G9" s="11" t="str">
        <f>[5]Junho!$G$10</f>
        <v>*</v>
      </c>
      <c r="H9" s="11" t="str">
        <f>[5]Junho!$G$11</f>
        <v>*</v>
      </c>
      <c r="I9" s="11" t="str">
        <f>[5]Junho!$G$12</f>
        <v>*</v>
      </c>
      <c r="J9" s="11" t="str">
        <f>[5]Junho!$G$13</f>
        <v>*</v>
      </c>
      <c r="K9" s="11" t="str">
        <f>[5]Junho!$G$14</f>
        <v>*</v>
      </c>
      <c r="L9" s="11" t="str">
        <f>[5]Junho!$G$15</f>
        <v>*</v>
      </c>
      <c r="M9" s="11" t="str">
        <f>[5]Junho!$G$16</f>
        <v>*</v>
      </c>
      <c r="N9" s="11" t="str">
        <f>[5]Junho!$G$17</f>
        <v>*</v>
      </c>
      <c r="O9" s="11" t="str">
        <f>[5]Junho!$G$18</f>
        <v>*</v>
      </c>
      <c r="P9" s="11" t="str">
        <f>[5]Junho!$G$19</f>
        <v>*</v>
      </c>
      <c r="Q9" s="11" t="str">
        <f>[5]Junho!$G$20</f>
        <v>*</v>
      </c>
      <c r="R9" s="11" t="str">
        <f>[5]Junho!$G$21</f>
        <v>*</v>
      </c>
      <c r="S9" s="11" t="str">
        <f>[5]Junho!$G$22</f>
        <v>*</v>
      </c>
      <c r="T9" s="11" t="str">
        <f>[5]Junho!$G$23</f>
        <v>*</v>
      </c>
      <c r="U9" s="11" t="str">
        <f>[5]Junho!$G$24</f>
        <v>*</v>
      </c>
      <c r="V9" s="11" t="str">
        <f>[5]Junho!$G$25</f>
        <v>*</v>
      </c>
      <c r="W9" s="11" t="str">
        <f>[5]Junho!$G$26</f>
        <v>*</v>
      </c>
      <c r="X9" s="11" t="str">
        <f>[5]Junho!$G$27</f>
        <v>*</v>
      </c>
      <c r="Y9" s="11" t="str">
        <f>[5]Junho!$G$28</f>
        <v>*</v>
      </c>
      <c r="Z9" s="11" t="str">
        <f>[5]Junho!$G$29</f>
        <v>*</v>
      </c>
      <c r="AA9" s="11" t="str">
        <f>[5]Junho!$G$30</f>
        <v>*</v>
      </c>
      <c r="AB9" s="11" t="str">
        <f>[5]Junho!$G$31</f>
        <v>*</v>
      </c>
      <c r="AC9" s="11" t="str">
        <f>[5]Junho!$G$32</f>
        <v>*</v>
      </c>
      <c r="AD9" s="11" t="str">
        <f>[5]Junho!$G$33</f>
        <v>*</v>
      </c>
      <c r="AE9" s="11" t="str">
        <f>[5]Junho!$G$34</f>
        <v>*</v>
      </c>
      <c r="AF9" s="14" t="s">
        <v>226</v>
      </c>
      <c r="AG9" s="93" t="s">
        <v>226</v>
      </c>
    </row>
    <row r="10" spans="1:33" x14ac:dyDescent="0.2">
      <c r="A10" s="57" t="s">
        <v>111</v>
      </c>
      <c r="B10" s="11" t="str">
        <f>[6]Junho!$G$5</f>
        <v>*</v>
      </c>
      <c r="C10" s="11" t="str">
        <f>[6]Junho!$G$6</f>
        <v>*</v>
      </c>
      <c r="D10" s="11" t="str">
        <f>[6]Junho!$G$7</f>
        <v>*</v>
      </c>
      <c r="E10" s="11" t="str">
        <f>[6]Junho!$G$8</f>
        <v>*</v>
      </c>
      <c r="F10" s="11" t="str">
        <f>[6]Junho!$G$9</f>
        <v>*</v>
      </c>
      <c r="G10" s="11" t="str">
        <f>[6]Junho!$G$10</f>
        <v>*</v>
      </c>
      <c r="H10" s="11" t="str">
        <f>[6]Junho!$G$11</f>
        <v>*</v>
      </c>
      <c r="I10" s="11" t="str">
        <f>[6]Junho!$G$12</f>
        <v>*</v>
      </c>
      <c r="J10" s="11" t="str">
        <f>[6]Junho!$G$13</f>
        <v>*</v>
      </c>
      <c r="K10" s="11" t="str">
        <f>[6]Junho!$G$14</f>
        <v>*</v>
      </c>
      <c r="L10" s="11" t="str">
        <f>[6]Junho!$G$15</f>
        <v>*</v>
      </c>
      <c r="M10" s="11" t="str">
        <f>[6]Junho!$G$16</f>
        <v>*</v>
      </c>
      <c r="N10" s="11" t="str">
        <f>[6]Junho!$G$17</f>
        <v>*</v>
      </c>
      <c r="O10" s="11" t="str">
        <f>[6]Junho!$G$18</f>
        <v>*</v>
      </c>
      <c r="P10" s="11" t="str">
        <f>[6]Junho!$G$19</f>
        <v>*</v>
      </c>
      <c r="Q10" s="11" t="str">
        <f>[6]Junho!$G$20</f>
        <v>*</v>
      </c>
      <c r="R10" s="11" t="str">
        <f>[6]Junho!$G$21</f>
        <v>*</v>
      </c>
      <c r="S10" s="11" t="str">
        <f>[6]Junho!$G$22</f>
        <v>*</v>
      </c>
      <c r="T10" s="11" t="str">
        <f>[6]Junho!$G$23</f>
        <v>*</v>
      </c>
      <c r="U10" s="11" t="str">
        <f>[6]Junho!$G$24</f>
        <v>*</v>
      </c>
      <c r="V10" s="11" t="str">
        <f>[6]Junho!$G$25</f>
        <v>*</v>
      </c>
      <c r="W10" s="11" t="str">
        <f>[6]Junho!$G$26</f>
        <v>*</v>
      </c>
      <c r="X10" s="11" t="str">
        <f>[6]Junho!$G$27</f>
        <v>*</v>
      </c>
      <c r="Y10" s="11" t="str">
        <f>[6]Junho!$G$28</f>
        <v>*</v>
      </c>
      <c r="Z10" s="11" t="str">
        <f>[6]Junho!$G$29</f>
        <v>*</v>
      </c>
      <c r="AA10" s="11" t="str">
        <f>[6]Junho!$G$30</f>
        <v>*</v>
      </c>
      <c r="AB10" s="11" t="str">
        <f>[6]Junho!$G$31</f>
        <v>*</v>
      </c>
      <c r="AC10" s="11" t="str">
        <f>[6]Junho!$G$32</f>
        <v>*</v>
      </c>
      <c r="AD10" s="11" t="str">
        <f>[6]Junho!$G$33</f>
        <v>*</v>
      </c>
      <c r="AE10" s="11" t="str">
        <f>[6]Junho!$G$34</f>
        <v>*</v>
      </c>
      <c r="AF10" s="14" t="s">
        <v>226</v>
      </c>
      <c r="AG10" s="93" t="s">
        <v>226</v>
      </c>
    </row>
    <row r="11" spans="1:33" x14ac:dyDescent="0.2">
      <c r="A11" s="57" t="s">
        <v>64</v>
      </c>
      <c r="B11" s="11">
        <f>[7]Junho!$G$5</f>
        <v>37</v>
      </c>
      <c r="C11" s="11">
        <f>[7]Junho!$G$6</f>
        <v>50</v>
      </c>
      <c r="D11" s="11">
        <f>[7]Junho!$G$7</f>
        <v>55</v>
      </c>
      <c r="E11" s="11">
        <f>[7]Junho!$G$8</f>
        <v>46</v>
      </c>
      <c r="F11" s="11">
        <f>[7]Junho!$G$9</f>
        <v>37</v>
      </c>
      <c r="G11" s="11">
        <f>[7]Junho!$G$10</f>
        <v>38</v>
      </c>
      <c r="H11" s="11">
        <f>[7]Junho!$G$11</f>
        <v>31</v>
      </c>
      <c r="I11" s="11">
        <f>[7]Junho!$G$12</f>
        <v>29</v>
      </c>
      <c r="J11" s="11">
        <f>[7]Junho!$G$13</f>
        <v>36</v>
      </c>
      <c r="K11" s="11">
        <f>[7]Junho!$G$14</f>
        <v>42</v>
      </c>
      <c r="L11" s="11">
        <f>[7]Junho!$G$15</f>
        <v>38</v>
      </c>
      <c r="M11" s="11">
        <f>[7]Junho!$G$16</f>
        <v>34</v>
      </c>
      <c r="N11" s="11">
        <f>[7]Junho!$G$17</f>
        <v>32</v>
      </c>
      <c r="O11" s="11">
        <f>[7]Junho!$G$18</f>
        <v>25</v>
      </c>
      <c r="P11" s="11">
        <f>[7]Junho!$G$19</f>
        <v>30</v>
      </c>
      <c r="Q11" s="11">
        <f>[7]Junho!$G$20</f>
        <v>29</v>
      </c>
      <c r="R11" s="11">
        <f>[7]Junho!$G$21</f>
        <v>27</v>
      </c>
      <c r="S11" s="11">
        <f>[7]Junho!$G$22</f>
        <v>30</v>
      </c>
      <c r="T11" s="11">
        <f>[7]Junho!$G$23</f>
        <v>28</v>
      </c>
      <c r="U11" s="11">
        <f>[7]Junho!$G$24</f>
        <v>31</v>
      </c>
      <c r="V11" s="11">
        <f>[7]Junho!$G$25</f>
        <v>36</v>
      </c>
      <c r="W11" s="11">
        <f>[7]Junho!$G$26</f>
        <v>31</v>
      </c>
      <c r="X11" s="11">
        <f>[7]Junho!$G$27</f>
        <v>27</v>
      </c>
      <c r="Y11" s="11">
        <f>[7]Junho!$G$28</f>
        <v>27</v>
      </c>
      <c r="Z11" s="11">
        <f>[7]Junho!$G$29</f>
        <v>23</v>
      </c>
      <c r="AA11" s="11">
        <f>[7]Junho!$G$30</f>
        <v>40</v>
      </c>
      <c r="AB11" s="11">
        <f>[7]Junho!$G$31</f>
        <v>93</v>
      </c>
      <c r="AC11" s="11">
        <f>[7]Junho!$G$32</f>
        <v>32</v>
      </c>
      <c r="AD11" s="11">
        <f>[7]Junho!$G$33</f>
        <v>30</v>
      </c>
      <c r="AE11" s="11">
        <f>[7]Junho!$G$34</f>
        <v>30</v>
      </c>
      <c r="AF11" s="14">
        <f>MIN(B11:AE11)</f>
        <v>23</v>
      </c>
      <c r="AG11" s="93">
        <f>AVERAGE(B11:AE11)</f>
        <v>35.799999999999997</v>
      </c>
    </row>
    <row r="12" spans="1:33" x14ac:dyDescent="0.2">
      <c r="A12" s="57" t="s">
        <v>41</v>
      </c>
      <c r="B12" s="11">
        <f>[8]Junho!$G$5</f>
        <v>92</v>
      </c>
      <c r="C12" s="11" t="str">
        <f>[8]Junho!$G$6</f>
        <v>*</v>
      </c>
      <c r="D12" s="11">
        <f>[8]Junho!$G$7</f>
        <v>90</v>
      </c>
      <c r="E12" s="11">
        <f>[8]Junho!$G$8</f>
        <v>55</v>
      </c>
      <c r="F12" s="11">
        <f>[8]Junho!$G$9</f>
        <v>42</v>
      </c>
      <c r="G12" s="11">
        <f>[8]Junho!$G$10</f>
        <v>35</v>
      </c>
      <c r="H12" s="11">
        <f>[8]Junho!$G$11</f>
        <v>31</v>
      </c>
      <c r="I12" s="11">
        <f>[8]Junho!$G$12</f>
        <v>49</v>
      </c>
      <c r="J12" s="11">
        <f>[8]Junho!$G$13</f>
        <v>33</v>
      </c>
      <c r="K12" s="11">
        <f>[8]Junho!$G$14</f>
        <v>37</v>
      </c>
      <c r="L12" s="11">
        <f>[8]Junho!$G$15</f>
        <v>44</v>
      </c>
      <c r="M12" s="11">
        <f>[8]Junho!$G$16</f>
        <v>44</v>
      </c>
      <c r="N12" s="11">
        <f>[8]Junho!$G$17</f>
        <v>37</v>
      </c>
      <c r="O12" s="11">
        <f>[8]Junho!$G$18</f>
        <v>37</v>
      </c>
      <c r="P12" s="11">
        <f>[8]Junho!$G$19</f>
        <v>35</v>
      </c>
      <c r="Q12" s="11">
        <f>[8]Junho!$G$20</f>
        <v>35</v>
      </c>
      <c r="R12" s="11">
        <f>[8]Junho!$G$21</f>
        <v>35</v>
      </c>
      <c r="S12" s="11">
        <f>[8]Junho!$G$22</f>
        <v>38</v>
      </c>
      <c r="T12" s="11">
        <f>[8]Junho!$G$23</f>
        <v>70</v>
      </c>
      <c r="U12" s="11">
        <f>[8]Junho!$G$24</f>
        <v>59</v>
      </c>
      <c r="V12" s="11">
        <f>[8]Junho!$G$25</f>
        <v>29</v>
      </c>
      <c r="W12" s="11">
        <f>[8]Junho!$G$26</f>
        <v>31</v>
      </c>
      <c r="X12" s="11">
        <f>[8]Junho!$G$27</f>
        <v>31</v>
      </c>
      <c r="Y12" s="11">
        <f>[8]Junho!$G$28</f>
        <v>33</v>
      </c>
      <c r="Z12" s="11">
        <f>[8]Junho!$G$29</f>
        <v>34</v>
      </c>
      <c r="AA12" s="11">
        <f>[8]Junho!$G$30</f>
        <v>48</v>
      </c>
      <c r="AB12" s="11">
        <f>[8]Junho!$G$31</f>
        <v>65</v>
      </c>
      <c r="AC12" s="11">
        <f>[8]Junho!$G$32</f>
        <v>36</v>
      </c>
      <c r="AD12" s="11">
        <f>[8]Junho!$G$33</f>
        <v>37</v>
      </c>
      <c r="AE12" s="11">
        <f>[8]Junho!$G$34</f>
        <v>36</v>
      </c>
      <c r="AF12" s="14">
        <f>MIN(B12:AE12)</f>
        <v>29</v>
      </c>
      <c r="AG12" s="93">
        <f>AVERAGE(B12:AE12)</f>
        <v>44.068965517241381</v>
      </c>
    </row>
    <row r="13" spans="1:33" x14ac:dyDescent="0.2">
      <c r="A13" s="57" t="s">
        <v>114</v>
      </c>
      <c r="B13" s="11" t="str">
        <f>[9]Junho!$G$5</f>
        <v>*</v>
      </c>
      <c r="C13" s="11" t="str">
        <f>[9]Junho!$G$6</f>
        <v>*</v>
      </c>
      <c r="D13" s="11" t="str">
        <f>[9]Junho!$G$7</f>
        <v>*</v>
      </c>
      <c r="E13" s="11" t="str">
        <f>[9]Junho!$G$8</f>
        <v>*</v>
      </c>
      <c r="F13" s="11" t="str">
        <f>[9]Junho!$G$9</f>
        <v>*</v>
      </c>
      <c r="G13" s="11" t="str">
        <f>[9]Junho!$G$10</f>
        <v>*</v>
      </c>
      <c r="H13" s="11" t="str">
        <f>[9]Junho!$G$11</f>
        <v>*</v>
      </c>
      <c r="I13" s="11" t="str">
        <f>[9]Junho!$G$12</f>
        <v>*</v>
      </c>
      <c r="J13" s="11" t="str">
        <f>[9]Junho!$G$13</f>
        <v>*</v>
      </c>
      <c r="K13" s="11" t="str">
        <f>[9]Junho!$G$14</f>
        <v>*</v>
      </c>
      <c r="L13" s="11" t="str">
        <f>[9]Junho!$G$15</f>
        <v>*</v>
      </c>
      <c r="M13" s="11" t="str">
        <f>[9]Junho!$G$16</f>
        <v>*</v>
      </c>
      <c r="N13" s="11" t="str">
        <f>[9]Junho!$G$17</f>
        <v>*</v>
      </c>
      <c r="O13" s="11" t="str">
        <f>[9]Junho!$G$18</f>
        <v>*</v>
      </c>
      <c r="P13" s="11" t="str">
        <f>[9]Junho!$G$19</f>
        <v>*</v>
      </c>
      <c r="Q13" s="11" t="str">
        <f>[9]Junho!$G$20</f>
        <v>*</v>
      </c>
      <c r="R13" s="11" t="str">
        <f>[9]Junho!$G$21</f>
        <v>*</v>
      </c>
      <c r="S13" s="11" t="str">
        <f>[9]Junho!$G$22</f>
        <v>*</v>
      </c>
      <c r="T13" s="11" t="str">
        <f>[9]Junho!$G$23</f>
        <v>*</v>
      </c>
      <c r="U13" s="11" t="str">
        <f>[9]Junho!$G$24</f>
        <v>*</v>
      </c>
      <c r="V13" s="11" t="str">
        <f>[9]Junho!$G$25</f>
        <v>*</v>
      </c>
      <c r="W13" s="11" t="str">
        <f>[9]Junho!$G$26</f>
        <v>*</v>
      </c>
      <c r="X13" s="11" t="str">
        <f>[9]Junho!$G$27</f>
        <v>*</v>
      </c>
      <c r="Y13" s="11" t="str">
        <f>[9]Junho!$G$28</f>
        <v>*</v>
      </c>
      <c r="Z13" s="11" t="str">
        <f>[9]Junho!$G$29</f>
        <v>*</v>
      </c>
      <c r="AA13" s="11" t="str">
        <f>[9]Junho!$G$30</f>
        <v>*</v>
      </c>
      <c r="AB13" s="11" t="str">
        <f>[9]Junho!$G$31</f>
        <v>*</v>
      </c>
      <c r="AC13" s="11" t="str">
        <f>[9]Junho!$G$32</f>
        <v>*</v>
      </c>
      <c r="AD13" s="11" t="str">
        <f>[9]Junho!$G$33</f>
        <v>*</v>
      </c>
      <c r="AE13" s="11" t="str">
        <f>[9]Junho!$G$34</f>
        <v>*</v>
      </c>
      <c r="AF13" s="14" t="s">
        <v>226</v>
      </c>
      <c r="AG13" s="93" t="s">
        <v>226</v>
      </c>
    </row>
    <row r="14" spans="1:33" x14ac:dyDescent="0.2">
      <c r="A14" s="57" t="s">
        <v>118</v>
      </c>
      <c r="B14" s="11">
        <f>[10]Junho!$G$5</f>
        <v>33</v>
      </c>
      <c r="C14" s="11">
        <f>[10]Junho!$G$6</f>
        <v>54</v>
      </c>
      <c r="D14" s="11">
        <f>[10]Junho!$G$7</f>
        <v>69</v>
      </c>
      <c r="E14" s="11">
        <f>[10]Junho!$G$8</f>
        <v>46</v>
      </c>
      <c r="F14" s="11">
        <f>[10]Junho!$G$9</f>
        <v>40</v>
      </c>
      <c r="G14" s="11">
        <f>[10]Junho!$G$10</f>
        <v>38</v>
      </c>
      <c r="H14" s="11">
        <f>[10]Junho!$G$11</f>
        <v>37</v>
      </c>
      <c r="I14" s="11">
        <f>[10]Junho!$G$12</f>
        <v>33</v>
      </c>
      <c r="J14" s="11">
        <f>[10]Junho!$G$13</f>
        <v>38</v>
      </c>
      <c r="K14" s="11">
        <f>[10]Junho!$G$14</f>
        <v>43</v>
      </c>
      <c r="L14" s="11">
        <f>[10]Junho!$G$15</f>
        <v>41</v>
      </c>
      <c r="M14" s="11">
        <f>[10]Junho!$G$16</f>
        <v>33</v>
      </c>
      <c r="N14" s="11">
        <f>[10]Junho!$G$17</f>
        <v>40</v>
      </c>
      <c r="O14" s="11">
        <f>[10]Junho!$G$18</f>
        <v>29</v>
      </c>
      <c r="P14" s="11">
        <f>[10]Junho!$G$19</f>
        <v>31</v>
      </c>
      <c r="Q14" s="11">
        <f>[10]Junho!$G$20</f>
        <v>31</v>
      </c>
      <c r="R14" s="11">
        <f>[10]Junho!$G$21</f>
        <v>32</v>
      </c>
      <c r="S14" s="11">
        <f>[10]Junho!$G$22</f>
        <v>33</v>
      </c>
      <c r="T14" s="11">
        <f>[10]Junho!$G$23</f>
        <v>31</v>
      </c>
      <c r="U14" s="11">
        <f>[10]Junho!$G$24</f>
        <v>34</v>
      </c>
      <c r="V14" s="11">
        <f>[10]Junho!$G$25</f>
        <v>31</v>
      </c>
      <c r="W14" s="11">
        <f>[10]Junho!$G$26</f>
        <v>31</v>
      </c>
      <c r="X14" s="11">
        <f>[10]Junho!$G$27</f>
        <v>32</v>
      </c>
      <c r="Y14" s="11">
        <f>[10]Junho!$G$28</f>
        <v>30</v>
      </c>
      <c r="Z14" s="11">
        <f>[10]Junho!$G$29</f>
        <v>25</v>
      </c>
      <c r="AA14" s="11">
        <f>[10]Junho!$G$30</f>
        <v>41</v>
      </c>
      <c r="AB14" s="11">
        <f>[10]Junho!$G$31</f>
        <v>74</v>
      </c>
      <c r="AC14" s="11">
        <f>[10]Junho!$G$32</f>
        <v>34</v>
      </c>
      <c r="AD14" s="11">
        <f>[10]Junho!$G$33</f>
        <v>34</v>
      </c>
      <c r="AE14" s="11">
        <f>[10]Junho!$G$34</f>
        <v>32</v>
      </c>
      <c r="AF14" s="14">
        <f>MIN(B14:AE14)</f>
        <v>25</v>
      </c>
      <c r="AG14" s="93">
        <f>AVERAGE(B14:AE14)</f>
        <v>37.666666666666664</v>
      </c>
    </row>
    <row r="15" spans="1:33" x14ac:dyDescent="0.2">
      <c r="A15" s="57" t="s">
        <v>121</v>
      </c>
      <c r="B15" s="11" t="str">
        <f>[11]Junho!$G$5</f>
        <v>*</v>
      </c>
      <c r="C15" s="11" t="str">
        <f>[11]Junho!$G$6</f>
        <v>*</v>
      </c>
      <c r="D15" s="11" t="str">
        <f>[11]Junho!$G$7</f>
        <v>*</v>
      </c>
      <c r="E15" s="11" t="str">
        <f>[11]Junho!$G$8</f>
        <v>*</v>
      </c>
      <c r="F15" s="11" t="str">
        <f>[11]Junho!$G$9</f>
        <v>*</v>
      </c>
      <c r="G15" s="11" t="str">
        <f>[11]Junho!$G$10</f>
        <v>*</v>
      </c>
      <c r="H15" s="11" t="str">
        <f>[11]Junho!$G$11</f>
        <v>*</v>
      </c>
      <c r="I15" s="11" t="str">
        <f>[11]Junho!$G$12</f>
        <v>*</v>
      </c>
      <c r="J15" s="11" t="str">
        <f>[11]Junho!$G$13</f>
        <v>*</v>
      </c>
      <c r="K15" s="11" t="str">
        <f>[11]Junho!$G$14</f>
        <v>*</v>
      </c>
      <c r="L15" s="11" t="str">
        <f>[11]Junho!$G$15</f>
        <v>*</v>
      </c>
      <c r="M15" s="11" t="str">
        <f>[11]Junho!$G$16</f>
        <v>*</v>
      </c>
      <c r="N15" s="11" t="str">
        <f>[11]Junho!$G$17</f>
        <v>*</v>
      </c>
      <c r="O15" s="11" t="str">
        <f>[11]Junho!$G$18</f>
        <v>*</v>
      </c>
      <c r="P15" s="11" t="str">
        <f>[11]Junho!$G$19</f>
        <v>*</v>
      </c>
      <c r="Q15" s="11" t="str">
        <f>[11]Junho!$G$20</f>
        <v>*</v>
      </c>
      <c r="R15" s="11" t="str">
        <f>[11]Junho!$G$21</f>
        <v>*</v>
      </c>
      <c r="S15" s="11" t="str">
        <f>[11]Junho!$G$22</f>
        <v>*</v>
      </c>
      <c r="T15" s="11" t="str">
        <f>[11]Junho!$G$23</f>
        <v>*</v>
      </c>
      <c r="U15" s="11" t="str">
        <f>[11]Junho!$G$24</f>
        <v>*</v>
      </c>
      <c r="V15" s="11" t="str">
        <f>[11]Junho!$G$25</f>
        <v>*</v>
      </c>
      <c r="W15" s="11" t="str">
        <f>[11]Junho!$G$26</f>
        <v>*</v>
      </c>
      <c r="X15" s="11" t="str">
        <f>[11]Junho!$G$27</f>
        <v>*</v>
      </c>
      <c r="Y15" s="11" t="str">
        <f>[11]Junho!$G$28</f>
        <v>*</v>
      </c>
      <c r="Z15" s="11" t="str">
        <f>[11]Junho!$G$29</f>
        <v>*</v>
      </c>
      <c r="AA15" s="11" t="str">
        <f>[11]Junho!$G$30</f>
        <v>*</v>
      </c>
      <c r="AB15" s="11" t="str">
        <f>[11]Junho!$G$31</f>
        <v>*</v>
      </c>
      <c r="AC15" s="11" t="str">
        <f>[11]Junho!$G$32</f>
        <v>*</v>
      </c>
      <c r="AD15" s="11" t="str">
        <f>[11]Junho!$G$33</f>
        <v>*</v>
      </c>
      <c r="AE15" s="11" t="str">
        <f>[11]Junho!$G$34</f>
        <v>*</v>
      </c>
      <c r="AF15" s="14" t="s">
        <v>226</v>
      </c>
      <c r="AG15" s="93" t="s">
        <v>226</v>
      </c>
    </row>
    <row r="16" spans="1:33" x14ac:dyDescent="0.2">
      <c r="A16" s="57" t="s">
        <v>168</v>
      </c>
      <c r="B16" s="11" t="str">
        <f>[12]Junho!$G$5</f>
        <v>*</v>
      </c>
      <c r="C16" s="11" t="str">
        <f>[12]Junho!$G$6</f>
        <v>*</v>
      </c>
      <c r="D16" s="11" t="str">
        <f>[12]Junho!$G$7</f>
        <v>*</v>
      </c>
      <c r="E16" s="11" t="str">
        <f>[12]Junho!$G$8</f>
        <v>*</v>
      </c>
      <c r="F16" s="11" t="str">
        <f>[12]Junho!$G$9</f>
        <v>*</v>
      </c>
      <c r="G16" s="11" t="str">
        <f>[12]Junho!$G$10</f>
        <v>*</v>
      </c>
      <c r="H16" s="11" t="str">
        <f>[12]Junho!$G$11</f>
        <v>*</v>
      </c>
      <c r="I16" s="11" t="str">
        <f>[12]Junho!$G$12</f>
        <v>*</v>
      </c>
      <c r="J16" s="11" t="str">
        <f>[12]Junho!$G$13</f>
        <v>*</v>
      </c>
      <c r="K16" s="11" t="str">
        <f>[12]Junho!$G$14</f>
        <v>*</v>
      </c>
      <c r="L16" s="11" t="str">
        <f>[12]Junho!$G$15</f>
        <v>*</v>
      </c>
      <c r="M16" s="11" t="str">
        <f>[12]Junho!$G$16</f>
        <v>*</v>
      </c>
      <c r="N16" s="11" t="str">
        <f>[12]Junho!$G$17</f>
        <v>*</v>
      </c>
      <c r="O16" s="11" t="str">
        <f>[12]Junho!$G$18</f>
        <v>*</v>
      </c>
      <c r="P16" s="11" t="str">
        <f>[12]Junho!$G$19</f>
        <v>*</v>
      </c>
      <c r="Q16" s="11" t="str">
        <f>[12]Junho!$G$20</f>
        <v>*</v>
      </c>
      <c r="R16" s="11" t="str">
        <f>[12]Junho!$G$21</f>
        <v>*</v>
      </c>
      <c r="S16" s="11" t="str">
        <f>[12]Junho!$G$22</f>
        <v>*</v>
      </c>
      <c r="T16" s="11" t="str">
        <f>[12]Junho!$G$23</f>
        <v>*</v>
      </c>
      <c r="U16" s="11" t="str">
        <f>[12]Junho!$G$24</f>
        <v>*</v>
      </c>
      <c r="V16" s="11" t="str">
        <f>[12]Junho!$G$25</f>
        <v>*</v>
      </c>
      <c r="W16" s="11" t="str">
        <f>[12]Junho!$G$26</f>
        <v>*</v>
      </c>
      <c r="X16" s="11" t="str">
        <f>[12]Junho!$G$27</f>
        <v>*</v>
      </c>
      <c r="Y16" s="11" t="str">
        <f>[12]Junho!$G$28</f>
        <v>*</v>
      </c>
      <c r="Z16" s="11" t="str">
        <f>[12]Junho!$G$29</f>
        <v>*</v>
      </c>
      <c r="AA16" s="11" t="str">
        <f>[12]Junho!$G$30</f>
        <v>*</v>
      </c>
      <c r="AB16" s="11" t="str">
        <f>[12]Junho!$G$31</f>
        <v>*</v>
      </c>
      <c r="AC16" s="11" t="str">
        <f>[12]Junho!$G$32</f>
        <v>*</v>
      </c>
      <c r="AD16" s="11" t="str">
        <f>[12]Junho!$G$33</f>
        <v>*</v>
      </c>
      <c r="AE16" s="11" t="str">
        <f>[12]Junho!$G$34</f>
        <v>*</v>
      </c>
      <c r="AF16" s="14" t="s">
        <v>226</v>
      </c>
      <c r="AG16" s="93" t="s">
        <v>226</v>
      </c>
    </row>
    <row r="17" spans="1:38" x14ac:dyDescent="0.2">
      <c r="A17" s="57" t="s">
        <v>2</v>
      </c>
      <c r="B17" s="11">
        <f>[13]Junho!$G$5</f>
        <v>49</v>
      </c>
      <c r="C17" s="11">
        <f>[13]Junho!$G$6</f>
        <v>63</v>
      </c>
      <c r="D17" s="11">
        <f>[13]Junho!$G$7</f>
        <v>61</v>
      </c>
      <c r="E17" s="11">
        <f>[13]Junho!$G$8</f>
        <v>46</v>
      </c>
      <c r="F17" s="11">
        <f>[13]Junho!$G$9</f>
        <v>34</v>
      </c>
      <c r="G17" s="11">
        <f>[13]Junho!$G$10</f>
        <v>19</v>
      </c>
      <c r="H17" s="11">
        <f>[13]Junho!$G$11</f>
        <v>28</v>
      </c>
      <c r="I17" s="11">
        <f>[13]Junho!$G$12</f>
        <v>32</v>
      </c>
      <c r="J17" s="11">
        <f>[13]Junho!$G$13</f>
        <v>30</v>
      </c>
      <c r="K17" s="11">
        <f>[13]Junho!$G$14</f>
        <v>29</v>
      </c>
      <c r="L17" s="11">
        <f>[13]Junho!$G$15</f>
        <v>35</v>
      </c>
      <c r="M17" s="11">
        <f>[13]Junho!$G$16</f>
        <v>35</v>
      </c>
      <c r="N17" s="11">
        <f>[13]Junho!$G$17</f>
        <v>28</v>
      </c>
      <c r="O17" s="11">
        <f>[13]Junho!$G$18</f>
        <v>28</v>
      </c>
      <c r="P17" s="11">
        <f>[13]Junho!$G$19</f>
        <v>32</v>
      </c>
      <c r="Q17" s="11">
        <f>[13]Junho!$G$20</f>
        <v>28</v>
      </c>
      <c r="R17" s="11">
        <f>[13]Junho!$G$21</f>
        <v>29</v>
      </c>
      <c r="S17" s="11">
        <f>[13]Junho!$G$22</f>
        <v>31</v>
      </c>
      <c r="T17" s="11">
        <f>[13]Junho!$G$23</f>
        <v>30</v>
      </c>
      <c r="U17" s="11">
        <f>[13]Junho!$G$24</f>
        <v>35</v>
      </c>
      <c r="V17" s="11">
        <f>[13]Junho!$G$25</f>
        <v>30</v>
      </c>
      <c r="W17" s="11">
        <f>[13]Junho!$G$26</f>
        <v>24</v>
      </c>
      <c r="X17" s="11">
        <f>[13]Junho!$G$27</f>
        <v>28</v>
      </c>
      <c r="Y17" s="11">
        <f>[13]Junho!$G$28</f>
        <v>31</v>
      </c>
      <c r="Z17" s="11">
        <f>[13]Junho!$G$29</f>
        <v>28</v>
      </c>
      <c r="AA17" s="11">
        <f>[13]Junho!$G$30</f>
        <v>47</v>
      </c>
      <c r="AB17" s="11">
        <f>[13]Junho!$G$31</f>
        <v>53</v>
      </c>
      <c r="AC17" s="11">
        <f>[13]Junho!$G$32</f>
        <v>32</v>
      </c>
      <c r="AD17" s="11">
        <f>[13]Junho!$G$33</f>
        <v>32</v>
      </c>
      <c r="AE17" s="11">
        <f>[13]Junho!$G$34</f>
        <v>35</v>
      </c>
      <c r="AF17" s="14">
        <f t="shared" ref="AF17:AF49" si="1">MIN(B17:AE17)</f>
        <v>19</v>
      </c>
      <c r="AG17" s="93">
        <f t="shared" ref="AG17:AG49" si="2">AVERAGE(B17:AE17)</f>
        <v>34.733333333333334</v>
      </c>
      <c r="AI17" s="12" t="s">
        <v>47</v>
      </c>
    </row>
    <row r="18" spans="1:38" x14ac:dyDescent="0.2">
      <c r="A18" s="57" t="s">
        <v>3</v>
      </c>
      <c r="B18" s="11">
        <f>[14]Junho!$G$5</f>
        <v>29</v>
      </c>
      <c r="C18" s="11">
        <f>[14]Junho!$G$6</f>
        <v>23</v>
      </c>
      <c r="D18" s="11">
        <f>[14]Junho!$G$7</f>
        <v>56</v>
      </c>
      <c r="E18" s="11">
        <f>[14]Junho!$G$8</f>
        <v>42</v>
      </c>
      <c r="F18" s="11">
        <f>[14]Junho!$G$9</f>
        <v>35</v>
      </c>
      <c r="G18" s="11">
        <f>[14]Junho!$G$10</f>
        <v>29</v>
      </c>
      <c r="H18" s="11">
        <f>[14]Junho!$G$11</f>
        <v>42</v>
      </c>
      <c r="I18" s="11">
        <f>[14]Junho!$G$12</f>
        <v>21</v>
      </c>
      <c r="J18" s="11">
        <f>[14]Junho!$G$13</f>
        <v>27</v>
      </c>
      <c r="K18" s="11">
        <f>[14]Junho!$G$14</f>
        <v>38</v>
      </c>
      <c r="L18" s="11">
        <f>[14]Junho!$G$15</f>
        <v>34</v>
      </c>
      <c r="M18" s="11">
        <f>[14]Junho!$G$16</f>
        <v>28</v>
      </c>
      <c r="N18" s="11">
        <f>[14]Junho!$G$17</f>
        <v>36</v>
      </c>
      <c r="O18" s="11">
        <f>[14]Junho!$G$18</f>
        <v>27</v>
      </c>
      <c r="P18" s="11">
        <f>[14]Junho!$G$19</f>
        <v>29</v>
      </c>
      <c r="Q18" s="11">
        <f>[14]Junho!$G$20</f>
        <v>26</v>
      </c>
      <c r="R18" s="11">
        <f>[14]Junho!$G$21</f>
        <v>31</v>
      </c>
      <c r="S18" s="11">
        <f>[14]Junho!$G$22</f>
        <v>31</v>
      </c>
      <c r="T18" s="11">
        <f>[14]Junho!$G$23</f>
        <v>27</v>
      </c>
      <c r="U18" s="11">
        <f>[14]Junho!$G$24</f>
        <v>30</v>
      </c>
      <c r="V18" s="11">
        <f>[14]Junho!$G$25</f>
        <v>28</v>
      </c>
      <c r="W18" s="11">
        <f>[14]Junho!$G$26</f>
        <v>28</v>
      </c>
      <c r="X18" s="11">
        <f>[14]Junho!$G$27</f>
        <v>29</v>
      </c>
      <c r="Y18" s="11">
        <f>[14]Junho!$G$28</f>
        <v>29</v>
      </c>
      <c r="Z18" s="11">
        <f>[14]Junho!$G$29</f>
        <v>24</v>
      </c>
      <c r="AA18" s="11">
        <f>[14]Junho!$G$30</f>
        <v>25</v>
      </c>
      <c r="AB18" s="11">
        <f>[14]Junho!$G$31</f>
        <v>37</v>
      </c>
      <c r="AC18" s="11">
        <f>[14]Junho!$G$32</f>
        <v>27</v>
      </c>
      <c r="AD18" s="11">
        <f>[14]Junho!$G$33</f>
        <v>27</v>
      </c>
      <c r="AE18" s="11">
        <f>[14]Junho!$G$34</f>
        <v>26</v>
      </c>
      <c r="AF18" s="14">
        <f t="shared" si="1"/>
        <v>21</v>
      </c>
      <c r="AG18" s="93">
        <f t="shared" si="2"/>
        <v>30.7</v>
      </c>
      <c r="AH18" s="12" t="s">
        <v>47</v>
      </c>
      <c r="AI18" s="12" t="s">
        <v>47</v>
      </c>
    </row>
    <row r="19" spans="1:38" x14ac:dyDescent="0.2">
      <c r="A19" s="57" t="s">
        <v>4</v>
      </c>
      <c r="B19" s="11">
        <f>[15]Junho!$G$5</f>
        <v>29</v>
      </c>
      <c r="C19" s="11">
        <f>[15]Junho!$G$6</f>
        <v>31</v>
      </c>
      <c r="D19" s="11">
        <f>[15]Junho!$G$7</f>
        <v>61</v>
      </c>
      <c r="E19" s="11">
        <f>[15]Junho!$G$8</f>
        <v>50</v>
      </c>
      <c r="F19" s="11">
        <f>[15]Junho!$G$9</f>
        <v>29</v>
      </c>
      <c r="G19" s="11">
        <f>[15]Junho!$G$10</f>
        <v>20</v>
      </c>
      <c r="H19" s="11">
        <f>[15]Junho!$G$11</f>
        <v>45</v>
      </c>
      <c r="I19" s="11">
        <f>[15]Junho!$G$12</f>
        <v>34</v>
      </c>
      <c r="J19" s="11">
        <f>[15]Junho!$G$13</f>
        <v>31</v>
      </c>
      <c r="K19" s="11">
        <f>[15]Junho!$G$14</f>
        <v>35</v>
      </c>
      <c r="L19" s="11">
        <f>[15]Junho!$G$15</f>
        <v>35</v>
      </c>
      <c r="M19" s="11">
        <f>[15]Junho!$G$16</f>
        <v>30</v>
      </c>
      <c r="N19" s="11">
        <f>[15]Junho!$G$17</f>
        <v>32</v>
      </c>
      <c r="O19" s="11">
        <f>[15]Junho!$G$18</f>
        <v>28</v>
      </c>
      <c r="P19" s="11">
        <f>[15]Junho!$G$19</f>
        <v>33</v>
      </c>
      <c r="Q19" s="11">
        <f>[15]Junho!$G$20</f>
        <v>33</v>
      </c>
      <c r="R19" s="11">
        <f>[15]Junho!$G$21</f>
        <v>34</v>
      </c>
      <c r="S19" s="11">
        <f>[15]Junho!$G$22</f>
        <v>30</v>
      </c>
      <c r="T19" s="11">
        <f>[15]Junho!$G$23</f>
        <v>30</v>
      </c>
      <c r="U19" s="11">
        <f>[15]Junho!$G$24</f>
        <v>34</v>
      </c>
      <c r="V19" s="11">
        <f>[15]Junho!$G$25</f>
        <v>30</v>
      </c>
      <c r="W19" s="11">
        <f>[15]Junho!$G$26</f>
        <v>25</v>
      </c>
      <c r="X19" s="11">
        <f>[15]Junho!$G$27</f>
        <v>30</v>
      </c>
      <c r="Y19" s="11">
        <f>[15]Junho!$G$28</f>
        <v>30</v>
      </c>
      <c r="Z19" s="11">
        <f>[15]Junho!$G$29</f>
        <v>26</v>
      </c>
      <c r="AA19" s="11">
        <f>[15]Junho!$G$30</f>
        <v>28</v>
      </c>
      <c r="AB19" s="11">
        <f>[15]Junho!$G$31</f>
        <v>34</v>
      </c>
      <c r="AC19" s="11">
        <f>[15]Junho!$G$32</f>
        <v>28</v>
      </c>
      <c r="AD19" s="11">
        <f>[15]Junho!$G$33</f>
        <v>29</v>
      </c>
      <c r="AE19" s="11">
        <f>[15]Junho!$G$34</f>
        <v>27</v>
      </c>
      <c r="AF19" s="14">
        <f t="shared" si="1"/>
        <v>20</v>
      </c>
      <c r="AG19" s="93">
        <f t="shared" si="2"/>
        <v>32.366666666666667</v>
      </c>
      <c r="AK19" t="s">
        <v>47</v>
      </c>
    </row>
    <row r="20" spans="1:38" x14ac:dyDescent="0.2">
      <c r="A20" s="57" t="s">
        <v>5</v>
      </c>
      <c r="B20" s="11">
        <f>[16]Junho!$G$5</f>
        <v>59</v>
      </c>
      <c r="C20" s="11">
        <f>[16]Junho!$G$6</f>
        <v>64</v>
      </c>
      <c r="D20" s="11">
        <f>[16]Junho!$G$7</f>
        <v>66</v>
      </c>
      <c r="E20" s="11">
        <f>[16]Junho!$G$8</f>
        <v>57</v>
      </c>
      <c r="F20" s="11">
        <f>[16]Junho!$G$9</f>
        <v>49</v>
      </c>
      <c r="G20" s="11">
        <f>[16]Junho!$G$10</f>
        <v>41</v>
      </c>
      <c r="H20" s="11">
        <f>[16]Junho!$G$11</f>
        <v>40</v>
      </c>
      <c r="I20" s="11">
        <f>[16]Junho!$G$12</f>
        <v>56</v>
      </c>
      <c r="J20" s="11">
        <f>[16]Junho!$G$13</f>
        <v>46</v>
      </c>
      <c r="K20" s="11">
        <f>[16]Junho!$G$14</f>
        <v>41</v>
      </c>
      <c r="L20" s="11">
        <f>[16]Junho!$G$15</f>
        <v>44</v>
      </c>
      <c r="M20" s="11">
        <f>[16]Junho!$G$16</f>
        <v>46</v>
      </c>
      <c r="N20" s="11">
        <f>[16]Junho!$G$17</f>
        <v>37</v>
      </c>
      <c r="O20" s="11">
        <f>[16]Junho!$G$18</f>
        <v>42</v>
      </c>
      <c r="P20" s="11">
        <f>[16]Junho!$G$19</f>
        <v>39</v>
      </c>
      <c r="Q20" s="11">
        <f>[16]Junho!$G$20</f>
        <v>41</v>
      </c>
      <c r="R20" s="11">
        <f>[16]Junho!$G$21</f>
        <v>54</v>
      </c>
      <c r="S20" s="11">
        <f>[16]Junho!$G$22</f>
        <v>39</v>
      </c>
      <c r="T20" s="11">
        <f>[16]Junho!$G$23</f>
        <v>59</v>
      </c>
      <c r="U20" s="11">
        <f>[16]Junho!$G$24</f>
        <v>57</v>
      </c>
      <c r="V20" s="11">
        <f>[16]Junho!$G$25</f>
        <v>42</v>
      </c>
      <c r="W20" s="11">
        <f>[16]Junho!$G$26</f>
        <v>37</v>
      </c>
      <c r="X20" s="11">
        <f>[16]Junho!$G$27</f>
        <v>36</v>
      </c>
      <c r="Y20" s="11">
        <f>[16]Junho!$G$28</f>
        <v>39</v>
      </c>
      <c r="Z20" s="11">
        <f>[16]Junho!$G$29</f>
        <v>33</v>
      </c>
      <c r="AA20" s="11">
        <f>[16]Junho!$G$30</f>
        <v>49</v>
      </c>
      <c r="AB20" s="11">
        <f>[16]Junho!$G$31</f>
        <v>63</v>
      </c>
      <c r="AC20" s="11">
        <f>[16]Junho!$G$32</f>
        <v>47</v>
      </c>
      <c r="AD20" s="11">
        <f>[16]Junho!$G$33</f>
        <v>49</v>
      </c>
      <c r="AE20" s="11">
        <f>[16]Junho!$G$34</f>
        <v>48</v>
      </c>
      <c r="AF20" s="14">
        <f t="shared" si="1"/>
        <v>33</v>
      </c>
      <c r="AG20" s="93">
        <f t="shared" si="2"/>
        <v>47.333333333333336</v>
      </c>
      <c r="AH20" s="12" t="s">
        <v>47</v>
      </c>
    </row>
    <row r="21" spans="1:38" x14ac:dyDescent="0.2">
      <c r="A21" s="57" t="s">
        <v>43</v>
      </c>
      <c r="B21" s="11">
        <f>[17]Junho!$G$5</f>
        <v>27</v>
      </c>
      <c r="C21" s="11">
        <f>[17]Junho!$G$6</f>
        <v>27</v>
      </c>
      <c r="D21" s="11">
        <f>[17]Junho!$G$7</f>
        <v>54</v>
      </c>
      <c r="E21" s="11">
        <f>[17]Junho!$G$8</f>
        <v>47</v>
      </c>
      <c r="F21" s="11">
        <f>[17]Junho!$G$9</f>
        <v>17</v>
      </c>
      <c r="G21" s="11">
        <f>[17]Junho!$G$10</f>
        <v>16</v>
      </c>
      <c r="H21" s="11">
        <f>[17]Junho!$G$11</f>
        <v>35</v>
      </c>
      <c r="I21" s="11">
        <f>[17]Junho!$G$12</f>
        <v>35</v>
      </c>
      <c r="J21" s="11">
        <f>[17]Junho!$G$13</f>
        <v>26</v>
      </c>
      <c r="K21" s="11">
        <f>[17]Junho!$G$14</f>
        <v>30</v>
      </c>
      <c r="L21" s="11">
        <f>[17]Junho!$G$15</f>
        <v>33</v>
      </c>
      <c r="M21" s="11">
        <f>[17]Junho!$G$16</f>
        <v>27</v>
      </c>
      <c r="N21" s="11">
        <f>[17]Junho!$G$17</f>
        <v>28</v>
      </c>
      <c r="O21" s="11">
        <f>[17]Junho!$G$18</f>
        <v>25</v>
      </c>
      <c r="P21" s="11">
        <f>[17]Junho!$G$19</f>
        <v>29</v>
      </c>
      <c r="Q21" s="11">
        <f>[17]Junho!$G$20</f>
        <v>29</v>
      </c>
      <c r="R21" s="11">
        <f>[17]Junho!$G$21</f>
        <v>32</v>
      </c>
      <c r="S21" s="11">
        <f>[17]Junho!$G$22</f>
        <v>29</v>
      </c>
      <c r="T21" s="11">
        <f>[17]Junho!$G$23</f>
        <v>31</v>
      </c>
      <c r="U21" s="11">
        <f>[17]Junho!$G$24</f>
        <v>31</v>
      </c>
      <c r="V21" s="11">
        <f>[17]Junho!$G$25</f>
        <v>27</v>
      </c>
      <c r="W21" s="11">
        <f>[17]Junho!$G$26</f>
        <v>24</v>
      </c>
      <c r="X21" s="11">
        <f>[17]Junho!$G$27</f>
        <v>26</v>
      </c>
      <c r="Y21" s="11">
        <f>[17]Junho!$G$28</f>
        <v>25</v>
      </c>
      <c r="Z21" s="11">
        <f>[17]Junho!$G$29</f>
        <v>26</v>
      </c>
      <c r="AA21" s="11">
        <f>[17]Junho!$G$30</f>
        <v>31</v>
      </c>
      <c r="AB21" s="11">
        <f>[17]Junho!$G$31</f>
        <v>31</v>
      </c>
      <c r="AC21" s="11">
        <f>[17]Junho!$G$32</f>
        <v>26</v>
      </c>
      <c r="AD21" s="11">
        <f>[17]Junho!$G$33</f>
        <v>27</v>
      </c>
      <c r="AE21" s="11">
        <f>[17]Junho!$G$34</f>
        <v>22</v>
      </c>
      <c r="AF21" s="14">
        <f t="shared" si="1"/>
        <v>16</v>
      </c>
      <c r="AG21" s="93">
        <f t="shared" si="2"/>
        <v>29.1</v>
      </c>
      <c r="AI21" t="s">
        <v>47</v>
      </c>
      <c r="AK21" t="s">
        <v>47</v>
      </c>
    </row>
    <row r="22" spans="1:38" x14ac:dyDescent="0.2">
      <c r="A22" s="57" t="s">
        <v>6</v>
      </c>
      <c r="B22" s="11">
        <f>[18]Junho!$G$5</f>
        <v>42</v>
      </c>
      <c r="C22" s="11">
        <f>[18]Junho!$G$6</f>
        <v>48</v>
      </c>
      <c r="D22" s="11">
        <f>[18]Junho!$G$7</f>
        <v>68</v>
      </c>
      <c r="E22" s="11">
        <f>[18]Junho!$G$8</f>
        <v>54</v>
      </c>
      <c r="F22" s="11">
        <f>[18]Junho!$G$9</f>
        <v>33</v>
      </c>
      <c r="G22" s="11">
        <f>[18]Junho!$G$10</f>
        <v>25</v>
      </c>
      <c r="H22" s="11">
        <f>[18]Junho!$G$11</f>
        <v>35</v>
      </c>
      <c r="I22" s="11">
        <f>[18]Junho!$G$12</f>
        <v>34</v>
      </c>
      <c r="J22" s="11">
        <f>[18]Junho!$G$13</f>
        <v>26</v>
      </c>
      <c r="K22" s="11">
        <f>[18]Junho!$G$14</f>
        <v>33</v>
      </c>
      <c r="L22" s="11">
        <f>[18]Junho!$G$15</f>
        <v>33</v>
      </c>
      <c r="M22" s="11">
        <f>[18]Junho!$G$16</f>
        <v>31</v>
      </c>
      <c r="N22" s="11">
        <f>[18]Junho!$G$17</f>
        <v>27</v>
      </c>
      <c r="O22" s="11">
        <f>[18]Junho!$G$18</f>
        <v>27</v>
      </c>
      <c r="P22" s="11">
        <f>[18]Junho!$G$19</f>
        <v>33</v>
      </c>
      <c r="Q22" s="11">
        <f>[18]Junho!$G$20</f>
        <v>26</v>
      </c>
      <c r="R22" s="11">
        <f>[18]Junho!$G$21</f>
        <v>26</v>
      </c>
      <c r="S22" s="11">
        <f>[18]Junho!$G$22</f>
        <v>29</v>
      </c>
      <c r="T22" s="11">
        <f>[18]Junho!$G$23</f>
        <v>33</v>
      </c>
      <c r="U22" s="11">
        <f>[18]Junho!$G$24</f>
        <v>30</v>
      </c>
      <c r="V22" s="11">
        <f>[18]Junho!$G$25</f>
        <v>24</v>
      </c>
      <c r="W22" s="11">
        <f>[18]Junho!$G$26</f>
        <v>25</v>
      </c>
      <c r="X22" s="11">
        <f>[18]Junho!$G$27</f>
        <v>26</v>
      </c>
      <c r="Y22" s="11">
        <f>[18]Junho!$G$28</f>
        <v>29</v>
      </c>
      <c r="Z22" s="11">
        <f>[18]Junho!$G$29</f>
        <v>27</v>
      </c>
      <c r="AA22" s="11">
        <f>[18]Junho!$G$30</f>
        <v>42</v>
      </c>
      <c r="AB22" s="11">
        <f>[18]Junho!$G$31</f>
        <v>53</v>
      </c>
      <c r="AC22" s="11">
        <f>[18]Junho!$G$32</f>
        <v>31</v>
      </c>
      <c r="AD22" s="11">
        <f>[18]Junho!$G$33</f>
        <v>30</v>
      </c>
      <c r="AE22" s="11">
        <f>[18]Junho!$G$34</f>
        <v>33</v>
      </c>
      <c r="AF22" s="14">
        <f t="shared" si="1"/>
        <v>24</v>
      </c>
      <c r="AG22" s="93">
        <f t="shared" si="2"/>
        <v>33.766666666666666</v>
      </c>
      <c r="AJ22" t="s">
        <v>47</v>
      </c>
      <c r="AK22" t="s">
        <v>47</v>
      </c>
    </row>
    <row r="23" spans="1:38" x14ac:dyDescent="0.2">
      <c r="A23" s="57" t="s">
        <v>7</v>
      </c>
      <c r="B23" s="11">
        <f>[19]Junho!$G$5</f>
        <v>76</v>
      </c>
      <c r="C23" s="11">
        <f>[19]Junho!$G$6</f>
        <v>84</v>
      </c>
      <c r="D23" s="11">
        <f>[19]Junho!$G$7</f>
        <v>70</v>
      </c>
      <c r="E23" s="11">
        <f>[19]Junho!$G$8</f>
        <v>56</v>
      </c>
      <c r="F23" s="11">
        <f>[19]Junho!$G$9</f>
        <v>41</v>
      </c>
      <c r="G23" s="11">
        <f>[19]Junho!$G$10</f>
        <v>42</v>
      </c>
      <c r="H23" s="11">
        <f>[19]Junho!$G$11</f>
        <v>34</v>
      </c>
      <c r="I23" s="11">
        <f>[19]Junho!$G$12</f>
        <v>45</v>
      </c>
      <c r="J23" s="11">
        <f>[19]Junho!$G$13</f>
        <v>38</v>
      </c>
      <c r="K23" s="11">
        <f>[19]Junho!$G$14</f>
        <v>46</v>
      </c>
      <c r="L23" s="11">
        <f>[19]Junho!$G$15</f>
        <v>40</v>
      </c>
      <c r="M23" s="11">
        <f>[19]Junho!$G$16</f>
        <v>39</v>
      </c>
      <c r="N23" s="11">
        <f>[19]Junho!$G$17</f>
        <v>32</v>
      </c>
      <c r="O23" s="11">
        <f>[19]Junho!$G$18</f>
        <v>40</v>
      </c>
      <c r="P23" s="11">
        <f>[19]Junho!$G$19</f>
        <v>39</v>
      </c>
      <c r="Q23" s="11">
        <f>[19]Junho!$G$20</f>
        <v>41</v>
      </c>
      <c r="R23" s="11">
        <f>[19]Junho!$G$21</f>
        <v>34</v>
      </c>
      <c r="S23" s="11">
        <f>[19]Junho!$G$22</f>
        <v>33</v>
      </c>
      <c r="T23" s="11">
        <f>[19]Junho!$G$23</f>
        <v>34</v>
      </c>
      <c r="U23" s="11">
        <f>[19]Junho!$G$24</f>
        <v>47</v>
      </c>
      <c r="V23" s="11">
        <f>[19]Junho!$G$25</f>
        <v>33</v>
      </c>
      <c r="W23" s="11">
        <f>[19]Junho!$G$26</f>
        <v>31</v>
      </c>
      <c r="X23" s="11">
        <f>[19]Junho!$G$27</f>
        <v>30</v>
      </c>
      <c r="Y23" s="11">
        <f>[19]Junho!$G$28</f>
        <v>28</v>
      </c>
      <c r="Z23" s="11">
        <f>[19]Junho!$G$29</f>
        <v>31</v>
      </c>
      <c r="AA23" s="11">
        <f>[19]Junho!$G$30</f>
        <v>57</v>
      </c>
      <c r="AB23" s="11">
        <f>[19]Junho!$G$31</f>
        <v>82</v>
      </c>
      <c r="AC23" s="11">
        <f>[19]Junho!$G$32</f>
        <v>30</v>
      </c>
      <c r="AD23" s="11">
        <f>[19]Junho!$G$33</f>
        <v>31</v>
      </c>
      <c r="AE23" s="11">
        <f>[19]Junho!$G$34</f>
        <v>31</v>
      </c>
      <c r="AF23" s="14">
        <f t="shared" si="1"/>
        <v>28</v>
      </c>
      <c r="AG23" s="93">
        <f t="shared" si="2"/>
        <v>43.166666666666664</v>
      </c>
      <c r="AI23" t="s">
        <v>47</v>
      </c>
      <c r="AJ23" t="s">
        <v>47</v>
      </c>
    </row>
    <row r="24" spans="1:38" x14ac:dyDescent="0.2">
      <c r="A24" s="57" t="s">
        <v>169</v>
      </c>
      <c r="B24" s="11" t="str">
        <f>[20]Junho!$G$5</f>
        <v>*</v>
      </c>
      <c r="C24" s="11" t="str">
        <f>[20]Junho!$G$6</f>
        <v>*</v>
      </c>
      <c r="D24" s="11" t="str">
        <f>[20]Junho!$G$7</f>
        <v>*</v>
      </c>
      <c r="E24" s="11" t="str">
        <f>[20]Junho!$G$8</f>
        <v>*</v>
      </c>
      <c r="F24" s="11" t="str">
        <f>[20]Junho!$G$9</f>
        <v>*</v>
      </c>
      <c r="G24" s="11" t="str">
        <f>[20]Junho!$G$10</f>
        <v>*</v>
      </c>
      <c r="H24" s="11" t="str">
        <f>[20]Junho!$G$11</f>
        <v>*</v>
      </c>
      <c r="I24" s="11" t="str">
        <f>[20]Junho!$G$12</f>
        <v>*</v>
      </c>
      <c r="J24" s="11" t="str">
        <f>[20]Junho!$G$13</f>
        <v>*</v>
      </c>
      <c r="K24" s="11" t="str">
        <f>[20]Junho!$G$14</f>
        <v>*</v>
      </c>
      <c r="L24" s="11" t="str">
        <f>[20]Junho!$G$15</f>
        <v>*</v>
      </c>
      <c r="M24" s="11" t="str">
        <f>[20]Junho!$G$16</f>
        <v>*</v>
      </c>
      <c r="N24" s="11" t="str">
        <f>[20]Junho!$G$17</f>
        <v>*</v>
      </c>
      <c r="O24" s="11" t="str">
        <f>[20]Junho!$G$18</f>
        <v>*</v>
      </c>
      <c r="P24" s="11" t="str">
        <f>[20]Junho!$G$19</f>
        <v>*</v>
      </c>
      <c r="Q24" s="11" t="str">
        <f>[20]Junho!$G$20</f>
        <v>*</v>
      </c>
      <c r="R24" s="11" t="str">
        <f>[20]Junho!$G$21</f>
        <v>*</v>
      </c>
      <c r="S24" s="11" t="str">
        <f>[20]Junho!$G$22</f>
        <v>*</v>
      </c>
      <c r="T24" s="11" t="str">
        <f>[20]Junho!$G$23</f>
        <v>*</v>
      </c>
      <c r="U24" s="11" t="str">
        <f>[20]Junho!$G$24</f>
        <v>*</v>
      </c>
      <c r="V24" s="11" t="str">
        <f>[20]Junho!$G$25</f>
        <v>*</v>
      </c>
      <c r="W24" s="11" t="str">
        <f>[20]Junho!$G$26</f>
        <v>*</v>
      </c>
      <c r="X24" s="11" t="str">
        <f>[20]Junho!$G$27</f>
        <v>*</v>
      </c>
      <c r="Y24" s="11" t="str">
        <f>[20]Junho!$G$28</f>
        <v>*</v>
      </c>
      <c r="Z24" s="11" t="str">
        <f>[20]Junho!$G$29</f>
        <v>*</v>
      </c>
      <c r="AA24" s="11" t="str">
        <f>[20]Junho!$G$30</f>
        <v>*</v>
      </c>
      <c r="AB24" s="11" t="str">
        <f>[20]Junho!$G$31</f>
        <v>*</v>
      </c>
      <c r="AC24" s="11" t="str">
        <f>[20]Junho!$G$32</f>
        <v>*</v>
      </c>
      <c r="AD24" s="11" t="str">
        <f>[20]Junho!$G$33</f>
        <v>*</v>
      </c>
      <c r="AE24" s="11" t="str">
        <f>[20]Junho!$G$34</f>
        <v>*</v>
      </c>
      <c r="AF24" s="14" t="s">
        <v>226</v>
      </c>
      <c r="AG24" s="93" t="s">
        <v>226</v>
      </c>
      <c r="AI24" t="s">
        <v>47</v>
      </c>
    </row>
    <row r="25" spans="1:38" x14ac:dyDescent="0.2">
      <c r="A25" s="57" t="s">
        <v>170</v>
      </c>
      <c r="B25" s="11" t="str">
        <f>[21]Junho!$G$5</f>
        <v>*</v>
      </c>
      <c r="C25" s="11" t="str">
        <f>[21]Junho!$G$6</f>
        <v>*</v>
      </c>
      <c r="D25" s="11" t="str">
        <f>[21]Junho!$G$7</f>
        <v>*</v>
      </c>
      <c r="E25" s="11" t="str">
        <f>[21]Junho!$G$8</f>
        <v>*</v>
      </c>
      <c r="F25" s="11" t="str">
        <f>[21]Junho!$G$9</f>
        <v>*</v>
      </c>
      <c r="G25" s="11" t="str">
        <f>[21]Junho!$G$10</f>
        <v>*</v>
      </c>
      <c r="H25" s="11" t="str">
        <f>[21]Junho!$G$11</f>
        <v>*</v>
      </c>
      <c r="I25" s="11" t="str">
        <f>[21]Junho!$G$12</f>
        <v>*</v>
      </c>
      <c r="J25" s="11" t="str">
        <f>[21]Junho!$G$13</f>
        <v>*</v>
      </c>
      <c r="K25" s="11" t="str">
        <f>[21]Junho!$G$14</f>
        <v>*</v>
      </c>
      <c r="L25" s="11" t="str">
        <f>[21]Junho!$G$15</f>
        <v>*</v>
      </c>
      <c r="M25" s="11" t="str">
        <f>[21]Junho!$G$16</f>
        <v>*</v>
      </c>
      <c r="N25" s="11" t="str">
        <f>[21]Junho!$G$17</f>
        <v>*</v>
      </c>
      <c r="O25" s="11" t="str">
        <f>[21]Junho!$G$18</f>
        <v>*</v>
      </c>
      <c r="P25" s="11" t="str">
        <f>[21]Junho!$G$19</f>
        <v>*</v>
      </c>
      <c r="Q25" s="11" t="str">
        <f>[21]Junho!$G$20</f>
        <v>*</v>
      </c>
      <c r="R25" s="11" t="str">
        <f>[21]Junho!$G$21</f>
        <v>*</v>
      </c>
      <c r="S25" s="11" t="str">
        <f>[21]Junho!$G$22</f>
        <v>*</v>
      </c>
      <c r="T25" s="11" t="str">
        <f>[21]Junho!$G$23</f>
        <v>*</v>
      </c>
      <c r="U25" s="11" t="str">
        <f>[21]Junho!$G$24</f>
        <v>*</v>
      </c>
      <c r="V25" s="11" t="str">
        <f>[21]Junho!$G$25</f>
        <v>*</v>
      </c>
      <c r="W25" s="11" t="str">
        <f>[21]Junho!$G$26</f>
        <v>*</v>
      </c>
      <c r="X25" s="11" t="str">
        <f>[21]Junho!$G$27</f>
        <v>*</v>
      </c>
      <c r="Y25" s="11" t="str">
        <f>[21]Junho!$G$28</f>
        <v>*</v>
      </c>
      <c r="Z25" s="11" t="str">
        <f>[21]Junho!$G$29</f>
        <v>*</v>
      </c>
      <c r="AA25" s="11" t="str">
        <f>[21]Junho!$G$30</f>
        <v>*</v>
      </c>
      <c r="AB25" s="11" t="str">
        <f>[21]Junho!$G$31</f>
        <v>*</v>
      </c>
      <c r="AC25" s="11" t="str">
        <f>[21]Junho!$G$32</f>
        <v>*</v>
      </c>
      <c r="AD25" s="11" t="str">
        <f>[21]Junho!$G$33</f>
        <v>*</v>
      </c>
      <c r="AE25" s="11" t="str">
        <f>[21]Junho!$G$34</f>
        <v>*</v>
      </c>
      <c r="AF25" s="14" t="s">
        <v>226</v>
      </c>
      <c r="AG25" s="93" t="s">
        <v>226</v>
      </c>
      <c r="AH25" s="12" t="s">
        <v>47</v>
      </c>
      <c r="AI25" t="s">
        <v>47</v>
      </c>
    </row>
    <row r="26" spans="1:38" x14ac:dyDescent="0.2">
      <c r="A26" s="57" t="s">
        <v>171</v>
      </c>
      <c r="B26" s="11" t="str">
        <f>[22]Junho!$G$5</f>
        <v>*</v>
      </c>
      <c r="C26" s="11" t="str">
        <f>[22]Junho!$G$6</f>
        <v>*</v>
      </c>
      <c r="D26" s="11" t="str">
        <f>[22]Junho!$G$7</f>
        <v>*</v>
      </c>
      <c r="E26" s="11" t="str">
        <f>[22]Junho!$G$8</f>
        <v>*</v>
      </c>
      <c r="F26" s="11" t="str">
        <f>[22]Junho!$G$9</f>
        <v>*</v>
      </c>
      <c r="G26" s="11" t="str">
        <f>[22]Junho!$G$10</f>
        <v>*</v>
      </c>
      <c r="H26" s="11" t="str">
        <f>[22]Junho!$G$11</f>
        <v>*</v>
      </c>
      <c r="I26" s="11" t="str">
        <f>[22]Junho!$G$12</f>
        <v>*</v>
      </c>
      <c r="J26" s="11" t="str">
        <f>[22]Junho!$G$13</f>
        <v>*</v>
      </c>
      <c r="K26" s="11" t="str">
        <f>[22]Junho!$G$14</f>
        <v>*</v>
      </c>
      <c r="L26" s="11" t="str">
        <f>[22]Junho!$G$15</f>
        <v>*</v>
      </c>
      <c r="M26" s="11" t="str">
        <f>[22]Junho!$G$16</f>
        <v>*</v>
      </c>
      <c r="N26" s="11" t="str">
        <f>[22]Junho!$G$17</f>
        <v>*</v>
      </c>
      <c r="O26" s="11" t="str">
        <f>[22]Junho!$G$18</f>
        <v>*</v>
      </c>
      <c r="P26" s="11" t="str">
        <f>[22]Junho!$G$19</f>
        <v>*</v>
      </c>
      <c r="Q26" s="11" t="str">
        <f>[22]Junho!$G$20</f>
        <v>*</v>
      </c>
      <c r="R26" s="11" t="str">
        <f>[22]Junho!$G$21</f>
        <v>*</v>
      </c>
      <c r="S26" s="11" t="str">
        <f>[22]Junho!$G$22</f>
        <v>*</v>
      </c>
      <c r="T26" s="11" t="str">
        <f>[22]Junho!$G$23</f>
        <v>*</v>
      </c>
      <c r="U26" s="11" t="str">
        <f>[22]Junho!$G$24</f>
        <v>*</v>
      </c>
      <c r="V26" s="11" t="str">
        <f>[22]Junho!$G$25</f>
        <v>*</v>
      </c>
      <c r="W26" s="11" t="str">
        <f>[22]Junho!$G$26</f>
        <v>*</v>
      </c>
      <c r="X26" s="11" t="str">
        <f>[22]Junho!$G$27</f>
        <v>*</v>
      </c>
      <c r="Y26" s="11" t="str">
        <f>[22]Junho!$G$28</f>
        <v>*</v>
      </c>
      <c r="Z26" s="11" t="str">
        <f>[22]Junho!$G$29</f>
        <v>*</v>
      </c>
      <c r="AA26" s="11" t="str">
        <f>[22]Junho!$G$30</f>
        <v>*</v>
      </c>
      <c r="AB26" s="11" t="str">
        <f>[22]Junho!$G$31</f>
        <v>*</v>
      </c>
      <c r="AC26" s="11" t="str">
        <f>[22]Junho!$G$32</f>
        <v>*</v>
      </c>
      <c r="AD26" s="11" t="str">
        <f>[22]Junho!$G$33</f>
        <v>*</v>
      </c>
      <c r="AE26" s="11" t="str">
        <f>[22]Junho!$G$34</f>
        <v>*</v>
      </c>
      <c r="AF26" s="14" t="s">
        <v>226</v>
      </c>
      <c r="AG26" s="93" t="s">
        <v>226</v>
      </c>
      <c r="AI26" t="s">
        <v>47</v>
      </c>
      <c r="AL26" t="s">
        <v>47</v>
      </c>
    </row>
    <row r="27" spans="1:38" x14ac:dyDescent="0.2">
      <c r="A27" s="57" t="s">
        <v>8</v>
      </c>
      <c r="B27" s="11">
        <f>[23]Junho!$G$5</f>
        <v>78</v>
      </c>
      <c r="C27" s="11">
        <f>[23]Junho!$G$6</f>
        <v>81</v>
      </c>
      <c r="D27" s="11">
        <f>[23]Junho!$G$7</f>
        <v>88</v>
      </c>
      <c r="E27" s="11">
        <f>[23]Junho!$G$8</f>
        <v>50</v>
      </c>
      <c r="F27" s="11">
        <f>[23]Junho!$G$9</f>
        <v>42</v>
      </c>
      <c r="G27" s="11">
        <f>[23]Junho!$G$10</f>
        <v>52</v>
      </c>
      <c r="H27" s="11">
        <f>[23]Junho!$G$11</f>
        <v>45</v>
      </c>
      <c r="I27" s="11">
        <f>[23]Junho!$G$12</f>
        <v>41</v>
      </c>
      <c r="J27" s="11">
        <f>[23]Junho!$G$13</f>
        <v>39</v>
      </c>
      <c r="K27" s="11">
        <f>[23]Junho!$G$14</f>
        <v>50</v>
      </c>
      <c r="L27" s="11">
        <f>[23]Junho!$G$15</f>
        <v>52</v>
      </c>
      <c r="M27" s="11">
        <f>[23]Junho!$G$16</f>
        <v>50</v>
      </c>
      <c r="N27" s="11">
        <f>[23]Junho!$G$17</f>
        <v>44</v>
      </c>
      <c r="O27" s="11">
        <f>[23]Junho!$G$18</f>
        <v>48</v>
      </c>
      <c r="P27" s="11">
        <f>[23]Junho!$G$19</f>
        <v>41</v>
      </c>
      <c r="Q27" s="11">
        <f>[23]Junho!$G$20</f>
        <v>39</v>
      </c>
      <c r="R27" s="11">
        <f>[23]Junho!$G$21</f>
        <v>41</v>
      </c>
      <c r="S27" s="11">
        <f>[23]Junho!$G$22</f>
        <v>43</v>
      </c>
      <c r="T27" s="11">
        <f>[23]Junho!$G$23</f>
        <v>40</v>
      </c>
      <c r="U27" s="11">
        <f>[23]Junho!$G$24</f>
        <v>51</v>
      </c>
      <c r="V27" s="11">
        <f>[23]Junho!$G$25</f>
        <v>51</v>
      </c>
      <c r="W27" s="11">
        <f>[23]Junho!$G$26</f>
        <v>43</v>
      </c>
      <c r="X27" s="11">
        <f>[23]Junho!$G$27</f>
        <v>34</v>
      </c>
      <c r="Y27" s="11">
        <f>[23]Junho!$G$28</f>
        <v>32</v>
      </c>
      <c r="Z27" s="11">
        <f>[23]Junho!$G$29</f>
        <v>34</v>
      </c>
      <c r="AA27" s="11">
        <f>[23]Junho!$G$30</f>
        <v>52</v>
      </c>
      <c r="AB27" s="11">
        <f>[23]Junho!$G$31</f>
        <v>87</v>
      </c>
      <c r="AC27" s="11">
        <f>[23]Junho!$G$32</f>
        <v>41</v>
      </c>
      <c r="AD27" s="11">
        <f>[23]Junho!$G$33</f>
        <v>32</v>
      </c>
      <c r="AE27" s="11">
        <f>[23]Junho!$G$34</f>
        <v>35</v>
      </c>
      <c r="AF27" s="14">
        <f t="shared" si="1"/>
        <v>32</v>
      </c>
      <c r="AG27" s="93">
        <f t="shared" si="2"/>
        <v>48.533333333333331</v>
      </c>
      <c r="AI27" t="s">
        <v>47</v>
      </c>
      <c r="AJ27" t="s">
        <v>47</v>
      </c>
      <c r="AK27" t="s">
        <v>47</v>
      </c>
    </row>
    <row r="28" spans="1:38" x14ac:dyDescent="0.2">
      <c r="A28" s="57" t="s">
        <v>9</v>
      </c>
      <c r="B28" s="11">
        <f>[24]Junho!$G$5</f>
        <v>54</v>
      </c>
      <c r="C28" s="11">
        <f>[24]Junho!$G$6</f>
        <v>73</v>
      </c>
      <c r="D28" s="11">
        <f>[24]Junho!$G$7</f>
        <v>82</v>
      </c>
      <c r="E28" s="11">
        <f>[24]Junho!$G$8</f>
        <v>54</v>
      </c>
      <c r="F28" s="11">
        <f>[24]Junho!$G$9</f>
        <v>39</v>
      </c>
      <c r="G28" s="11">
        <f>[24]Junho!$G$10</f>
        <v>37</v>
      </c>
      <c r="H28" s="11">
        <f>[24]Junho!$G$11</f>
        <v>33</v>
      </c>
      <c r="I28" s="11">
        <f>[24]Junho!$G$12</f>
        <v>31</v>
      </c>
      <c r="J28" s="11">
        <f>[24]Junho!$G$13</f>
        <v>36</v>
      </c>
      <c r="K28" s="11">
        <f>[24]Junho!$G$14</f>
        <v>42</v>
      </c>
      <c r="L28" s="11">
        <f>[24]Junho!$G$15</f>
        <v>24</v>
      </c>
      <c r="M28" s="11">
        <f>[24]Junho!$G$16</f>
        <v>35</v>
      </c>
      <c r="N28" s="11">
        <f>[24]Junho!$G$17</f>
        <v>30</v>
      </c>
      <c r="O28" s="11">
        <f>[24]Junho!$G$18</f>
        <v>37</v>
      </c>
      <c r="P28" s="11">
        <f>[24]Junho!$G$19</f>
        <v>31</v>
      </c>
      <c r="Q28" s="11">
        <f>[24]Junho!$G$20</f>
        <v>31</v>
      </c>
      <c r="R28" s="11">
        <f>[24]Junho!$G$21</f>
        <v>31</v>
      </c>
      <c r="S28" s="11">
        <f>[24]Junho!$G$22</f>
        <v>30</v>
      </c>
      <c r="T28" s="11">
        <f>[24]Junho!$G$23</f>
        <v>29</v>
      </c>
      <c r="U28" s="11">
        <f>[24]Junho!$G$24</f>
        <v>40</v>
      </c>
      <c r="V28" s="11">
        <f>[24]Junho!$G$25</f>
        <v>33</v>
      </c>
      <c r="W28" s="11">
        <f>[24]Junho!$G$26</f>
        <v>30</v>
      </c>
      <c r="X28" s="11">
        <f>[24]Junho!$G$27</f>
        <v>27</v>
      </c>
      <c r="Y28" s="11">
        <f>[24]Junho!$G$28</f>
        <v>27</v>
      </c>
      <c r="Z28" s="11">
        <f>[24]Junho!$G$29</f>
        <v>26</v>
      </c>
      <c r="AA28" s="11">
        <f>[24]Junho!$G$30</f>
        <v>44</v>
      </c>
      <c r="AB28" s="11">
        <f>[24]Junho!$G$31</f>
        <v>90</v>
      </c>
      <c r="AC28" s="11">
        <f>[24]Junho!$G$32</f>
        <v>36</v>
      </c>
      <c r="AD28" s="11">
        <f>[24]Junho!$G$33</f>
        <v>31</v>
      </c>
      <c r="AE28" s="11">
        <f>[24]Junho!$G$34</f>
        <v>30</v>
      </c>
      <c r="AF28" s="14">
        <f t="shared" si="1"/>
        <v>24</v>
      </c>
      <c r="AG28" s="93">
        <f t="shared" si="2"/>
        <v>39.1</v>
      </c>
      <c r="AK28" t="s">
        <v>47</v>
      </c>
    </row>
    <row r="29" spans="1:38" x14ac:dyDescent="0.2">
      <c r="A29" s="57" t="s">
        <v>42</v>
      </c>
      <c r="B29" s="11">
        <f>[25]Junho!$G$5</f>
        <v>67</v>
      </c>
      <c r="C29" s="11">
        <f>[25]Junho!$G$6</f>
        <v>75</v>
      </c>
      <c r="D29" s="11">
        <f>[25]Junho!$G$7</f>
        <v>61</v>
      </c>
      <c r="E29" s="11">
        <f>[25]Junho!$G$8</f>
        <v>48</v>
      </c>
      <c r="F29" s="11">
        <f>[25]Junho!$G$9</f>
        <v>40</v>
      </c>
      <c r="G29" s="11">
        <f>[25]Junho!$G$10</f>
        <v>31</v>
      </c>
      <c r="H29" s="11">
        <f>[25]Junho!$G$11</f>
        <v>30</v>
      </c>
      <c r="I29" s="11">
        <f>[25]Junho!$G$12</f>
        <v>46</v>
      </c>
      <c r="J29" s="11">
        <f>[25]Junho!$G$13</f>
        <v>30</v>
      </c>
      <c r="K29" s="11">
        <f>[25]Junho!$G$14</f>
        <v>32</v>
      </c>
      <c r="L29" s="11">
        <f>[25]Junho!$G$15</f>
        <v>39</v>
      </c>
      <c r="M29" s="11">
        <f>[25]Junho!$G$16</f>
        <v>40</v>
      </c>
      <c r="N29" s="11">
        <f>[25]Junho!$G$17</f>
        <v>33</v>
      </c>
      <c r="O29" s="11">
        <f>[25]Junho!$G$18</f>
        <v>49</v>
      </c>
      <c r="P29" s="11">
        <f>[25]Junho!$G$19</f>
        <v>34</v>
      </c>
      <c r="Q29" s="11">
        <f>[25]Junho!$G$20</f>
        <v>28</v>
      </c>
      <c r="R29" s="11">
        <f>[25]Junho!$G$21</f>
        <v>28</v>
      </c>
      <c r="S29" s="11">
        <f>[25]Junho!$G$22</f>
        <v>34</v>
      </c>
      <c r="T29" s="11">
        <f>[25]Junho!$G$23</f>
        <v>48</v>
      </c>
      <c r="U29" s="11">
        <f>[25]Junho!$G$24</f>
        <v>46</v>
      </c>
      <c r="V29" s="11">
        <f>[25]Junho!$G$25</f>
        <v>26</v>
      </c>
      <c r="W29" s="11">
        <f>[25]Junho!$G$26</f>
        <v>29</v>
      </c>
      <c r="X29" s="11">
        <f>[25]Junho!$G$27</f>
        <v>32</v>
      </c>
      <c r="Y29" s="11">
        <f>[25]Junho!$G$28</f>
        <v>29</v>
      </c>
      <c r="Z29" s="11">
        <f>[25]Junho!$G$29</f>
        <v>33</v>
      </c>
      <c r="AA29" s="11">
        <f>[25]Junho!$G$30</f>
        <v>51</v>
      </c>
      <c r="AB29" s="11">
        <f>[25]Junho!$G$31</f>
        <v>62</v>
      </c>
      <c r="AC29" s="11">
        <f>[25]Junho!$G$32</f>
        <v>33</v>
      </c>
      <c r="AD29" s="11">
        <f>[25]Junho!$G$33</f>
        <v>37</v>
      </c>
      <c r="AE29" s="11">
        <f>[25]Junho!$G$34</f>
        <v>41</v>
      </c>
      <c r="AF29" s="14">
        <f t="shared" si="1"/>
        <v>26</v>
      </c>
      <c r="AG29" s="93">
        <f t="shared" si="2"/>
        <v>40.4</v>
      </c>
      <c r="AJ29" t="s">
        <v>47</v>
      </c>
      <c r="AK29" t="s">
        <v>47</v>
      </c>
    </row>
    <row r="30" spans="1:38" x14ac:dyDescent="0.2">
      <c r="A30" s="57" t="s">
        <v>10</v>
      </c>
      <c r="B30" s="11">
        <f>[26]Junho!$G$5</f>
        <v>81</v>
      </c>
      <c r="C30" s="11">
        <f>[26]Junho!$G$6</f>
        <v>89</v>
      </c>
      <c r="D30" s="11">
        <f>[26]Junho!$G$7</f>
        <v>75</v>
      </c>
      <c r="E30" s="11">
        <f>[26]Junho!$G$8</f>
        <v>48</v>
      </c>
      <c r="F30" s="11">
        <f>[26]Junho!$G$9</f>
        <v>42</v>
      </c>
      <c r="G30" s="11">
        <f>[26]Junho!$G$10</f>
        <v>38</v>
      </c>
      <c r="H30" s="11">
        <f>[26]Junho!$G$11</f>
        <v>37</v>
      </c>
      <c r="I30" s="11">
        <f>[26]Junho!$G$12</f>
        <v>37</v>
      </c>
      <c r="J30" s="11">
        <f>[26]Junho!$G$13</f>
        <v>36</v>
      </c>
      <c r="K30" s="11">
        <f>[26]Junho!$G$14</f>
        <v>48</v>
      </c>
      <c r="L30" s="11">
        <f>[26]Junho!$G$15</f>
        <v>42</v>
      </c>
      <c r="M30" s="11">
        <f>[26]Junho!$G$16</f>
        <v>40</v>
      </c>
      <c r="N30" s="11">
        <f>[26]Junho!$G$17</f>
        <v>36</v>
      </c>
      <c r="O30" s="11">
        <f>[26]Junho!$G$18</f>
        <v>40</v>
      </c>
      <c r="P30" s="11">
        <f>[26]Junho!$G$19</f>
        <v>38</v>
      </c>
      <c r="Q30" s="11">
        <f>[26]Junho!$G$20</f>
        <v>37</v>
      </c>
      <c r="R30" s="11">
        <f>[26]Junho!$G$21</f>
        <v>34</v>
      </c>
      <c r="S30" s="11">
        <f>[26]Junho!$G$22</f>
        <v>33</v>
      </c>
      <c r="T30" s="11">
        <f>[26]Junho!$G$23</f>
        <v>40</v>
      </c>
      <c r="U30" s="11">
        <f>[26]Junho!$G$24</f>
        <v>53</v>
      </c>
      <c r="V30" s="11">
        <f>[26]Junho!$G$25</f>
        <v>33</v>
      </c>
      <c r="W30" s="11">
        <f>[26]Junho!$G$26</f>
        <v>41</v>
      </c>
      <c r="X30" s="11">
        <f>[26]Junho!$G$27</f>
        <v>32</v>
      </c>
      <c r="Y30" s="11">
        <f>[26]Junho!$G$28</f>
        <v>32</v>
      </c>
      <c r="Z30" s="11">
        <f>[26]Junho!$G$29</f>
        <v>31</v>
      </c>
      <c r="AA30" s="11">
        <f>[26]Junho!$G$30</f>
        <v>52</v>
      </c>
      <c r="AB30" s="11">
        <f>[26]Junho!$G$31</f>
        <v>85</v>
      </c>
      <c r="AC30" s="11">
        <f>[26]Junho!$G$32</f>
        <v>42</v>
      </c>
      <c r="AD30" s="11">
        <f>[26]Junho!$G$33</f>
        <v>35</v>
      </c>
      <c r="AE30" s="11">
        <f>[26]Junho!$G$34</f>
        <v>36</v>
      </c>
      <c r="AF30" s="14">
        <f t="shared" si="1"/>
        <v>31</v>
      </c>
      <c r="AG30" s="93">
        <f t="shared" si="2"/>
        <v>44.766666666666666</v>
      </c>
      <c r="AJ30" t="s">
        <v>47</v>
      </c>
      <c r="AK30" t="s">
        <v>47</v>
      </c>
    </row>
    <row r="31" spans="1:38" x14ac:dyDescent="0.2">
      <c r="A31" s="57" t="s">
        <v>172</v>
      </c>
      <c r="B31" s="11" t="str">
        <f>[27]Junho!$G$5</f>
        <v>*</v>
      </c>
      <c r="C31" s="11" t="str">
        <f>[27]Junho!$G$6</f>
        <v>*</v>
      </c>
      <c r="D31" s="11" t="str">
        <f>[27]Junho!$G$7</f>
        <v>*</v>
      </c>
      <c r="E31" s="11" t="str">
        <f>[27]Junho!$G$8</f>
        <v>*</v>
      </c>
      <c r="F31" s="11" t="str">
        <f>[27]Junho!$G$9</f>
        <v>*</v>
      </c>
      <c r="G31" s="11" t="str">
        <f>[27]Junho!$G$10</f>
        <v>*</v>
      </c>
      <c r="H31" s="11" t="str">
        <f>[27]Junho!$G$11</f>
        <v>*</v>
      </c>
      <c r="I31" s="11" t="str">
        <f>[27]Junho!$G$12</f>
        <v>*</v>
      </c>
      <c r="J31" s="11" t="str">
        <f>[27]Junho!$G$13</f>
        <v>*</v>
      </c>
      <c r="K31" s="11" t="str">
        <f>[27]Junho!$G$14</f>
        <v>*</v>
      </c>
      <c r="L31" s="11" t="str">
        <f>[27]Junho!$G$15</f>
        <v>*</v>
      </c>
      <c r="M31" s="11" t="str">
        <f>[27]Junho!$G$16</f>
        <v>*</v>
      </c>
      <c r="N31" s="11" t="str">
        <f>[27]Junho!$G$17</f>
        <v>*</v>
      </c>
      <c r="O31" s="11" t="str">
        <f>[27]Junho!$G$18</f>
        <v>*</v>
      </c>
      <c r="P31" s="11" t="str">
        <f>[27]Junho!$G$19</f>
        <v>*</v>
      </c>
      <c r="Q31" s="11" t="str">
        <f>[27]Junho!$G$20</f>
        <v>*</v>
      </c>
      <c r="R31" s="11" t="str">
        <f>[27]Junho!$G$21</f>
        <v>*</v>
      </c>
      <c r="S31" s="11" t="str">
        <f>[27]Junho!$G$22</f>
        <v>*</v>
      </c>
      <c r="T31" s="11" t="str">
        <f>[27]Junho!$G$23</f>
        <v>*</v>
      </c>
      <c r="U31" s="11" t="str">
        <f>[27]Junho!$G$24</f>
        <v>*</v>
      </c>
      <c r="V31" s="11" t="str">
        <f>[27]Junho!$G$25</f>
        <v>*</v>
      </c>
      <c r="W31" s="11" t="str">
        <f>[27]Junho!$G$26</f>
        <v>*</v>
      </c>
      <c r="X31" s="11" t="str">
        <f>[27]Junho!$G$27</f>
        <v>*</v>
      </c>
      <c r="Y31" s="11" t="str">
        <f>[27]Junho!$G$28</f>
        <v>*</v>
      </c>
      <c r="Z31" s="11" t="str">
        <f>[27]Junho!$G$29</f>
        <v>*</v>
      </c>
      <c r="AA31" s="11" t="str">
        <f>[27]Junho!$G$30</f>
        <v>*</v>
      </c>
      <c r="AB31" s="11" t="str">
        <f>[27]Junho!$G$31</f>
        <v>*</v>
      </c>
      <c r="AC31" s="11" t="str">
        <f>[27]Junho!$G$32</f>
        <v>*</v>
      </c>
      <c r="AD31" s="11" t="str">
        <f>[27]Junho!$G$33</f>
        <v>*</v>
      </c>
      <c r="AE31" s="11" t="str">
        <f>[27]Junho!$G$34</f>
        <v>*</v>
      </c>
      <c r="AF31" s="14" t="s">
        <v>226</v>
      </c>
      <c r="AG31" s="93" t="s">
        <v>226</v>
      </c>
      <c r="AH31" s="12" t="s">
        <v>47</v>
      </c>
      <c r="AI31" t="s">
        <v>47</v>
      </c>
      <c r="AK31" t="s">
        <v>47</v>
      </c>
    </row>
    <row r="32" spans="1:38" x14ac:dyDescent="0.2">
      <c r="A32" s="57" t="s">
        <v>11</v>
      </c>
      <c r="B32" s="11">
        <f>[28]Junho!$G$5</f>
        <v>54</v>
      </c>
      <c r="C32" s="11">
        <f>[28]Junho!$G$6</f>
        <v>77</v>
      </c>
      <c r="D32" s="11">
        <f>[28]Junho!$G$7</f>
        <v>54</v>
      </c>
      <c r="E32" s="11">
        <f>[28]Junho!$G$8</f>
        <v>53</v>
      </c>
      <c r="F32" s="11">
        <f>[28]Junho!$G$9</f>
        <v>40</v>
      </c>
      <c r="G32" s="11">
        <f>[28]Junho!$G$10</f>
        <v>35</v>
      </c>
      <c r="H32" s="11">
        <f>[28]Junho!$G$11</f>
        <v>35</v>
      </c>
      <c r="I32" s="11">
        <f>[28]Junho!$G$12</f>
        <v>35</v>
      </c>
      <c r="J32" s="11">
        <f>[28]Junho!$G$13</f>
        <v>34</v>
      </c>
      <c r="K32" s="11">
        <f>[28]Junho!$G$14</f>
        <v>35</v>
      </c>
      <c r="L32" s="11">
        <f>[28]Junho!$G$15</f>
        <v>36</v>
      </c>
      <c r="M32" s="11">
        <f>[28]Junho!$G$16</f>
        <v>34</v>
      </c>
      <c r="N32" s="11">
        <f>[28]Junho!$G$17</f>
        <v>28</v>
      </c>
      <c r="O32" s="11">
        <f>[28]Junho!$G$18</f>
        <v>31</v>
      </c>
      <c r="P32" s="11">
        <f>[28]Junho!$G$19</f>
        <v>37</v>
      </c>
      <c r="Q32" s="11">
        <f>[28]Junho!$G$20</f>
        <v>33</v>
      </c>
      <c r="R32" s="11">
        <f>[28]Junho!$G$21</f>
        <v>29</v>
      </c>
      <c r="S32" s="11">
        <f>[28]Junho!$G$22</f>
        <v>29</v>
      </c>
      <c r="T32" s="11">
        <f>[28]Junho!$G$23</f>
        <v>31</v>
      </c>
      <c r="U32" s="11">
        <f>[28]Junho!$G$24</f>
        <v>45</v>
      </c>
      <c r="V32" s="11">
        <f>[28]Junho!$G$25</f>
        <v>27</v>
      </c>
      <c r="W32" s="11">
        <f>[28]Junho!$G$26</f>
        <v>28</v>
      </c>
      <c r="X32" s="11">
        <f>[28]Junho!$G$27</f>
        <v>27</v>
      </c>
      <c r="Y32" s="11">
        <f>[28]Junho!$G$28</f>
        <v>27</v>
      </c>
      <c r="Z32" s="11">
        <f>[28]Junho!$G$29</f>
        <v>31</v>
      </c>
      <c r="AA32" s="11">
        <f>[28]Junho!$G$30</f>
        <v>60</v>
      </c>
      <c r="AB32" s="11">
        <f>[28]Junho!$G$31</f>
        <v>77</v>
      </c>
      <c r="AC32" s="11">
        <f>[28]Junho!$G$32</f>
        <v>33</v>
      </c>
      <c r="AD32" s="11">
        <f>[28]Junho!$G$33</f>
        <v>31</v>
      </c>
      <c r="AE32" s="11">
        <f>[28]Junho!$G$34</f>
        <v>33</v>
      </c>
      <c r="AF32" s="14">
        <f t="shared" si="1"/>
        <v>27</v>
      </c>
      <c r="AG32" s="93">
        <f t="shared" si="2"/>
        <v>38.633333333333333</v>
      </c>
      <c r="AK32" t="s">
        <v>47</v>
      </c>
    </row>
    <row r="33" spans="1:38" s="5" customFormat="1" x14ac:dyDescent="0.2">
      <c r="A33" s="57" t="s">
        <v>12</v>
      </c>
      <c r="B33" s="11">
        <f>[29]Junho!$G$5</f>
        <v>61</v>
      </c>
      <c r="C33" s="11">
        <f>[29]Junho!$G$6</f>
        <v>66</v>
      </c>
      <c r="D33" s="11">
        <f>[29]Junho!$G$7</f>
        <v>56</v>
      </c>
      <c r="E33" s="11">
        <f>[29]Junho!$G$8</f>
        <v>57</v>
      </c>
      <c r="F33" s="11">
        <f>[29]Junho!$G$9</f>
        <v>34</v>
      </c>
      <c r="G33" s="11">
        <f>[29]Junho!$G$10</f>
        <v>34</v>
      </c>
      <c r="H33" s="11">
        <f>[29]Junho!$G$11</f>
        <v>35</v>
      </c>
      <c r="I33" s="11">
        <f>[29]Junho!$G$12</f>
        <v>54</v>
      </c>
      <c r="J33" s="11">
        <f>[29]Junho!$G$13</f>
        <v>30</v>
      </c>
      <c r="K33" s="11">
        <f>[29]Junho!$G$14</f>
        <v>33</v>
      </c>
      <c r="L33" s="11">
        <f>[29]Junho!$G$15</f>
        <v>40</v>
      </c>
      <c r="M33" s="11">
        <f>[29]Junho!$G$16</f>
        <v>39</v>
      </c>
      <c r="N33" s="11">
        <f>[29]Junho!$G$17</f>
        <v>33</v>
      </c>
      <c r="O33" s="11">
        <f>[29]Junho!$G$18</f>
        <v>39</v>
      </c>
      <c r="P33" s="11">
        <f>[29]Junho!$G$19</f>
        <v>32</v>
      </c>
      <c r="Q33" s="11">
        <f>[29]Junho!$G$20</f>
        <v>33</v>
      </c>
      <c r="R33" s="11">
        <f>[29]Junho!$G$21</f>
        <v>29</v>
      </c>
      <c r="S33" s="11">
        <f>[29]Junho!$G$22</f>
        <v>35</v>
      </c>
      <c r="T33" s="11">
        <f>[29]Junho!$G$23</f>
        <v>45</v>
      </c>
      <c r="U33" s="11" t="str">
        <f>[29]Junho!$G$24</f>
        <v>*</v>
      </c>
      <c r="V33" s="11" t="str">
        <f>[29]Junho!$G$25</f>
        <v>*</v>
      </c>
      <c r="W33" s="11" t="str">
        <f>[29]Junho!$G$26</f>
        <v>*</v>
      </c>
      <c r="X33" s="11" t="str">
        <f>[29]Junho!$G$27</f>
        <v>*</v>
      </c>
      <c r="Y33" s="11" t="str">
        <f>[29]Junho!$G$28</f>
        <v>*</v>
      </c>
      <c r="Z33" s="11" t="str">
        <f>[29]Junho!$G$29</f>
        <v>*</v>
      </c>
      <c r="AA33" s="11" t="str">
        <f>[29]Junho!$G$30</f>
        <v>*</v>
      </c>
      <c r="AB33" s="11" t="str">
        <f>[29]Junho!$G$31</f>
        <v>*</v>
      </c>
      <c r="AC33" s="11" t="str">
        <f>[29]Junho!$G$32</f>
        <v>*</v>
      </c>
      <c r="AD33" s="11" t="str">
        <f>[29]Junho!$G$33</f>
        <v>*</v>
      </c>
      <c r="AE33" s="11" t="str">
        <f>[29]Junho!$G$34</f>
        <v>*</v>
      </c>
      <c r="AF33" s="14">
        <f t="shared" si="1"/>
        <v>29</v>
      </c>
      <c r="AG33" s="93">
        <f t="shared" si="2"/>
        <v>41.315789473684212</v>
      </c>
      <c r="AI33" s="5" t="s">
        <v>47</v>
      </c>
    </row>
    <row r="34" spans="1:38" x14ac:dyDescent="0.2">
      <c r="A34" s="57" t="s">
        <v>13</v>
      </c>
      <c r="B34" s="11">
        <f>[30]Junho!$G$5</f>
        <v>45</v>
      </c>
      <c r="C34" s="11">
        <f>[30]Junho!$G$6</f>
        <v>77</v>
      </c>
      <c r="D34" s="11">
        <f>[30]Junho!$G$7</f>
        <v>71</v>
      </c>
      <c r="E34" s="11">
        <f>[30]Junho!$G$8</f>
        <v>54</v>
      </c>
      <c r="F34" s="11">
        <f>[30]Junho!$G$9</f>
        <v>40</v>
      </c>
      <c r="G34" s="11">
        <f>[30]Junho!$G$10</f>
        <v>37</v>
      </c>
      <c r="H34" s="11">
        <f>[30]Junho!$G$11</f>
        <v>37</v>
      </c>
      <c r="I34" s="11">
        <f>[30]Junho!$G$12</f>
        <v>68</v>
      </c>
      <c r="J34" s="11">
        <f>[30]Junho!$G$13</f>
        <v>35</v>
      </c>
      <c r="K34" s="11">
        <f>[30]Junho!$G$14</f>
        <v>37</v>
      </c>
      <c r="L34" s="11">
        <f>[30]Junho!$G$15</f>
        <v>42</v>
      </c>
      <c r="M34" s="11">
        <f>[30]Junho!$G$16</f>
        <v>39</v>
      </c>
      <c r="N34" s="11">
        <f>[30]Junho!$G$17</f>
        <v>36</v>
      </c>
      <c r="O34" s="11">
        <f>[30]Junho!$G$18</f>
        <v>41</v>
      </c>
      <c r="P34" s="11">
        <f>[30]Junho!$G$19</f>
        <v>34</v>
      </c>
      <c r="Q34" s="11">
        <f>[30]Junho!$G$20</f>
        <v>36</v>
      </c>
      <c r="R34" s="11">
        <f>[30]Junho!$G$21</f>
        <v>49</v>
      </c>
      <c r="S34" s="11">
        <f>[30]Junho!$G$22</f>
        <v>35</v>
      </c>
      <c r="T34" s="11">
        <f>[30]Junho!$G$23</f>
        <v>42</v>
      </c>
      <c r="U34" s="11">
        <f>[30]Junho!$G$24</f>
        <v>57</v>
      </c>
      <c r="V34" s="11">
        <f>[30]Junho!$G$25</f>
        <v>34</v>
      </c>
      <c r="W34" s="11">
        <f>[30]Junho!$G$26</f>
        <v>26</v>
      </c>
      <c r="X34" s="11">
        <f>[30]Junho!$G$27</f>
        <v>28</v>
      </c>
      <c r="Y34" s="11">
        <f>[30]Junho!$G$28</f>
        <v>32</v>
      </c>
      <c r="Z34" s="11">
        <f>[30]Junho!$G$29</f>
        <v>32</v>
      </c>
      <c r="AA34" s="11">
        <f>[30]Junho!$G$30</f>
        <v>56</v>
      </c>
      <c r="AB34" s="11">
        <f>[30]Junho!$G$31</f>
        <v>59</v>
      </c>
      <c r="AC34" s="11">
        <f>[30]Junho!$G$32</f>
        <v>34</v>
      </c>
      <c r="AD34" s="11">
        <f>[30]Junho!$G$33</f>
        <v>41</v>
      </c>
      <c r="AE34" s="11">
        <f>[30]Junho!$G$34</f>
        <v>38</v>
      </c>
      <c r="AF34" s="14">
        <f t="shared" si="1"/>
        <v>26</v>
      </c>
      <c r="AG34" s="93">
        <f t="shared" si="2"/>
        <v>43.06666666666667</v>
      </c>
      <c r="AJ34" t="s">
        <v>47</v>
      </c>
    </row>
    <row r="35" spans="1:38" x14ac:dyDescent="0.2">
      <c r="A35" s="57" t="s">
        <v>173</v>
      </c>
      <c r="B35" s="11" t="str">
        <f>[31]Junho!$G$5</f>
        <v>*</v>
      </c>
      <c r="C35" s="11" t="str">
        <f>[31]Junho!$G$6</f>
        <v>*</v>
      </c>
      <c r="D35" s="11" t="str">
        <f>[31]Junho!$G$7</f>
        <v>*</v>
      </c>
      <c r="E35" s="11" t="str">
        <f>[31]Junho!$G$8</f>
        <v>*</v>
      </c>
      <c r="F35" s="11" t="str">
        <f>[31]Junho!$G$9</f>
        <v>*</v>
      </c>
      <c r="G35" s="11" t="str">
        <f>[31]Junho!$G$10</f>
        <v>*</v>
      </c>
      <c r="H35" s="11" t="str">
        <f>[31]Junho!$G$11</f>
        <v>*</v>
      </c>
      <c r="I35" s="11" t="str">
        <f>[31]Junho!$G$12</f>
        <v>*</v>
      </c>
      <c r="J35" s="11" t="str">
        <f>[31]Junho!$G$13</f>
        <v>*</v>
      </c>
      <c r="K35" s="11" t="str">
        <f>[31]Junho!$G$14</f>
        <v>*</v>
      </c>
      <c r="L35" s="11" t="str">
        <f>[31]Junho!$G$15</f>
        <v>*</v>
      </c>
      <c r="M35" s="11" t="str">
        <f>[31]Junho!$G$16</f>
        <v>*</v>
      </c>
      <c r="N35" s="11" t="str">
        <f>[31]Junho!$G$17</f>
        <v>*</v>
      </c>
      <c r="O35" s="11" t="str">
        <f>[31]Junho!$G$18</f>
        <v>*</v>
      </c>
      <c r="P35" s="11" t="str">
        <f>[31]Junho!$G$19</f>
        <v>*</v>
      </c>
      <c r="Q35" s="11" t="str">
        <f>[31]Junho!$G$20</f>
        <v>*</v>
      </c>
      <c r="R35" s="11" t="str">
        <f>[31]Junho!$G$21</f>
        <v>*</v>
      </c>
      <c r="S35" s="11" t="str">
        <f>[31]Junho!$G$22</f>
        <v>*</v>
      </c>
      <c r="T35" s="11" t="str">
        <f>[31]Junho!$G$23</f>
        <v>*</v>
      </c>
      <c r="U35" s="11" t="str">
        <f>[31]Junho!$G$24</f>
        <v>*</v>
      </c>
      <c r="V35" s="11" t="str">
        <f>[31]Junho!$G$25</f>
        <v>*</v>
      </c>
      <c r="W35" s="11" t="str">
        <f>[31]Junho!$G$26</f>
        <v>*</v>
      </c>
      <c r="X35" s="11" t="str">
        <f>[31]Junho!$G$27</f>
        <v>*</v>
      </c>
      <c r="Y35" s="11" t="str">
        <f>[31]Junho!$G$28</f>
        <v>*</v>
      </c>
      <c r="Z35" s="11" t="str">
        <f>[31]Junho!$G$29</f>
        <v>*</v>
      </c>
      <c r="AA35" s="11" t="str">
        <f>[31]Junho!$G$30</f>
        <v>*</v>
      </c>
      <c r="AB35" s="11" t="str">
        <f>[31]Junho!$G$31</f>
        <v>*</v>
      </c>
      <c r="AC35" s="11" t="str">
        <f>[31]Junho!$G$32</f>
        <v>*</v>
      </c>
      <c r="AD35" s="11" t="str">
        <f>[31]Junho!$G$33</f>
        <v>*</v>
      </c>
      <c r="AE35" s="11" t="str">
        <f>[31]Junho!$G$34</f>
        <v>*</v>
      </c>
      <c r="AF35" s="14" t="s">
        <v>226</v>
      </c>
      <c r="AG35" s="93" t="s">
        <v>226</v>
      </c>
    </row>
    <row r="36" spans="1:38" x14ac:dyDescent="0.2">
      <c r="A36" s="57" t="s">
        <v>144</v>
      </c>
      <c r="B36" s="11" t="str">
        <f>[32]Junho!$G$5</f>
        <v>*</v>
      </c>
      <c r="C36" s="11" t="str">
        <f>[32]Junho!$G$6</f>
        <v>*</v>
      </c>
      <c r="D36" s="11" t="str">
        <f>[32]Junho!$G$7</f>
        <v>*</v>
      </c>
      <c r="E36" s="11" t="str">
        <f>[32]Junho!$G$8</f>
        <v>*</v>
      </c>
      <c r="F36" s="11" t="str">
        <f>[32]Junho!$G$9</f>
        <v>*</v>
      </c>
      <c r="G36" s="11" t="str">
        <f>[32]Junho!$G$10</f>
        <v>*</v>
      </c>
      <c r="H36" s="11" t="str">
        <f>[32]Junho!$G$11</f>
        <v>*</v>
      </c>
      <c r="I36" s="11" t="str">
        <f>[32]Junho!$G$12</f>
        <v>*</v>
      </c>
      <c r="J36" s="11" t="str">
        <f>[32]Junho!$G$13</f>
        <v>*</v>
      </c>
      <c r="K36" s="11" t="str">
        <f>[32]Junho!$G$14</f>
        <v>*</v>
      </c>
      <c r="L36" s="11" t="str">
        <f>[32]Junho!$G$15</f>
        <v>*</v>
      </c>
      <c r="M36" s="11" t="str">
        <f>[32]Junho!$G$16</f>
        <v>*</v>
      </c>
      <c r="N36" s="11" t="str">
        <f>[32]Junho!$G$17</f>
        <v>*</v>
      </c>
      <c r="O36" s="11" t="str">
        <f>[32]Junho!$G$18</f>
        <v>*</v>
      </c>
      <c r="P36" s="11" t="str">
        <f>[32]Junho!$G$19</f>
        <v>*</v>
      </c>
      <c r="Q36" s="11" t="str">
        <f>[32]Junho!$G$20</f>
        <v>*</v>
      </c>
      <c r="R36" s="11" t="str">
        <f>[32]Junho!$G$21</f>
        <v>*</v>
      </c>
      <c r="S36" s="11" t="str">
        <f>[32]Junho!$G$22</f>
        <v>*</v>
      </c>
      <c r="T36" s="11" t="str">
        <f>[32]Junho!$G$23</f>
        <v>*</v>
      </c>
      <c r="U36" s="11" t="str">
        <f>[32]Junho!$G$24</f>
        <v>*</v>
      </c>
      <c r="V36" s="11" t="str">
        <f>[32]Junho!$G$25</f>
        <v>*</v>
      </c>
      <c r="W36" s="11" t="str">
        <f>[32]Junho!$G$26</f>
        <v>*</v>
      </c>
      <c r="X36" s="11" t="str">
        <f>[32]Junho!$G$27</f>
        <v>*</v>
      </c>
      <c r="Y36" s="11" t="str">
        <f>[32]Junho!$G$28</f>
        <v>*</v>
      </c>
      <c r="Z36" s="11" t="str">
        <f>[32]Junho!$G$29</f>
        <v>*</v>
      </c>
      <c r="AA36" s="11" t="str">
        <f>[32]Junho!$G$30</f>
        <v>*</v>
      </c>
      <c r="AB36" s="11" t="str">
        <f>[32]Junho!$G$31</f>
        <v>*</v>
      </c>
      <c r="AC36" s="11" t="str">
        <f>[32]Junho!$G$32</f>
        <v>*</v>
      </c>
      <c r="AD36" s="11" t="str">
        <f>[32]Junho!$G$33</f>
        <v>*</v>
      </c>
      <c r="AE36" s="11" t="str">
        <f>[32]Junho!$G$34</f>
        <v>*</v>
      </c>
      <c r="AF36" s="14" t="s">
        <v>226</v>
      </c>
      <c r="AG36" s="93" t="s">
        <v>226</v>
      </c>
    </row>
    <row r="37" spans="1:38" x14ac:dyDescent="0.2">
      <c r="A37" s="57" t="s">
        <v>14</v>
      </c>
      <c r="B37" s="11">
        <f>[33]Junho!$G$5</f>
        <v>25</v>
      </c>
      <c r="C37" s="11">
        <f>[33]Junho!$G$6</f>
        <v>31</v>
      </c>
      <c r="D37" s="11">
        <f>[33]Junho!$G$7</f>
        <v>58</v>
      </c>
      <c r="E37" s="11">
        <f>[33]Junho!$G$8</f>
        <v>39</v>
      </c>
      <c r="F37" s="11">
        <f>[33]Junho!$G$9</f>
        <v>37</v>
      </c>
      <c r="G37" s="11">
        <f>[33]Junho!$G$10</f>
        <v>29</v>
      </c>
      <c r="H37" s="11">
        <f>[33]Junho!$G$11</f>
        <v>31</v>
      </c>
      <c r="I37" s="11">
        <f>[33]Junho!$G$12</f>
        <v>16</v>
      </c>
      <c r="J37" s="11">
        <f>[33]Junho!$G$13</f>
        <v>25</v>
      </c>
      <c r="K37" s="11">
        <f>[33]Junho!$G$14</f>
        <v>34</v>
      </c>
      <c r="L37" s="11">
        <f>[33]Junho!$G$15</f>
        <v>32</v>
      </c>
      <c r="M37" s="11">
        <f>[33]Junho!$G$16</f>
        <v>30</v>
      </c>
      <c r="N37" s="11">
        <f>[33]Junho!$G$17</f>
        <v>27</v>
      </c>
      <c r="O37" s="11">
        <f>[33]Junho!$G$18</f>
        <v>29</v>
      </c>
      <c r="P37" s="11">
        <f>[33]Junho!$G$19</f>
        <v>27</v>
      </c>
      <c r="Q37" s="11">
        <f>[33]Junho!$G$20</f>
        <v>26</v>
      </c>
      <c r="R37" s="11">
        <f>[33]Junho!$G$21</f>
        <v>28</v>
      </c>
      <c r="S37" s="11">
        <f>[33]Junho!$G$22</f>
        <v>26</v>
      </c>
      <c r="T37" s="11">
        <f>[33]Junho!$G$23</f>
        <v>23</v>
      </c>
      <c r="U37" s="11">
        <f>[33]Junho!$G$24</f>
        <v>27</v>
      </c>
      <c r="V37" s="11">
        <f>[33]Junho!$G$25</f>
        <v>24</v>
      </c>
      <c r="W37" s="11">
        <f>[33]Junho!$G$26</f>
        <v>25</v>
      </c>
      <c r="X37" s="11">
        <f>[33]Junho!$G$27</f>
        <v>28</v>
      </c>
      <c r="Y37" s="11">
        <f>[33]Junho!$G$28</f>
        <v>27</v>
      </c>
      <c r="Z37" s="11">
        <f>[33]Junho!$G$29</f>
        <v>24</v>
      </c>
      <c r="AA37" s="11">
        <f>[33]Junho!$G$30</f>
        <v>22</v>
      </c>
      <c r="AB37" s="11">
        <f>[33]Junho!$G$31</f>
        <v>40</v>
      </c>
      <c r="AC37" s="11">
        <f>[33]Junho!$G$32</f>
        <v>26</v>
      </c>
      <c r="AD37" s="11">
        <f>[33]Junho!$G$33</f>
        <v>24</v>
      </c>
      <c r="AE37" s="11">
        <f>[33]Junho!$G$34</f>
        <v>26</v>
      </c>
      <c r="AF37" s="14">
        <f t="shared" si="1"/>
        <v>16</v>
      </c>
      <c r="AG37" s="93">
        <f t="shared" si="2"/>
        <v>28.866666666666667</v>
      </c>
    </row>
    <row r="38" spans="1:38" x14ac:dyDescent="0.2">
      <c r="A38" s="57" t="s">
        <v>174</v>
      </c>
      <c r="B38" s="11" t="str">
        <f>[34]Junho!$G$5</f>
        <v>*</v>
      </c>
      <c r="C38" s="11" t="str">
        <f>[34]Junho!$G$6</f>
        <v>*</v>
      </c>
      <c r="D38" s="11" t="str">
        <f>[34]Junho!$G$7</f>
        <v>*</v>
      </c>
      <c r="E38" s="11" t="str">
        <f>[34]Junho!$G$8</f>
        <v>*</v>
      </c>
      <c r="F38" s="11" t="str">
        <f>[34]Junho!$G$9</f>
        <v>*</v>
      </c>
      <c r="G38" s="11" t="str">
        <f>[34]Junho!$G$10</f>
        <v>*</v>
      </c>
      <c r="H38" s="11" t="str">
        <f>[34]Junho!$G$11</f>
        <v>*</v>
      </c>
      <c r="I38" s="11" t="str">
        <f>[34]Junho!$G$12</f>
        <v>*</v>
      </c>
      <c r="J38" s="11" t="str">
        <f>[34]Junho!$G$13</f>
        <v>*</v>
      </c>
      <c r="K38" s="11" t="str">
        <f>[34]Junho!$G$14</f>
        <v>*</v>
      </c>
      <c r="L38" s="11" t="str">
        <f>[34]Junho!$G$15</f>
        <v>*</v>
      </c>
      <c r="M38" s="11" t="str">
        <f>[34]Junho!$G$16</f>
        <v>*</v>
      </c>
      <c r="N38" s="11" t="str">
        <f>[34]Junho!$G$17</f>
        <v>*</v>
      </c>
      <c r="O38" s="11" t="str">
        <f>[34]Junho!$G$18</f>
        <v>*</v>
      </c>
      <c r="P38" s="11" t="str">
        <f>[34]Junho!$G$19</f>
        <v>*</v>
      </c>
      <c r="Q38" s="11" t="str">
        <f>[34]Junho!$G$20</f>
        <v>*</v>
      </c>
      <c r="R38" s="11" t="str">
        <f>[34]Junho!$G$21</f>
        <v>*</v>
      </c>
      <c r="S38" s="11" t="str">
        <f>[34]Junho!$G$22</f>
        <v>*</v>
      </c>
      <c r="T38" s="11" t="str">
        <f>[34]Junho!$G$23</f>
        <v>*</v>
      </c>
      <c r="U38" s="11" t="str">
        <f>[34]Junho!$G$24</f>
        <v>*</v>
      </c>
      <c r="V38" s="11" t="str">
        <f>[34]Junho!$G$25</f>
        <v>*</v>
      </c>
      <c r="W38" s="11" t="str">
        <f>[34]Junho!$G$26</f>
        <v>*</v>
      </c>
      <c r="X38" s="11" t="str">
        <f>[34]Junho!$G$27</f>
        <v>*</v>
      </c>
      <c r="Y38" s="11" t="str">
        <f>[34]Junho!$G$28</f>
        <v>*</v>
      </c>
      <c r="Z38" s="11" t="str">
        <f>[34]Junho!$G$29</f>
        <v>*</v>
      </c>
      <c r="AA38" s="11" t="str">
        <f>[34]Junho!$G$30</f>
        <v>*</v>
      </c>
      <c r="AB38" s="11" t="str">
        <f>[34]Junho!$G$31</f>
        <v>*</v>
      </c>
      <c r="AC38" s="11" t="str">
        <f>[34]Junho!$G$32</f>
        <v>*</v>
      </c>
      <c r="AD38" s="11" t="str">
        <f>[34]Junho!$G$33</f>
        <v>*</v>
      </c>
      <c r="AE38" s="11" t="str">
        <f>[34]Junho!$G$34</f>
        <v>*</v>
      </c>
      <c r="AF38" s="14" t="s">
        <v>226</v>
      </c>
      <c r="AG38" s="93" t="s">
        <v>226</v>
      </c>
      <c r="AI38" t="s">
        <v>47</v>
      </c>
      <c r="AJ38" t="s">
        <v>47</v>
      </c>
    </row>
    <row r="39" spans="1:38" x14ac:dyDescent="0.2">
      <c r="A39" s="57" t="s">
        <v>15</v>
      </c>
      <c r="B39" s="11">
        <f>[35]Junho!$G$5</f>
        <v>80</v>
      </c>
      <c r="C39" s="11">
        <f>[35]Junho!$G$6</f>
        <v>97</v>
      </c>
      <c r="D39" s="11">
        <f>[35]Junho!$G$7</f>
        <v>88</v>
      </c>
      <c r="E39" s="11">
        <f>[35]Junho!$G$8</f>
        <v>62</v>
      </c>
      <c r="F39" s="11">
        <f>[35]Junho!$G$9</f>
        <v>54</v>
      </c>
      <c r="G39" s="11">
        <f>[35]Junho!$G$10</f>
        <v>44</v>
      </c>
      <c r="H39" s="11">
        <f>[35]Junho!$G$11</f>
        <v>40</v>
      </c>
      <c r="I39" s="11">
        <f>[35]Junho!$G$12</f>
        <v>52</v>
      </c>
      <c r="J39" s="11">
        <f>[35]Junho!$G$13</f>
        <v>43</v>
      </c>
      <c r="K39" s="11">
        <f>[35]Junho!$G$14</f>
        <v>49</v>
      </c>
      <c r="L39" s="11">
        <f>[35]Junho!$G$15</f>
        <v>49</v>
      </c>
      <c r="M39" s="11">
        <f>[35]Junho!$G$16</f>
        <v>51</v>
      </c>
      <c r="N39" s="11">
        <f>[35]Junho!$G$17</f>
        <v>37</v>
      </c>
      <c r="O39" s="11">
        <f>[35]Junho!$G$18</f>
        <v>48</v>
      </c>
      <c r="P39" s="11">
        <f>[35]Junho!$G$19</f>
        <v>50</v>
      </c>
      <c r="Q39" s="11">
        <f>[35]Junho!$G$20</f>
        <v>47</v>
      </c>
      <c r="R39" s="11">
        <f>[35]Junho!$G$21</f>
        <v>42</v>
      </c>
      <c r="S39" s="11">
        <f>[35]Junho!$G$22</f>
        <v>37</v>
      </c>
      <c r="T39" s="11">
        <f>[35]Junho!$G$23</f>
        <v>47</v>
      </c>
      <c r="U39" s="11">
        <f>[35]Junho!$G$24</f>
        <v>57</v>
      </c>
      <c r="V39" s="11">
        <f>[35]Junho!$G$25</f>
        <v>35</v>
      </c>
      <c r="W39" s="11">
        <f>[35]Junho!$G$26</f>
        <v>36</v>
      </c>
      <c r="X39" s="11">
        <f>[35]Junho!$G$27</f>
        <v>39</v>
      </c>
      <c r="Y39" s="11">
        <f>[35]Junho!$G$28</f>
        <v>30</v>
      </c>
      <c r="Z39" s="11">
        <f>[35]Junho!$G$29</f>
        <v>39</v>
      </c>
      <c r="AA39" s="11">
        <f>[35]Junho!$G$30</f>
        <v>55</v>
      </c>
      <c r="AB39" s="11">
        <f>[35]Junho!$G$31</f>
        <v>86</v>
      </c>
      <c r="AC39" s="11">
        <f>[35]Junho!$G$32</f>
        <v>37</v>
      </c>
      <c r="AD39" s="11">
        <f>[35]Junho!$G$33</f>
        <v>37</v>
      </c>
      <c r="AE39" s="11">
        <f>[35]Junho!$G$34</f>
        <v>38</v>
      </c>
      <c r="AF39" s="14">
        <f t="shared" si="1"/>
        <v>30</v>
      </c>
      <c r="AG39" s="93">
        <f t="shared" si="2"/>
        <v>50.2</v>
      </c>
      <c r="AH39" s="12" t="s">
        <v>47</v>
      </c>
      <c r="AJ39" t="s">
        <v>47</v>
      </c>
      <c r="AK39" t="s">
        <v>47</v>
      </c>
      <c r="AL39" t="s">
        <v>47</v>
      </c>
    </row>
    <row r="40" spans="1:38" x14ac:dyDescent="0.2">
      <c r="A40" s="57" t="s">
        <v>16</v>
      </c>
      <c r="B40" s="11">
        <f>[36]Junho!$G$5</f>
        <v>85</v>
      </c>
      <c r="C40" s="11">
        <f>[36]Junho!$G$6</f>
        <v>88</v>
      </c>
      <c r="D40" s="11">
        <f>[36]Junho!$G$7</f>
        <v>73</v>
      </c>
      <c r="E40" s="11">
        <f>[36]Junho!$G$8</f>
        <v>56</v>
      </c>
      <c r="F40" s="11">
        <f>[36]Junho!$G$9</f>
        <v>45</v>
      </c>
      <c r="G40" s="11">
        <f>[36]Junho!$G$10</f>
        <v>31</v>
      </c>
      <c r="H40" s="11">
        <f>[36]Junho!$G$11</f>
        <v>34</v>
      </c>
      <c r="I40" s="11">
        <f>[36]Junho!$G$12</f>
        <v>70</v>
      </c>
      <c r="J40" s="11">
        <f>[36]Junho!$G$13</f>
        <v>50</v>
      </c>
      <c r="K40" s="11">
        <f>[36]Junho!$G$14</f>
        <v>38</v>
      </c>
      <c r="L40" s="11">
        <f>[36]Junho!$G$15</f>
        <v>47</v>
      </c>
      <c r="M40" s="11">
        <f>[36]Junho!$G$16</f>
        <v>43</v>
      </c>
      <c r="N40" s="11">
        <f>[36]Junho!$G$17</f>
        <v>38</v>
      </c>
      <c r="O40" s="11">
        <f>[36]Junho!$G$18</f>
        <v>46</v>
      </c>
      <c r="P40" s="11">
        <f>[36]Junho!$G$19</f>
        <v>37</v>
      </c>
      <c r="Q40" s="11">
        <f>[36]Junho!$G$20</f>
        <v>47</v>
      </c>
      <c r="R40" s="11">
        <f>[36]Junho!$G$21</f>
        <v>74</v>
      </c>
      <c r="S40" s="11">
        <f>[36]Junho!$G$22</f>
        <v>37</v>
      </c>
      <c r="T40" s="11">
        <f>[36]Junho!$G$23</f>
        <v>66</v>
      </c>
      <c r="U40" s="11">
        <f>[36]Junho!$G$24</f>
        <v>81</v>
      </c>
      <c r="V40" s="11">
        <f>[36]Junho!$G$25</f>
        <v>32</v>
      </c>
      <c r="W40" s="11">
        <f>[36]Junho!$G$26</f>
        <v>33</v>
      </c>
      <c r="X40" s="11">
        <f>[36]Junho!$G$27</f>
        <v>30</v>
      </c>
      <c r="Y40" s="11">
        <f>[36]Junho!$G$28</f>
        <v>32</v>
      </c>
      <c r="Z40" s="11">
        <f>[36]Junho!$G$29</f>
        <v>37</v>
      </c>
      <c r="AA40" s="11">
        <f>[36]Junho!$G$30</f>
        <v>76</v>
      </c>
      <c r="AB40" s="11">
        <f>[36]Junho!$G$31</f>
        <v>61</v>
      </c>
      <c r="AC40" s="11">
        <f>[36]Junho!$G$32</f>
        <v>39</v>
      </c>
      <c r="AD40" s="11">
        <f>[36]Junho!$G$33</f>
        <v>37</v>
      </c>
      <c r="AE40" s="11">
        <f>[36]Junho!$G$34</f>
        <v>43</v>
      </c>
      <c r="AF40" s="14">
        <f t="shared" si="1"/>
        <v>30</v>
      </c>
      <c r="AG40" s="93">
        <f t="shared" si="2"/>
        <v>50.2</v>
      </c>
      <c r="AK40" t="s">
        <v>47</v>
      </c>
    </row>
    <row r="41" spans="1:38" x14ac:dyDescent="0.2">
      <c r="A41" s="57" t="s">
        <v>175</v>
      </c>
      <c r="B41" s="11">
        <f>[37]Junho!$G$5</f>
        <v>37</v>
      </c>
      <c r="C41" s="11">
        <f>[37]Junho!$G$6</f>
        <v>51</v>
      </c>
      <c r="D41" s="11">
        <f>[37]Junho!$G$7</f>
        <v>63</v>
      </c>
      <c r="E41" s="11">
        <f>[37]Junho!$G$8</f>
        <v>47</v>
      </c>
      <c r="F41" s="11">
        <f>[37]Junho!$G$9</f>
        <v>35</v>
      </c>
      <c r="G41" s="11">
        <f>[37]Junho!$G$10</f>
        <v>29</v>
      </c>
      <c r="H41" s="11">
        <f>[37]Junho!$G$11</f>
        <v>31</v>
      </c>
      <c r="I41" s="11">
        <f>[37]Junho!$G$12</f>
        <v>31</v>
      </c>
      <c r="J41" s="11">
        <f>[37]Junho!$G$13</f>
        <v>33</v>
      </c>
      <c r="K41" s="11">
        <f>[37]Junho!$G$14</f>
        <v>32</v>
      </c>
      <c r="L41" s="11">
        <f>[37]Junho!$G$15</f>
        <v>37</v>
      </c>
      <c r="M41" s="11">
        <f>[37]Junho!$G$16</f>
        <v>34</v>
      </c>
      <c r="N41" s="11">
        <f>[37]Junho!$G$17</f>
        <v>27</v>
      </c>
      <c r="O41" s="11">
        <f>[37]Junho!$G$18</f>
        <v>28</v>
      </c>
      <c r="P41" s="11">
        <f>[37]Junho!$E$19</f>
        <v>49.333333333333336</v>
      </c>
      <c r="Q41" s="11">
        <f>[37]Junho!$G$20</f>
        <v>27</v>
      </c>
      <c r="R41" s="11">
        <f>[37]Junho!$G$21</f>
        <v>30</v>
      </c>
      <c r="S41" s="11">
        <f>[37]Junho!$G$22</f>
        <v>30</v>
      </c>
      <c r="T41" s="11">
        <f>[37]Junho!$G$23</f>
        <v>32</v>
      </c>
      <c r="U41" s="11">
        <f>[37]Junho!$G$24</f>
        <v>37</v>
      </c>
      <c r="V41" s="11">
        <f>[37]Junho!$G$25</f>
        <v>31</v>
      </c>
      <c r="W41" s="11">
        <f>[37]Junho!$G$26</f>
        <v>29</v>
      </c>
      <c r="X41" s="11">
        <f>[37]Junho!$G$27</f>
        <v>28</v>
      </c>
      <c r="Y41" s="11">
        <f>[37]Junho!$G$28</f>
        <v>27</v>
      </c>
      <c r="Z41" s="11">
        <f>[37]Junho!$G$29</f>
        <v>28</v>
      </c>
      <c r="AA41" s="11">
        <f>[37]Junho!$G$30</f>
        <v>64</v>
      </c>
      <c r="AB41" s="11">
        <f>[37]Junho!$G$31</f>
        <v>63</v>
      </c>
      <c r="AC41" s="11">
        <f>[37]Junho!$G$32</f>
        <v>33</v>
      </c>
      <c r="AD41" s="11">
        <f>[37]Junho!$G$33</f>
        <v>31</v>
      </c>
      <c r="AE41" s="11">
        <f>[37]Junho!$G$34</f>
        <v>30</v>
      </c>
      <c r="AF41" s="14">
        <f t="shared" si="1"/>
        <v>27</v>
      </c>
      <c r="AG41" s="93">
        <f t="shared" si="2"/>
        <v>36.144444444444453</v>
      </c>
      <c r="AI41" t="s">
        <v>47</v>
      </c>
      <c r="AK41" t="s">
        <v>47</v>
      </c>
    </row>
    <row r="42" spans="1:38" x14ac:dyDescent="0.2">
      <c r="A42" s="57" t="s">
        <v>17</v>
      </c>
      <c r="B42" s="11">
        <f>[38]Junho!$G$5</f>
        <v>54</v>
      </c>
      <c r="C42" s="11">
        <f>[38]Junho!$G$6</f>
        <v>80</v>
      </c>
      <c r="D42" s="11">
        <f>[38]Junho!$G$7</f>
        <v>69</v>
      </c>
      <c r="E42" s="11">
        <f>[38]Junho!$G$8</f>
        <v>50</v>
      </c>
      <c r="F42" s="11">
        <f>[38]Junho!$G$9</f>
        <v>27</v>
      </c>
      <c r="G42" s="11">
        <f>[38]Junho!$G$10</f>
        <v>33</v>
      </c>
      <c r="H42" s="11">
        <f>[38]Junho!$G$11</f>
        <v>32</v>
      </c>
      <c r="I42" s="11">
        <f>[38]Junho!$G$12</f>
        <v>33</v>
      </c>
      <c r="J42" s="11">
        <f>[38]Junho!$G$13</f>
        <v>30</v>
      </c>
      <c r="K42" s="11">
        <f>[38]Junho!$G$14</f>
        <v>38</v>
      </c>
      <c r="L42" s="11">
        <f>[38]Junho!$G$15</f>
        <v>34</v>
      </c>
      <c r="M42" s="11">
        <f>[38]Junho!$G$16</f>
        <v>31</v>
      </c>
      <c r="N42" s="11">
        <f>[38]Junho!$G$17</f>
        <v>27</v>
      </c>
      <c r="O42" s="11">
        <f>[38]Junho!$G$18</f>
        <v>29</v>
      </c>
      <c r="P42" s="11">
        <f>[38]Junho!$G$19</f>
        <v>22</v>
      </c>
      <c r="Q42" s="11">
        <f>[38]Junho!$G$20</f>
        <v>31</v>
      </c>
      <c r="R42" s="11">
        <f>[38]Junho!$G$21</f>
        <v>12</v>
      </c>
      <c r="S42" s="11">
        <f>[38]Junho!$G$22</f>
        <v>12</v>
      </c>
      <c r="T42" s="11">
        <f>[38]Junho!$G$23</f>
        <v>13</v>
      </c>
      <c r="U42" s="11">
        <f>[38]Junho!$G$24</f>
        <v>28</v>
      </c>
      <c r="V42" s="11">
        <f>[38]Junho!$G$25</f>
        <v>20</v>
      </c>
      <c r="W42" s="11">
        <f>[38]Junho!$G$26</f>
        <v>27</v>
      </c>
      <c r="X42" s="11">
        <f>[38]Junho!$G$27</f>
        <v>27</v>
      </c>
      <c r="Y42" s="11">
        <f>[38]Junho!$G$28</f>
        <v>27</v>
      </c>
      <c r="Z42" s="11">
        <f>[38]Junho!$G$29</f>
        <v>29</v>
      </c>
      <c r="AA42" s="11">
        <f>[38]Junho!$G$30</f>
        <v>51</v>
      </c>
      <c r="AB42" s="11">
        <f>[38]Junho!$G$31</f>
        <v>84</v>
      </c>
      <c r="AC42" s="11">
        <f>[38]Junho!$G$32</f>
        <v>29</v>
      </c>
      <c r="AD42" s="11">
        <f>[38]Junho!$G$33</f>
        <v>30</v>
      </c>
      <c r="AE42" s="11">
        <f>[38]Junho!$G$34</f>
        <v>31</v>
      </c>
      <c r="AF42" s="14">
        <f t="shared" si="1"/>
        <v>12</v>
      </c>
      <c r="AG42" s="93">
        <f t="shared" si="2"/>
        <v>34.666666666666664</v>
      </c>
    </row>
    <row r="43" spans="1:38" x14ac:dyDescent="0.2">
      <c r="A43" s="57" t="s">
        <v>157</v>
      </c>
      <c r="B43" s="11">
        <f>[39]Junho!$G$5</f>
        <v>42</v>
      </c>
      <c r="C43" s="11">
        <f>[39]Junho!$G$6</f>
        <v>57</v>
      </c>
      <c r="D43" s="11">
        <f>[39]Junho!$G$7</f>
        <v>68</v>
      </c>
      <c r="E43" s="11">
        <f>[39]Junho!$G$8</f>
        <v>46</v>
      </c>
      <c r="F43" s="11">
        <f>[39]Junho!$G$9</f>
        <v>40</v>
      </c>
      <c r="G43" s="11">
        <f>[39]Junho!$G$10</f>
        <v>36</v>
      </c>
      <c r="H43" s="11">
        <f>[39]Junho!$G$11</f>
        <v>32</v>
      </c>
      <c r="I43" s="11">
        <f>[39]Junho!$G$12</f>
        <v>31</v>
      </c>
      <c r="J43" s="11">
        <f>[39]Junho!$G$13</f>
        <v>31</v>
      </c>
      <c r="K43" s="11">
        <f>[39]Junho!$G$14</f>
        <v>45</v>
      </c>
      <c r="L43" s="11">
        <f>[39]Junho!$G$15</f>
        <v>32</v>
      </c>
      <c r="M43" s="11">
        <f>[39]Junho!$G$16</f>
        <v>36</v>
      </c>
      <c r="N43" s="11">
        <f>[39]Junho!$G$17</f>
        <v>35</v>
      </c>
      <c r="O43" s="11">
        <f>[39]Junho!$G$18</f>
        <v>28</v>
      </c>
      <c r="P43" s="11">
        <f>[39]Junho!$G$19</f>
        <v>34</v>
      </c>
      <c r="Q43" s="11">
        <f>[39]Junho!$G$20</f>
        <v>34</v>
      </c>
      <c r="R43" s="11">
        <f>[39]Junho!$G$21</f>
        <v>32</v>
      </c>
      <c r="S43" s="11">
        <f>[39]Junho!$G$22</f>
        <v>31</v>
      </c>
      <c r="T43" s="11">
        <f>[39]Junho!$G$23</f>
        <v>31</v>
      </c>
      <c r="U43" s="11">
        <f>[39]Junho!$G$24</f>
        <v>38</v>
      </c>
      <c r="V43" s="11">
        <f>[39]Junho!$G$25</f>
        <v>36</v>
      </c>
      <c r="W43" s="11">
        <f>[39]Junho!$G$26</f>
        <v>31</v>
      </c>
      <c r="X43" s="11">
        <f>[39]Junho!$G$27</f>
        <v>31</v>
      </c>
      <c r="Y43" s="11">
        <f>[39]Junho!$G$28</f>
        <v>30</v>
      </c>
      <c r="Z43" s="11">
        <f>[39]Junho!$G$29</f>
        <v>28</v>
      </c>
      <c r="AA43" s="11">
        <f>[39]Junho!$G$30</f>
        <v>52</v>
      </c>
      <c r="AB43" s="11">
        <f>[39]Junho!$G$31</f>
        <v>80</v>
      </c>
      <c r="AC43" s="11">
        <f>[39]Junho!$G$32</f>
        <v>35</v>
      </c>
      <c r="AD43" s="11">
        <f>[39]Junho!$G$33</f>
        <v>33</v>
      </c>
      <c r="AE43" s="11">
        <f>[39]Junho!$G$34</f>
        <v>32</v>
      </c>
      <c r="AF43" s="14">
        <f t="shared" si="1"/>
        <v>28</v>
      </c>
      <c r="AG43" s="93">
        <f t="shared" si="2"/>
        <v>38.233333333333334</v>
      </c>
      <c r="AI43" t="s">
        <v>47</v>
      </c>
      <c r="AK43" t="s">
        <v>47</v>
      </c>
      <c r="AL43" t="s">
        <v>47</v>
      </c>
    </row>
    <row r="44" spans="1:38" x14ac:dyDescent="0.2">
      <c r="A44" s="57" t="s">
        <v>18</v>
      </c>
      <c r="B44" s="11">
        <f>[40]Junho!$G$5</f>
        <v>39</v>
      </c>
      <c r="C44" s="11">
        <f>[40]Junho!$G$6</f>
        <v>42</v>
      </c>
      <c r="D44" s="11">
        <f>[40]Junho!$G$7</f>
        <v>60</v>
      </c>
      <c r="E44" s="11">
        <f>[40]Junho!$G$8</f>
        <v>47</v>
      </c>
      <c r="F44" s="11">
        <f>[40]Junho!$G$9</f>
        <v>38</v>
      </c>
      <c r="G44" s="11">
        <f>[40]Junho!$G$10</f>
        <v>24</v>
      </c>
      <c r="H44" s="11">
        <f>[40]Junho!$G$11</f>
        <v>31</v>
      </c>
      <c r="I44" s="11">
        <f>[40]Junho!$G$12</f>
        <v>31</v>
      </c>
      <c r="J44" s="11">
        <f>[40]Junho!$G$13</f>
        <v>32</v>
      </c>
      <c r="K44" s="11">
        <f>[40]Junho!$G$14</f>
        <v>28</v>
      </c>
      <c r="L44" s="11">
        <f>[40]Junho!$G$15</f>
        <v>37</v>
      </c>
      <c r="M44" s="11">
        <f>[40]Junho!$G$16</f>
        <v>33</v>
      </c>
      <c r="N44" s="11">
        <f>[40]Junho!$G$17</f>
        <v>30</v>
      </c>
      <c r="O44" s="11">
        <f>[40]Junho!$G$18</f>
        <v>24</v>
      </c>
      <c r="P44" s="11">
        <f>[40]Junho!$G$19</f>
        <v>28</v>
      </c>
      <c r="Q44" s="11">
        <f>[40]Junho!$G$20</f>
        <v>25</v>
      </c>
      <c r="R44" s="11">
        <f>[40]Junho!$G$21</f>
        <v>25</v>
      </c>
      <c r="S44" s="11">
        <f>[40]Junho!$G$22</f>
        <v>30</v>
      </c>
      <c r="T44" s="11">
        <f>[40]Junho!$G$23</f>
        <v>28</v>
      </c>
      <c r="U44" s="11">
        <f>[40]Junho!$G$24</f>
        <v>33</v>
      </c>
      <c r="V44" s="11">
        <f>[40]Junho!$G$25</f>
        <v>27</v>
      </c>
      <c r="W44" s="11">
        <f>[40]Junho!$G$26</f>
        <v>27</v>
      </c>
      <c r="X44" s="11">
        <f>[40]Junho!$G$27</f>
        <v>28</v>
      </c>
      <c r="Y44" s="11">
        <f>[40]Junho!$G$28</f>
        <v>29</v>
      </c>
      <c r="Z44" s="11">
        <f>[40]Junho!$G$29</f>
        <v>27</v>
      </c>
      <c r="AA44" s="11">
        <f>[40]Junho!$G$30</f>
        <v>54</v>
      </c>
      <c r="AB44" s="11">
        <f>[40]Junho!$G$31</f>
        <v>47</v>
      </c>
      <c r="AC44" s="11">
        <f>[40]Junho!$G$32</f>
        <v>31</v>
      </c>
      <c r="AD44" s="11">
        <f>[40]Junho!$G$33</f>
        <v>30</v>
      </c>
      <c r="AE44" s="11">
        <f>[40]Junho!$G$34</f>
        <v>31</v>
      </c>
      <c r="AF44" s="14">
        <f t="shared" si="1"/>
        <v>24</v>
      </c>
      <c r="AG44" s="93">
        <f t="shared" si="2"/>
        <v>33.200000000000003</v>
      </c>
    </row>
    <row r="45" spans="1:38" x14ac:dyDescent="0.2">
      <c r="A45" s="57" t="s">
        <v>162</v>
      </c>
      <c r="B45" s="11">
        <f>[41]Junho!$G$5</f>
        <v>40</v>
      </c>
      <c r="C45" s="11">
        <f>[41]Junho!$G$6</f>
        <v>52</v>
      </c>
      <c r="D45" s="11">
        <f>[41]Junho!$G$7</f>
        <v>75</v>
      </c>
      <c r="E45" s="11">
        <f>[41]Junho!$G$8</f>
        <v>57</v>
      </c>
      <c r="F45" s="11">
        <f>[41]Junho!$G$9</f>
        <v>43</v>
      </c>
      <c r="G45" s="11">
        <f>[41]Junho!$G$10</f>
        <v>49</v>
      </c>
      <c r="H45" s="11">
        <f>[41]Junho!$G$11</f>
        <v>43</v>
      </c>
      <c r="I45" s="11">
        <f>[41]Junho!$G$12</f>
        <v>35</v>
      </c>
      <c r="J45" s="11">
        <f>[41]Junho!$G$13</f>
        <v>39</v>
      </c>
      <c r="K45" s="11">
        <f>[41]Junho!$G$14</f>
        <v>43</v>
      </c>
      <c r="L45" s="11">
        <f>[41]Junho!$G$15</f>
        <v>43</v>
      </c>
      <c r="M45" s="11">
        <f>[41]Junho!$G$16</f>
        <v>32</v>
      </c>
      <c r="N45" s="11">
        <f>[41]Junho!$G$17</f>
        <v>36</v>
      </c>
      <c r="O45" s="11">
        <f>[41]Junho!$G$18</f>
        <v>42</v>
      </c>
      <c r="P45" s="11">
        <f>[41]Junho!$G$19</f>
        <v>37</v>
      </c>
      <c r="Q45" s="11">
        <f>[41]Junho!$G$20</f>
        <v>33</v>
      </c>
      <c r="R45" s="11">
        <f>[41]Junho!$G$21</f>
        <v>36</v>
      </c>
      <c r="S45" s="11">
        <f>[41]Junho!$G$22</f>
        <v>36</v>
      </c>
      <c r="T45" s="11">
        <f>[41]Junho!$G$23</f>
        <v>36</v>
      </c>
      <c r="U45" s="11">
        <f>[41]Junho!$G$24</f>
        <v>37</v>
      </c>
      <c r="V45" s="11">
        <f>[41]Junho!$G$25</f>
        <v>33</v>
      </c>
      <c r="W45" s="11">
        <f>[41]Junho!$G$26</f>
        <v>34</v>
      </c>
      <c r="X45" s="11">
        <f>[41]Junho!$G$27</f>
        <v>34</v>
      </c>
      <c r="Y45" s="11">
        <f>[41]Junho!$G$28</f>
        <v>31</v>
      </c>
      <c r="Z45" s="11">
        <f>[41]Junho!$G$29</f>
        <v>29</v>
      </c>
      <c r="AA45" s="11">
        <f>[41]Junho!$G$30</f>
        <v>31</v>
      </c>
      <c r="AB45" s="11">
        <f>[41]Junho!$G$31</f>
        <v>62</v>
      </c>
      <c r="AC45" s="11">
        <f>[41]Junho!$G$32</f>
        <v>31</v>
      </c>
      <c r="AD45" s="11">
        <f>[41]Junho!$G$33</f>
        <v>33</v>
      </c>
      <c r="AE45" s="11">
        <f>[41]Junho!$G$34</f>
        <v>35</v>
      </c>
      <c r="AF45" s="14">
        <f t="shared" si="1"/>
        <v>29</v>
      </c>
      <c r="AG45" s="93">
        <f t="shared" si="2"/>
        <v>39.9</v>
      </c>
      <c r="AI45" s="12" t="s">
        <v>47</v>
      </c>
      <c r="AK45" t="s">
        <v>47</v>
      </c>
    </row>
    <row r="46" spans="1:38" x14ac:dyDescent="0.2">
      <c r="A46" s="57" t="s">
        <v>19</v>
      </c>
      <c r="B46" s="11">
        <f>[42]Junho!$G$5</f>
        <v>87</v>
      </c>
      <c r="C46" s="11">
        <f>[42]Junho!$G$6</f>
        <v>91</v>
      </c>
      <c r="D46" s="11">
        <f>[42]Junho!$G$7</f>
        <v>89</v>
      </c>
      <c r="E46" s="11">
        <f>[42]Junho!$G$8</f>
        <v>51</v>
      </c>
      <c r="F46" s="11">
        <f>[42]Junho!$G$9</f>
        <v>47</v>
      </c>
      <c r="G46" s="11">
        <f>[42]Junho!$G$10</f>
        <v>48</v>
      </c>
      <c r="H46" s="11">
        <f>[42]Junho!$G$11</f>
        <v>45</v>
      </c>
      <c r="I46" s="11">
        <f>[42]Junho!$G$12</f>
        <v>50</v>
      </c>
      <c r="J46" s="11">
        <f>[42]Junho!$G$13</f>
        <v>37</v>
      </c>
      <c r="K46" s="11">
        <f>[42]Junho!$G$14</f>
        <v>46</v>
      </c>
      <c r="L46" s="11">
        <f>[42]Junho!$G$15</f>
        <v>48</v>
      </c>
      <c r="M46" s="11">
        <f>[42]Junho!$G$16</f>
        <v>47</v>
      </c>
      <c r="N46" s="11">
        <f>[42]Junho!$G$17</f>
        <v>42</v>
      </c>
      <c r="O46" s="11">
        <f>[42]Junho!$G$18</f>
        <v>48</v>
      </c>
      <c r="P46" s="11">
        <f>[42]Junho!$G$19</f>
        <v>45</v>
      </c>
      <c r="Q46" s="11">
        <f>[42]Junho!$G$20</f>
        <v>40</v>
      </c>
      <c r="R46" s="11">
        <f>[42]Junho!$G$21</f>
        <v>41</v>
      </c>
      <c r="S46" s="11">
        <f>[42]Junho!$G$22</f>
        <v>41</v>
      </c>
      <c r="T46" s="11">
        <f>[42]Junho!$G$23</f>
        <v>52</v>
      </c>
      <c r="U46" s="11">
        <f>[42]Junho!$G$24</f>
        <v>56</v>
      </c>
      <c r="V46" s="11">
        <f>[42]Junho!$G$25</f>
        <v>42</v>
      </c>
      <c r="W46" s="11">
        <f>[42]Junho!$G$26</f>
        <v>45</v>
      </c>
      <c r="X46" s="11">
        <f>[42]Junho!$G$27</f>
        <v>36</v>
      </c>
      <c r="Y46" s="11">
        <f>[42]Junho!$G$28</f>
        <v>32</v>
      </c>
      <c r="Z46" s="11">
        <f>[42]Junho!$G$29</f>
        <v>34</v>
      </c>
      <c r="AA46" s="11">
        <f>[42]Junho!$G$30</f>
        <v>56</v>
      </c>
      <c r="AB46" s="11">
        <f>[42]Junho!$G$31</f>
        <v>87</v>
      </c>
      <c r="AC46" s="11">
        <f>[42]Junho!$G$32</f>
        <v>43</v>
      </c>
      <c r="AD46" s="11">
        <f>[42]Junho!$G$33</f>
        <v>36</v>
      </c>
      <c r="AE46" s="11">
        <f>[42]Junho!$G$34</f>
        <v>41</v>
      </c>
      <c r="AF46" s="14">
        <f t="shared" si="1"/>
        <v>32</v>
      </c>
      <c r="AG46" s="93">
        <f t="shared" si="2"/>
        <v>50.1</v>
      </c>
      <c r="AH46" s="12" t="s">
        <v>47</v>
      </c>
      <c r="AI46" t="s">
        <v>47</v>
      </c>
      <c r="AJ46" t="s">
        <v>47</v>
      </c>
      <c r="AK46" t="s">
        <v>47</v>
      </c>
    </row>
    <row r="47" spans="1:38" x14ac:dyDescent="0.2">
      <c r="A47" s="57" t="s">
        <v>31</v>
      </c>
      <c r="B47" s="11">
        <f>[43]Junho!$G$5</f>
        <v>46</v>
      </c>
      <c r="C47" s="11">
        <f>[43]Junho!$G$6</f>
        <v>64</v>
      </c>
      <c r="D47" s="11">
        <f>[43]Junho!$G$7</f>
        <v>55</v>
      </c>
      <c r="E47" s="11">
        <f>[43]Junho!$G$8</f>
        <v>46</v>
      </c>
      <c r="F47" s="11">
        <f>[43]Junho!$G$9</f>
        <v>41</v>
      </c>
      <c r="G47" s="11">
        <f>[43]Junho!$G$10</f>
        <v>24</v>
      </c>
      <c r="H47" s="11">
        <f>[43]Junho!$G$11</f>
        <v>25</v>
      </c>
      <c r="I47" s="11">
        <f>[43]Junho!$G$12</f>
        <v>32</v>
      </c>
      <c r="J47" s="11">
        <f>[43]Junho!$G$13</f>
        <v>31</v>
      </c>
      <c r="K47" s="11">
        <f>[43]Junho!$G$14</f>
        <v>26</v>
      </c>
      <c r="L47" s="11">
        <f>[43]Junho!$G$15</f>
        <v>36</v>
      </c>
      <c r="M47" s="11">
        <f>[43]Junho!$G$16</f>
        <v>36</v>
      </c>
      <c r="N47" s="11">
        <f>[43]Junho!$G$17</f>
        <v>29</v>
      </c>
      <c r="O47" s="11">
        <f>[43]Junho!$G$18</f>
        <v>28</v>
      </c>
      <c r="P47" s="11">
        <f>[43]Junho!$G$19</f>
        <v>32</v>
      </c>
      <c r="Q47" s="11">
        <f>[43]Junho!$G$20</f>
        <v>30</v>
      </c>
      <c r="R47" s="11">
        <f>[43]Junho!$G$21</f>
        <v>26</v>
      </c>
      <c r="S47" s="11">
        <f>[43]Junho!$G$22</f>
        <v>31</v>
      </c>
      <c r="T47" s="11">
        <f>[43]Junho!$G$23</f>
        <v>30</v>
      </c>
      <c r="U47" s="11">
        <f>[43]Junho!$G$24</f>
        <v>36</v>
      </c>
      <c r="V47" s="11">
        <f>[43]Junho!$G$25</f>
        <v>25</v>
      </c>
      <c r="W47" s="11">
        <f>[43]Junho!$G$26</f>
        <v>24</v>
      </c>
      <c r="X47" s="11">
        <f>[43]Junho!$G$27</f>
        <v>27</v>
      </c>
      <c r="Y47" s="11">
        <f>[43]Junho!$G$28</f>
        <v>30</v>
      </c>
      <c r="Z47" s="11">
        <f>[43]Junho!$G$29</f>
        <v>29</v>
      </c>
      <c r="AA47" s="11">
        <f>[43]Junho!$G$30</f>
        <v>46</v>
      </c>
      <c r="AB47" s="11">
        <f>[43]Junho!$G$31</f>
        <v>58</v>
      </c>
      <c r="AC47" s="11">
        <f>[43]Junho!$G$32</f>
        <v>32</v>
      </c>
      <c r="AD47" s="11">
        <f>[43]Junho!$G$33</f>
        <v>32</v>
      </c>
      <c r="AE47" s="11">
        <f>[43]Junho!$G$34</f>
        <v>35</v>
      </c>
      <c r="AF47" s="14">
        <f t="shared" si="1"/>
        <v>24</v>
      </c>
      <c r="AG47" s="93">
        <f t="shared" si="2"/>
        <v>34.733333333333334</v>
      </c>
      <c r="AK47" t="s">
        <v>47</v>
      </c>
    </row>
    <row r="48" spans="1:38" x14ac:dyDescent="0.2">
      <c r="A48" s="57" t="s">
        <v>44</v>
      </c>
      <c r="B48" s="11">
        <f>[44]Junho!$G$5</f>
        <v>37</v>
      </c>
      <c r="C48" s="11">
        <f>[44]Junho!$G$6</f>
        <v>44</v>
      </c>
      <c r="D48" s="11">
        <f>[44]Junho!$G$7</f>
        <v>87</v>
      </c>
      <c r="E48" s="11">
        <f>[44]Junho!$G$8</f>
        <v>55</v>
      </c>
      <c r="F48" s="11">
        <f>[44]Junho!$G$9</f>
        <v>35</v>
      </c>
      <c r="G48" s="11">
        <f>[44]Junho!$G$10</f>
        <v>20</v>
      </c>
      <c r="H48" s="11">
        <f>[44]Junho!$G$11</f>
        <v>34</v>
      </c>
      <c r="I48" s="11">
        <f>[44]Junho!$G$12</f>
        <v>31</v>
      </c>
      <c r="J48" s="11">
        <f>[44]Junho!$G$13</f>
        <v>26</v>
      </c>
      <c r="K48" s="11">
        <f>[44]Junho!$G$14</f>
        <v>28</v>
      </c>
      <c r="L48" s="11">
        <f>[44]Junho!$G$15</f>
        <v>32</v>
      </c>
      <c r="M48" s="11">
        <f>[44]Junho!$G$16</f>
        <v>24</v>
      </c>
      <c r="N48" s="11">
        <f>[44]Junho!$G$17</f>
        <v>23</v>
      </c>
      <c r="O48" s="11">
        <f>[44]Junho!$G$18</f>
        <v>24</v>
      </c>
      <c r="P48" s="11">
        <f>[44]Junho!$G$19</f>
        <v>25</v>
      </c>
      <c r="Q48" s="11">
        <f>[44]Junho!$G$20</f>
        <v>26</v>
      </c>
      <c r="R48" s="11">
        <f>[44]Junho!$G$21</f>
        <v>27</v>
      </c>
      <c r="S48" s="11">
        <f>[44]Junho!$G$22</f>
        <v>27</v>
      </c>
      <c r="T48" s="11">
        <f>[44]Junho!$G$23</f>
        <v>29</v>
      </c>
      <c r="U48" s="11">
        <f>[44]Junho!$G$24</f>
        <v>30</v>
      </c>
      <c r="V48" s="11">
        <f>[44]Junho!$G$25</f>
        <v>22</v>
      </c>
      <c r="W48" s="11">
        <f>[44]Junho!$G$26</f>
        <v>25</v>
      </c>
      <c r="X48" s="11">
        <f>[44]Junho!$G$27</f>
        <v>25</v>
      </c>
      <c r="Y48" s="11">
        <f>[44]Junho!$G$28</f>
        <v>27</v>
      </c>
      <c r="Z48" s="11">
        <f>[44]Junho!$G$29</f>
        <v>23</v>
      </c>
      <c r="AA48" s="11">
        <f>[44]Junho!$G$30</f>
        <v>55</v>
      </c>
      <c r="AB48" s="11">
        <f>[44]Junho!$G$31</f>
        <v>30</v>
      </c>
      <c r="AC48" s="11">
        <f>[44]Junho!$G$32</f>
        <v>28</v>
      </c>
      <c r="AD48" s="11">
        <f>[44]Junho!$G$33</f>
        <v>25</v>
      </c>
      <c r="AE48" s="11">
        <f>[44]Junho!$G$34</f>
        <v>29</v>
      </c>
      <c r="AF48" s="14">
        <f t="shared" si="1"/>
        <v>20</v>
      </c>
      <c r="AG48" s="93">
        <f t="shared" si="2"/>
        <v>31.766666666666666</v>
      </c>
      <c r="AH48" s="12" t="s">
        <v>47</v>
      </c>
      <c r="AI48" t="s">
        <v>47</v>
      </c>
      <c r="AJ48" t="s">
        <v>47</v>
      </c>
    </row>
    <row r="49" spans="1:39" x14ac:dyDescent="0.2">
      <c r="A49" s="57" t="s">
        <v>20</v>
      </c>
      <c r="B49" s="11">
        <f>[45]Junho!$G$5</f>
        <v>28</v>
      </c>
      <c r="C49" s="11">
        <f>[45]Junho!$G$6</f>
        <v>36</v>
      </c>
      <c r="D49" s="11">
        <f>[45]Junho!$G$7</f>
        <v>60</v>
      </c>
      <c r="E49" s="11">
        <f>[45]Junho!$G$8</f>
        <v>41</v>
      </c>
      <c r="F49" s="11">
        <f>[45]Junho!$G$9</f>
        <v>34</v>
      </c>
      <c r="G49" s="11">
        <f>[45]Junho!$G$10</f>
        <v>29</v>
      </c>
      <c r="H49" s="11">
        <f>[45]Junho!$G$11</f>
        <v>34</v>
      </c>
      <c r="I49" s="11">
        <f>[45]Junho!$G$12</f>
        <v>26</v>
      </c>
      <c r="J49" s="11">
        <f>[45]Junho!$G$13</f>
        <v>31</v>
      </c>
      <c r="K49" s="11">
        <f>[45]Junho!$G$14</f>
        <v>38</v>
      </c>
      <c r="L49" s="11">
        <f>[45]Junho!$G$15</f>
        <v>37</v>
      </c>
      <c r="M49" s="11">
        <f>[45]Junho!$G$16</f>
        <v>27</v>
      </c>
      <c r="N49" s="11">
        <f>[45]Junho!$G$17</f>
        <v>36</v>
      </c>
      <c r="O49" s="11">
        <f>[45]Junho!$G$18</f>
        <v>27</v>
      </c>
      <c r="P49" s="11">
        <f>[45]Junho!$G$19</f>
        <v>30</v>
      </c>
      <c r="Q49" s="11">
        <f>[45]Junho!$G$20</f>
        <v>27</v>
      </c>
      <c r="R49" s="11">
        <f>[45]Junho!$G$21</f>
        <v>27</v>
      </c>
      <c r="S49" s="11">
        <f>[45]Junho!$G$22</f>
        <v>28</v>
      </c>
      <c r="T49" s="11">
        <f>[45]Junho!$G$23</f>
        <v>30</v>
      </c>
      <c r="U49" s="11">
        <f>[45]Junho!$G$24</f>
        <v>31</v>
      </c>
      <c r="V49" s="11">
        <f>[45]Junho!$G$25</f>
        <v>25</v>
      </c>
      <c r="W49" s="11">
        <f>[45]Junho!$G$26</f>
        <v>28</v>
      </c>
      <c r="X49" s="11">
        <f>[45]Junho!$G$27</f>
        <v>28</v>
      </c>
      <c r="Y49" s="11">
        <f>[45]Junho!$G$28</f>
        <v>27</v>
      </c>
      <c r="Z49" s="11">
        <f>[45]Junho!$G$29</f>
        <v>23</v>
      </c>
      <c r="AA49" s="11">
        <f>[45]Junho!$G$30</f>
        <v>31</v>
      </c>
      <c r="AB49" s="11">
        <f>[45]Junho!$G$31</f>
        <v>58</v>
      </c>
      <c r="AC49" s="11">
        <f>[45]Junho!$G$32</f>
        <v>29</v>
      </c>
      <c r="AD49" s="11">
        <f>[45]Junho!$G$33</f>
        <v>29</v>
      </c>
      <c r="AE49" s="11">
        <f>[45]Junho!$G$34</f>
        <v>26</v>
      </c>
      <c r="AF49" s="14">
        <f t="shared" si="1"/>
        <v>23</v>
      </c>
      <c r="AG49" s="93">
        <f t="shared" si="2"/>
        <v>32.033333333333331</v>
      </c>
      <c r="AI49" t="s">
        <v>47</v>
      </c>
    </row>
    <row r="50" spans="1:39" s="5" customFormat="1" ht="17.100000000000001" customHeight="1" x14ac:dyDescent="0.2">
      <c r="A50" s="110" t="s">
        <v>228</v>
      </c>
      <c r="B50" s="13">
        <f t="shared" ref="B50:AF50" si="3">MIN(B5:B49)</f>
        <v>25</v>
      </c>
      <c r="C50" s="13">
        <f t="shared" si="3"/>
        <v>23</v>
      </c>
      <c r="D50" s="13">
        <f t="shared" si="3"/>
        <v>54</v>
      </c>
      <c r="E50" s="13">
        <f t="shared" si="3"/>
        <v>39</v>
      </c>
      <c r="F50" s="13">
        <f t="shared" si="3"/>
        <v>17</v>
      </c>
      <c r="G50" s="13">
        <f t="shared" si="3"/>
        <v>16</v>
      </c>
      <c r="H50" s="13">
        <f t="shared" si="3"/>
        <v>25</v>
      </c>
      <c r="I50" s="13">
        <f t="shared" si="3"/>
        <v>16</v>
      </c>
      <c r="J50" s="13">
        <f t="shared" si="3"/>
        <v>25</v>
      </c>
      <c r="K50" s="13">
        <f t="shared" si="3"/>
        <v>26</v>
      </c>
      <c r="L50" s="13">
        <f t="shared" si="3"/>
        <v>24</v>
      </c>
      <c r="M50" s="13">
        <f t="shared" si="3"/>
        <v>24</v>
      </c>
      <c r="N50" s="13">
        <f t="shared" si="3"/>
        <v>23</v>
      </c>
      <c r="O50" s="13">
        <f t="shared" si="3"/>
        <v>23</v>
      </c>
      <c r="P50" s="13">
        <f t="shared" si="3"/>
        <v>22</v>
      </c>
      <c r="Q50" s="13">
        <f t="shared" si="3"/>
        <v>25</v>
      </c>
      <c r="R50" s="13">
        <f t="shared" si="3"/>
        <v>12</v>
      </c>
      <c r="S50" s="13">
        <f t="shared" si="3"/>
        <v>12</v>
      </c>
      <c r="T50" s="13">
        <f t="shared" si="3"/>
        <v>13</v>
      </c>
      <c r="U50" s="13">
        <f t="shared" si="3"/>
        <v>27</v>
      </c>
      <c r="V50" s="13">
        <f t="shared" si="3"/>
        <v>20</v>
      </c>
      <c r="W50" s="13">
        <f t="shared" si="3"/>
        <v>24</v>
      </c>
      <c r="X50" s="13">
        <f t="shared" si="3"/>
        <v>25</v>
      </c>
      <c r="Y50" s="13">
        <f t="shared" si="3"/>
        <v>25</v>
      </c>
      <c r="Z50" s="13">
        <f t="shared" si="3"/>
        <v>23</v>
      </c>
      <c r="AA50" s="13">
        <f t="shared" si="3"/>
        <v>22</v>
      </c>
      <c r="AB50" s="13">
        <f t="shared" si="3"/>
        <v>30</v>
      </c>
      <c r="AC50" s="13">
        <f t="shared" si="3"/>
        <v>26</v>
      </c>
      <c r="AD50" s="13">
        <f t="shared" si="3"/>
        <v>24</v>
      </c>
      <c r="AE50" s="13">
        <f t="shared" si="3"/>
        <v>22</v>
      </c>
      <c r="AF50" s="14">
        <f t="shared" si="3"/>
        <v>12</v>
      </c>
      <c r="AG50" s="93">
        <f>AVERAGE(AG5:AG49)</f>
        <v>38.642579149021984</v>
      </c>
      <c r="AK50" s="5" t="s">
        <v>47</v>
      </c>
    </row>
    <row r="51" spans="1:39" x14ac:dyDescent="0.2">
      <c r="A51" s="46"/>
      <c r="B51" s="47"/>
      <c r="C51" s="47"/>
      <c r="D51" s="47" t="s">
        <v>101</v>
      </c>
      <c r="E51" s="47"/>
      <c r="F51" s="47"/>
      <c r="G51" s="47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4"/>
      <c r="AE51" s="60" t="s">
        <v>47</v>
      </c>
      <c r="AF51" s="51"/>
      <c r="AG51" s="53"/>
    </row>
    <row r="52" spans="1:39" x14ac:dyDescent="0.2">
      <c r="A52" s="46"/>
      <c r="B52" s="48" t="s">
        <v>102</v>
      </c>
      <c r="C52" s="48"/>
      <c r="D52" s="48"/>
      <c r="E52" s="48"/>
      <c r="F52" s="48"/>
      <c r="G52" s="48"/>
      <c r="H52" s="48"/>
      <c r="I52" s="48"/>
      <c r="J52" s="89"/>
      <c r="K52" s="89"/>
      <c r="L52" s="89"/>
      <c r="M52" s="89" t="s">
        <v>45</v>
      </c>
      <c r="N52" s="89"/>
      <c r="O52" s="89"/>
      <c r="P52" s="89"/>
      <c r="Q52" s="89"/>
      <c r="R52" s="89"/>
      <c r="S52" s="89"/>
      <c r="T52" s="140" t="s">
        <v>97</v>
      </c>
      <c r="U52" s="140"/>
      <c r="V52" s="140"/>
      <c r="W52" s="140"/>
      <c r="X52" s="140"/>
      <c r="Y52" s="89"/>
      <c r="Z52" s="89"/>
      <c r="AA52" s="89"/>
      <c r="AB52" s="89"/>
      <c r="AC52" s="89"/>
      <c r="AD52" s="89"/>
      <c r="AE52" s="89"/>
      <c r="AF52" s="51"/>
      <c r="AG52" s="50"/>
      <c r="AI52" s="12" t="s">
        <v>47</v>
      </c>
      <c r="AK52" t="s">
        <v>47</v>
      </c>
      <c r="AM52" s="12" t="s">
        <v>47</v>
      </c>
    </row>
    <row r="53" spans="1:39" x14ac:dyDescent="0.2">
      <c r="A53" s="49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 t="s">
        <v>46</v>
      </c>
      <c r="N53" s="90"/>
      <c r="O53" s="90"/>
      <c r="P53" s="90"/>
      <c r="Q53" s="89"/>
      <c r="R53" s="89"/>
      <c r="S53" s="89"/>
      <c r="T53" s="141" t="s">
        <v>98</v>
      </c>
      <c r="U53" s="141"/>
      <c r="V53" s="141"/>
      <c r="W53" s="141"/>
      <c r="X53" s="141"/>
      <c r="Y53" s="89"/>
      <c r="Z53" s="89"/>
      <c r="AA53" s="89"/>
      <c r="AB53" s="89"/>
      <c r="AC53" s="89"/>
      <c r="AD53" s="54"/>
      <c r="AE53" s="54"/>
      <c r="AF53" s="51"/>
      <c r="AG53" s="50"/>
    </row>
    <row r="54" spans="1:39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4"/>
      <c r="AE54" s="54"/>
      <c r="AF54" s="51"/>
      <c r="AG54" s="94"/>
    </row>
    <row r="55" spans="1:39" x14ac:dyDescent="0.2">
      <c r="A55" s="4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54"/>
      <c r="AF55" s="51"/>
      <c r="AG55" s="53"/>
      <c r="AK55" t="s">
        <v>47</v>
      </c>
    </row>
    <row r="56" spans="1:39" x14ac:dyDescent="0.2">
      <c r="A56" s="4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55"/>
      <c r="AF56" s="51"/>
      <c r="AG56" s="53"/>
    </row>
    <row r="57" spans="1:39" ht="13.5" thickBot="1" x14ac:dyDescent="0.25">
      <c r="A57" s="61"/>
      <c r="B57" s="62"/>
      <c r="C57" s="62"/>
      <c r="D57" s="62"/>
      <c r="E57" s="62"/>
      <c r="F57" s="62"/>
      <c r="G57" s="62" t="s">
        <v>47</v>
      </c>
      <c r="H57" s="62"/>
      <c r="I57" s="62"/>
      <c r="J57" s="62"/>
      <c r="K57" s="62"/>
      <c r="L57" s="62" t="s">
        <v>47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3"/>
      <c r="AG57" s="95"/>
    </row>
    <row r="58" spans="1:39" x14ac:dyDescent="0.2">
      <c r="AF58" s="7"/>
    </row>
    <row r="63" spans="1:39" x14ac:dyDescent="0.2">
      <c r="P63" s="2" t="s">
        <v>47</v>
      </c>
      <c r="AE63" s="2" t="s">
        <v>47</v>
      </c>
      <c r="AH63" t="s">
        <v>47</v>
      </c>
    </row>
    <row r="64" spans="1:39" x14ac:dyDescent="0.2">
      <c r="T64" s="2" t="s">
        <v>47</v>
      </c>
      <c r="Z64" s="2" t="s">
        <v>47</v>
      </c>
    </row>
    <row r="66" spans="7:14" x14ac:dyDescent="0.2">
      <c r="N66" s="2" t="s">
        <v>47</v>
      </c>
    </row>
    <row r="67" spans="7:14" x14ac:dyDescent="0.2">
      <c r="G67" s="2" t="s">
        <v>47</v>
      </c>
    </row>
    <row r="69" spans="7:14" x14ac:dyDescent="0.2">
      <c r="J69" s="2" t="s">
        <v>47</v>
      </c>
    </row>
  </sheetData>
  <sheetProtection password="C6EC" sheet="1" objects="1" scenarios="1"/>
  <mergeCells count="35"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  <mergeCell ref="D3:D4"/>
    <mergeCell ref="E3:E4"/>
    <mergeCell ref="F3:F4"/>
    <mergeCell ref="G3:G4"/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L67" sqref="AL67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3" ht="20.100000000000001" customHeight="1" x14ac:dyDescent="0.2">
      <c r="A1" s="150" t="s">
        <v>28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52"/>
    </row>
    <row r="2" spans="1:33" s="4" customFormat="1" ht="20.100000000000001" customHeight="1" x14ac:dyDescent="0.2">
      <c r="A2" s="149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5"/>
    </row>
    <row r="3" spans="1:33" s="5" customFormat="1" ht="20.100000000000001" customHeight="1" x14ac:dyDescent="0.2">
      <c r="A3" s="149"/>
      <c r="B3" s="153">
        <v>1</v>
      </c>
      <c r="C3" s="153">
        <f>SUM(B3+1)</f>
        <v>2</v>
      </c>
      <c r="D3" s="153">
        <f t="shared" ref="D3:AD3" si="0">SUM(C3+1)</f>
        <v>3</v>
      </c>
      <c r="E3" s="153">
        <f t="shared" si="0"/>
        <v>4</v>
      </c>
      <c r="F3" s="153">
        <f t="shared" si="0"/>
        <v>5</v>
      </c>
      <c r="G3" s="153">
        <f t="shared" si="0"/>
        <v>6</v>
      </c>
      <c r="H3" s="153">
        <f t="shared" si="0"/>
        <v>7</v>
      </c>
      <c r="I3" s="153">
        <f t="shared" si="0"/>
        <v>8</v>
      </c>
      <c r="J3" s="153">
        <f t="shared" si="0"/>
        <v>9</v>
      </c>
      <c r="K3" s="153">
        <f t="shared" si="0"/>
        <v>10</v>
      </c>
      <c r="L3" s="153">
        <f t="shared" si="0"/>
        <v>11</v>
      </c>
      <c r="M3" s="153">
        <f t="shared" si="0"/>
        <v>12</v>
      </c>
      <c r="N3" s="153">
        <f t="shared" si="0"/>
        <v>13</v>
      </c>
      <c r="O3" s="153">
        <f t="shared" si="0"/>
        <v>14</v>
      </c>
      <c r="P3" s="153">
        <f t="shared" si="0"/>
        <v>15</v>
      </c>
      <c r="Q3" s="153">
        <f t="shared" si="0"/>
        <v>16</v>
      </c>
      <c r="R3" s="153">
        <f t="shared" si="0"/>
        <v>17</v>
      </c>
      <c r="S3" s="153">
        <f t="shared" si="0"/>
        <v>18</v>
      </c>
      <c r="T3" s="153">
        <f t="shared" si="0"/>
        <v>19</v>
      </c>
      <c r="U3" s="153">
        <f t="shared" si="0"/>
        <v>20</v>
      </c>
      <c r="V3" s="153">
        <f t="shared" si="0"/>
        <v>21</v>
      </c>
      <c r="W3" s="153">
        <f t="shared" si="0"/>
        <v>22</v>
      </c>
      <c r="X3" s="153">
        <f t="shared" si="0"/>
        <v>23</v>
      </c>
      <c r="Y3" s="153">
        <f t="shared" si="0"/>
        <v>24</v>
      </c>
      <c r="Z3" s="153">
        <f t="shared" si="0"/>
        <v>25</v>
      </c>
      <c r="AA3" s="153">
        <f t="shared" si="0"/>
        <v>26</v>
      </c>
      <c r="AB3" s="153">
        <f t="shared" si="0"/>
        <v>27</v>
      </c>
      <c r="AC3" s="153">
        <f t="shared" si="0"/>
        <v>28</v>
      </c>
      <c r="AD3" s="153">
        <f t="shared" si="0"/>
        <v>29</v>
      </c>
      <c r="AE3" s="153">
        <v>30</v>
      </c>
      <c r="AF3" s="45" t="s">
        <v>37</v>
      </c>
      <c r="AG3" s="107" t="s">
        <v>36</v>
      </c>
    </row>
    <row r="4" spans="1:33" s="5" customFormat="1" ht="20.100000000000001" customHeight="1" x14ac:dyDescent="0.2">
      <c r="A4" s="149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45" t="s">
        <v>35</v>
      </c>
      <c r="AG4" s="59" t="s">
        <v>35</v>
      </c>
    </row>
    <row r="5" spans="1:33" s="5" customFormat="1" x14ac:dyDescent="0.2">
      <c r="A5" s="57" t="s">
        <v>40</v>
      </c>
      <c r="B5" s="125">
        <f>[1]Junho!$H$5</f>
        <v>10.08</v>
      </c>
      <c r="C5" s="125">
        <f>[1]Junho!$H$6</f>
        <v>9</v>
      </c>
      <c r="D5" s="125">
        <f>[1]Junho!$H$7</f>
        <v>7.9200000000000008</v>
      </c>
      <c r="E5" s="125">
        <f>[1]Junho!$H$8</f>
        <v>9.3600000000000012</v>
      </c>
      <c r="F5" s="125">
        <f>[1]Junho!$H$9</f>
        <v>14.04</v>
      </c>
      <c r="G5" s="125">
        <f>[1]Junho!$H$10</f>
        <v>7.9200000000000008</v>
      </c>
      <c r="H5" s="125">
        <f>[1]Junho!$H$11</f>
        <v>12.24</v>
      </c>
      <c r="I5" s="125">
        <f>[1]Junho!$H$12</f>
        <v>11.520000000000001</v>
      </c>
      <c r="J5" s="125">
        <f>[1]Junho!$H$13</f>
        <v>7.5600000000000005</v>
      </c>
      <c r="K5" s="125">
        <f>[1]Junho!$H$14</f>
        <v>12.6</v>
      </c>
      <c r="L5" s="125">
        <f>[1]Junho!$H$15</f>
        <v>7.9200000000000008</v>
      </c>
      <c r="M5" s="125">
        <f>[1]Junho!$H$16</f>
        <v>13.68</v>
      </c>
      <c r="N5" s="125">
        <f>[1]Junho!$H$17</f>
        <v>15.120000000000001</v>
      </c>
      <c r="O5" s="125">
        <f>[1]Junho!$H$18</f>
        <v>13.68</v>
      </c>
      <c r="P5" s="125">
        <f>[1]Junho!$H$19</f>
        <v>15.120000000000001</v>
      </c>
      <c r="Q5" s="125">
        <f>[1]Junho!$H$20</f>
        <v>8.2799999999999994</v>
      </c>
      <c r="R5" s="125">
        <f>[1]Junho!$H$21</f>
        <v>11.16</v>
      </c>
      <c r="S5" s="125">
        <f>[1]Junho!$H$22</f>
        <v>14.04</v>
      </c>
      <c r="T5" s="125">
        <f>[1]Junho!$H$23</f>
        <v>7.5600000000000005</v>
      </c>
      <c r="U5" s="125">
        <f>[1]Junho!$H$24</f>
        <v>7.5600000000000005</v>
      </c>
      <c r="V5" s="125">
        <f>[1]Junho!$H$25</f>
        <v>15.840000000000002</v>
      </c>
      <c r="W5" s="125">
        <f>[1]Junho!$H$26</f>
        <v>12.6</v>
      </c>
      <c r="X5" s="125">
        <f>[1]Junho!$H$27</f>
        <v>12.6</v>
      </c>
      <c r="Y5" s="125">
        <f>[1]Junho!$H$28</f>
        <v>12.96</v>
      </c>
      <c r="Z5" s="125">
        <f>[1]Junho!$H$29</f>
        <v>21.6</v>
      </c>
      <c r="AA5" s="125">
        <f>[1]Junho!$H$30</f>
        <v>13.68</v>
      </c>
      <c r="AB5" s="125">
        <f>[1]Junho!$H$31</f>
        <v>9.3600000000000012</v>
      </c>
      <c r="AC5" s="125">
        <f>[1]Junho!$H$32</f>
        <v>11.879999999999999</v>
      </c>
      <c r="AD5" s="125">
        <f>[1]Junho!$H$33</f>
        <v>18.36</v>
      </c>
      <c r="AE5" s="125">
        <f>[1]Junho!$H$34</f>
        <v>10.08</v>
      </c>
      <c r="AF5" s="14">
        <f>MAX(B5:AE5)</f>
        <v>21.6</v>
      </c>
      <c r="AG5" s="122">
        <f>AVERAGE(B5:AE5)</f>
        <v>11.844000000000001</v>
      </c>
    </row>
    <row r="6" spans="1:33" x14ac:dyDescent="0.2">
      <c r="A6" s="57" t="s">
        <v>0</v>
      </c>
      <c r="B6" s="11">
        <f>[2]Junho!$H$5</f>
        <v>6.48</v>
      </c>
      <c r="C6" s="11">
        <f>[2]Junho!$H$6</f>
        <v>6.12</v>
      </c>
      <c r="D6" s="11">
        <f>[2]Junho!$H$7</f>
        <v>9.3600000000000012</v>
      </c>
      <c r="E6" s="11">
        <f>[2]Junho!$H$8</f>
        <v>11.879999999999999</v>
      </c>
      <c r="F6" s="11">
        <f>[2]Junho!$H$9</f>
        <v>22.68</v>
      </c>
      <c r="G6" s="11">
        <f>[2]Junho!$H$10</f>
        <v>16.2</v>
      </c>
      <c r="H6" s="11">
        <f>[2]Junho!$H$11</f>
        <v>9.3600000000000012</v>
      </c>
      <c r="I6" s="11">
        <f>[2]Junho!$H$12</f>
        <v>13.68</v>
      </c>
      <c r="J6" s="11">
        <f>[2]Junho!$H$13</f>
        <v>18</v>
      </c>
      <c r="K6" s="11">
        <f>[2]Junho!$H$14</f>
        <v>16.559999999999999</v>
      </c>
      <c r="L6" s="11">
        <f>[2]Junho!$H$15</f>
        <v>11.520000000000001</v>
      </c>
      <c r="M6" s="11">
        <f>[2]Junho!$H$16</f>
        <v>15.120000000000001</v>
      </c>
      <c r="N6" s="11">
        <f>[2]Junho!$H$17</f>
        <v>12.96</v>
      </c>
      <c r="O6" s="11">
        <f>[2]Junho!$H$18</f>
        <v>8.2799999999999994</v>
      </c>
      <c r="P6" s="11">
        <f>[2]Junho!$H$19</f>
        <v>15.120000000000001</v>
      </c>
      <c r="Q6" s="11">
        <f>[2]Junho!$H$20</f>
        <v>18</v>
      </c>
      <c r="R6" s="11">
        <f>[2]Junho!$H$21</f>
        <v>13.32</v>
      </c>
      <c r="S6" s="11">
        <f>[2]Junho!$H$22</f>
        <v>10.44</v>
      </c>
      <c r="T6" s="11">
        <f>[2]Junho!$H$23</f>
        <v>6.12</v>
      </c>
      <c r="U6" s="11">
        <f>[2]Junho!$H$24</f>
        <v>7.9200000000000008</v>
      </c>
      <c r="V6" s="11">
        <f>[2]Junho!$H$25</f>
        <v>14.76</v>
      </c>
      <c r="W6" s="11">
        <f>[2]Junho!$H$26</f>
        <v>12.24</v>
      </c>
      <c r="X6" s="11">
        <f>[2]Junho!$H$27</f>
        <v>13.32</v>
      </c>
      <c r="Y6" s="11">
        <f>[2]Junho!$H$28</f>
        <v>14.4</v>
      </c>
      <c r="Z6" s="11">
        <f>[2]Junho!$H$29</f>
        <v>24.840000000000003</v>
      </c>
      <c r="AA6" s="11">
        <f>[2]Junho!$H$30</f>
        <v>11.520000000000001</v>
      </c>
      <c r="AB6" s="11">
        <f>[2]Junho!$H$31</f>
        <v>11.879999999999999</v>
      </c>
      <c r="AC6" s="11">
        <f>[2]Junho!$H$32</f>
        <v>16.920000000000002</v>
      </c>
      <c r="AD6" s="11">
        <f>[2]Junho!$H$33</f>
        <v>17.28</v>
      </c>
      <c r="AE6" s="11">
        <f>[2]Junho!$H$34</f>
        <v>13.32</v>
      </c>
      <c r="AF6" s="14">
        <f>MAX(B6:AE6)</f>
        <v>24.840000000000003</v>
      </c>
      <c r="AG6" s="122">
        <f>AVERAGE(B6:AE6)</f>
        <v>13.319999999999999</v>
      </c>
    </row>
    <row r="7" spans="1:33" x14ac:dyDescent="0.2">
      <c r="A7" s="57" t="s">
        <v>104</v>
      </c>
      <c r="B7" s="11" t="str">
        <f>[3]Junho!$H$5</f>
        <v>*</v>
      </c>
      <c r="C7" s="11" t="str">
        <f>[3]Junho!$H$6</f>
        <v>*</v>
      </c>
      <c r="D7" s="11" t="str">
        <f>[3]Junho!$H$7</f>
        <v>*</v>
      </c>
      <c r="E7" s="11" t="str">
        <f>[3]Junho!$H$8</f>
        <v>*</v>
      </c>
      <c r="F7" s="11" t="str">
        <f>[3]Junho!$H$9</f>
        <v>*</v>
      </c>
      <c r="G7" s="11" t="str">
        <f>[3]Junho!$H$10</f>
        <v>*</v>
      </c>
      <c r="H7" s="11" t="str">
        <f>[3]Junho!$H$11</f>
        <v>*</v>
      </c>
      <c r="I7" s="11" t="str">
        <f>[3]Junho!$H$12</f>
        <v>*</v>
      </c>
      <c r="J7" s="11" t="str">
        <f>[3]Junho!$H$13</f>
        <v>*</v>
      </c>
      <c r="K7" s="11" t="str">
        <f>[3]Junho!$H$14</f>
        <v>*</v>
      </c>
      <c r="L7" s="11" t="str">
        <f>[3]Junho!$H$15</f>
        <v>*</v>
      </c>
      <c r="M7" s="11" t="str">
        <f>[3]Junho!$H$16</f>
        <v>*</v>
      </c>
      <c r="N7" s="11" t="str">
        <f>[3]Junho!$H$17</f>
        <v>*</v>
      </c>
      <c r="O7" s="11" t="str">
        <f>[3]Junho!$H$18</f>
        <v>*</v>
      </c>
      <c r="P7" s="11" t="str">
        <f>[3]Junho!$H$19</f>
        <v>*</v>
      </c>
      <c r="Q7" s="11" t="str">
        <f>[3]Junho!$H$20</f>
        <v>*</v>
      </c>
      <c r="R7" s="11" t="str">
        <f>[3]Junho!$H$21</f>
        <v>*</v>
      </c>
      <c r="S7" s="11" t="str">
        <f>[3]Junho!$H$22</f>
        <v>*</v>
      </c>
      <c r="T7" s="11" t="str">
        <f>[3]Junho!$H$23</f>
        <v>*</v>
      </c>
      <c r="U7" s="11" t="str">
        <f>[3]Junho!$H$24</f>
        <v>*</v>
      </c>
      <c r="V7" s="11" t="str">
        <f>[3]Junho!$H$25</f>
        <v>*</v>
      </c>
      <c r="W7" s="11" t="str">
        <f>[3]Junho!$H$26</f>
        <v>*</v>
      </c>
      <c r="X7" s="11" t="str">
        <f>[3]Junho!$H$27</f>
        <v>*</v>
      </c>
      <c r="Y7" s="11" t="str">
        <f>[3]Junho!$H$28</f>
        <v>*</v>
      </c>
      <c r="Z7" s="11" t="str">
        <f>[3]Junho!$H$29</f>
        <v>*</v>
      </c>
      <c r="AA7" s="11" t="str">
        <f>[3]Junho!$H$30</f>
        <v>*</v>
      </c>
      <c r="AB7" s="11" t="str">
        <f>[3]Junho!$H$31</f>
        <v>*</v>
      </c>
      <c r="AC7" s="11" t="str">
        <f>[3]Junho!$H$32</f>
        <v>*</v>
      </c>
      <c r="AD7" s="11" t="str">
        <f>[3]Junho!$H$33</f>
        <v>*</v>
      </c>
      <c r="AE7" s="11" t="str">
        <f>[3]Junho!$H$34</f>
        <v>*</v>
      </c>
      <c r="AF7" s="96" t="s">
        <v>226</v>
      </c>
      <c r="AG7" s="113" t="s">
        <v>226</v>
      </c>
    </row>
    <row r="8" spans="1:33" x14ac:dyDescent="0.2">
      <c r="A8" s="57" t="s">
        <v>1</v>
      </c>
      <c r="B8" s="11">
        <f>[4]Junho!$H$5</f>
        <v>11.520000000000001</v>
      </c>
      <c r="C8" s="11">
        <f>[4]Junho!$H$6</f>
        <v>7.5600000000000005</v>
      </c>
      <c r="D8" s="11">
        <f>[4]Junho!$H$7</f>
        <v>3.9600000000000004</v>
      </c>
      <c r="E8" s="11">
        <f>[4]Junho!$H$8</f>
        <v>15.120000000000001</v>
      </c>
      <c r="F8" s="11">
        <f>[4]Junho!$H$9</f>
        <v>14.4</v>
      </c>
      <c r="G8" s="11">
        <f>[4]Junho!$H$10</f>
        <v>10.08</v>
      </c>
      <c r="H8" s="11">
        <f>[4]Junho!$H$11</f>
        <v>6.12</v>
      </c>
      <c r="I8" s="11">
        <f>[4]Junho!$H$12</f>
        <v>7.9200000000000008</v>
      </c>
      <c r="J8" s="11">
        <f>[4]Junho!$H$13</f>
        <v>15.120000000000001</v>
      </c>
      <c r="K8" s="11">
        <f>[4]Junho!$H$14</f>
        <v>10.08</v>
      </c>
      <c r="L8" s="11">
        <f>[4]Junho!$H$15</f>
        <v>11.520000000000001</v>
      </c>
      <c r="M8" s="11">
        <f>[4]Junho!$H$16</f>
        <v>16.920000000000002</v>
      </c>
      <c r="N8" s="11">
        <f>[4]Junho!$H$17</f>
        <v>20.52</v>
      </c>
      <c r="O8" s="11">
        <f>[4]Junho!$H$18</f>
        <v>9.3600000000000012</v>
      </c>
      <c r="P8" s="11">
        <f>[4]Junho!$H$19</f>
        <v>1.08</v>
      </c>
      <c r="Q8" s="11" t="str">
        <f>[4]Junho!$H$20</f>
        <v>*</v>
      </c>
      <c r="R8" s="11" t="str">
        <f>[4]Junho!$H$21</f>
        <v>*</v>
      </c>
      <c r="S8" s="11" t="str">
        <f>[4]Junho!$H$22</f>
        <v>*</v>
      </c>
      <c r="T8" s="11" t="str">
        <f>[4]Junho!$H$23</f>
        <v>*</v>
      </c>
      <c r="U8" s="11" t="str">
        <f>[4]Junho!$H$24</f>
        <v>*</v>
      </c>
      <c r="V8" s="11" t="str">
        <f>[4]Junho!$H$25</f>
        <v>*</v>
      </c>
      <c r="W8" s="11" t="str">
        <f>[4]Junho!$H$26</f>
        <v>*</v>
      </c>
      <c r="X8" s="11">
        <f>[4]Junho!$H$27</f>
        <v>11.520000000000001</v>
      </c>
      <c r="Y8" s="11">
        <f>[4]Junho!$H$28</f>
        <v>19.440000000000001</v>
      </c>
      <c r="Z8" s="11">
        <f>[4]Junho!$H$29</f>
        <v>25.2</v>
      </c>
      <c r="AA8" s="11">
        <f>[4]Junho!$H$30</f>
        <v>16.559999999999999</v>
      </c>
      <c r="AB8" s="11">
        <f>[4]Junho!$H$31</f>
        <v>10.08</v>
      </c>
      <c r="AC8" s="11">
        <f>[4]Junho!$H$32</f>
        <v>17.28</v>
      </c>
      <c r="AD8" s="11">
        <f>[4]Junho!$H$33</f>
        <v>19.079999999999998</v>
      </c>
      <c r="AE8" s="11">
        <f>[4]Junho!$H$34</f>
        <v>8.64</v>
      </c>
      <c r="AF8" s="14">
        <f>MAX(B8:AE8)</f>
        <v>25.2</v>
      </c>
      <c r="AG8" s="122">
        <f>AVERAGE(B8:AE8)</f>
        <v>12.568695652173913</v>
      </c>
    </row>
    <row r="9" spans="1:33" x14ac:dyDescent="0.2">
      <c r="A9" s="57" t="s">
        <v>167</v>
      </c>
      <c r="B9" s="11" t="str">
        <f>[5]Junho!$H$5</f>
        <v>*</v>
      </c>
      <c r="C9" s="11" t="str">
        <f>[5]Junho!$H$6</f>
        <v>*</v>
      </c>
      <c r="D9" s="11" t="str">
        <f>[5]Junho!$H$7</f>
        <v>*</v>
      </c>
      <c r="E9" s="11" t="str">
        <f>[5]Junho!$H$8</f>
        <v>*</v>
      </c>
      <c r="F9" s="11" t="str">
        <f>[5]Junho!$H$9</f>
        <v>*</v>
      </c>
      <c r="G9" s="11" t="str">
        <f>[5]Junho!$H$10</f>
        <v>*</v>
      </c>
      <c r="H9" s="11" t="str">
        <f>[5]Junho!$H$11</f>
        <v>*</v>
      </c>
      <c r="I9" s="11" t="str">
        <f>[5]Junho!$H$12</f>
        <v>*</v>
      </c>
      <c r="J9" s="11" t="str">
        <f>[5]Junho!$H$13</f>
        <v>*</v>
      </c>
      <c r="K9" s="11" t="str">
        <f>[5]Junho!$H$14</f>
        <v>*</v>
      </c>
      <c r="L9" s="11" t="str">
        <f>[5]Junho!$H$15</f>
        <v>*</v>
      </c>
      <c r="M9" s="11" t="str">
        <f>[5]Junho!$H$16</f>
        <v>*</v>
      </c>
      <c r="N9" s="11" t="str">
        <f>[5]Junho!$H$17</f>
        <v>*</v>
      </c>
      <c r="O9" s="11" t="str">
        <f>[5]Junho!$H$18</f>
        <v>*</v>
      </c>
      <c r="P9" s="11" t="str">
        <f>[5]Junho!$H$19</f>
        <v>*</v>
      </c>
      <c r="Q9" s="11" t="str">
        <f>[5]Junho!$H$20</f>
        <v>*</v>
      </c>
      <c r="R9" s="11" t="str">
        <f>[5]Junho!$H$21</f>
        <v>*</v>
      </c>
      <c r="S9" s="11" t="str">
        <f>[5]Junho!$H$22</f>
        <v>*</v>
      </c>
      <c r="T9" s="11" t="str">
        <f>[5]Junho!$H$23</f>
        <v>*</v>
      </c>
      <c r="U9" s="11" t="str">
        <f>[5]Junho!$H$24</f>
        <v>*</v>
      </c>
      <c r="V9" s="11" t="str">
        <f>[5]Junho!$H$25</f>
        <v>*</v>
      </c>
      <c r="W9" s="11" t="str">
        <f>[5]Junho!$H$26</f>
        <v>*</v>
      </c>
      <c r="X9" s="11" t="str">
        <f>[5]Junho!$H$27</f>
        <v>*</v>
      </c>
      <c r="Y9" s="11" t="str">
        <f>[5]Junho!$H$28</f>
        <v>*</v>
      </c>
      <c r="Z9" s="11" t="str">
        <f>[5]Junho!$H$29</f>
        <v>*</v>
      </c>
      <c r="AA9" s="11" t="str">
        <f>[5]Junho!$H$30</f>
        <v>*</v>
      </c>
      <c r="AB9" s="11" t="str">
        <f>[5]Junho!$H$31</f>
        <v>*</v>
      </c>
      <c r="AC9" s="11" t="str">
        <f>[5]Junho!$H$32</f>
        <v>*</v>
      </c>
      <c r="AD9" s="11" t="str">
        <f>[5]Junho!$H$33</f>
        <v>*</v>
      </c>
      <c r="AE9" s="11" t="str">
        <f>[5]Junho!$H$34</f>
        <v>*</v>
      </c>
      <c r="AF9" s="96" t="s">
        <v>226</v>
      </c>
      <c r="AG9" s="113" t="s">
        <v>226</v>
      </c>
    </row>
    <row r="10" spans="1:33" x14ac:dyDescent="0.2">
      <c r="A10" s="57" t="s">
        <v>111</v>
      </c>
      <c r="B10" s="11" t="str">
        <f>[6]Junho!$H$5</f>
        <v>*</v>
      </c>
      <c r="C10" s="11" t="str">
        <f>[6]Junho!$H$6</f>
        <v>*</v>
      </c>
      <c r="D10" s="11" t="str">
        <f>[6]Junho!$H$7</f>
        <v>*</v>
      </c>
      <c r="E10" s="11" t="str">
        <f>[6]Junho!$H$8</f>
        <v>*</v>
      </c>
      <c r="F10" s="11" t="str">
        <f>[6]Junho!$H$9</f>
        <v>*</v>
      </c>
      <c r="G10" s="11" t="str">
        <f>[6]Junho!$H$10</f>
        <v>*</v>
      </c>
      <c r="H10" s="11" t="str">
        <f>[6]Junho!$H$11</f>
        <v>*</v>
      </c>
      <c r="I10" s="11" t="str">
        <f>[6]Junho!$H$12</f>
        <v>*</v>
      </c>
      <c r="J10" s="11" t="str">
        <f>[6]Junho!$H$13</f>
        <v>*</v>
      </c>
      <c r="K10" s="11" t="str">
        <f>[6]Junho!$H$14</f>
        <v>*</v>
      </c>
      <c r="L10" s="11" t="str">
        <f>[6]Junho!$H$15</f>
        <v>*</v>
      </c>
      <c r="M10" s="11" t="str">
        <f>[6]Junho!$H$16</f>
        <v>*</v>
      </c>
      <c r="N10" s="11" t="str">
        <f>[6]Junho!$H$17</f>
        <v>*</v>
      </c>
      <c r="O10" s="11" t="str">
        <f>[6]Junho!$H$18</f>
        <v>*</v>
      </c>
      <c r="P10" s="11" t="str">
        <f>[6]Junho!$H$19</f>
        <v>*</v>
      </c>
      <c r="Q10" s="11" t="str">
        <f>[6]Junho!$H$20</f>
        <v>*</v>
      </c>
      <c r="R10" s="11" t="str">
        <f>[6]Junho!$H$21</f>
        <v>*</v>
      </c>
      <c r="S10" s="11" t="str">
        <f>[6]Junho!$H$22</f>
        <v>*</v>
      </c>
      <c r="T10" s="11" t="str">
        <f>[6]Junho!$H$23</f>
        <v>*</v>
      </c>
      <c r="U10" s="11" t="str">
        <f>[6]Junho!$H$24</f>
        <v>*</v>
      </c>
      <c r="V10" s="11" t="str">
        <f>[6]Junho!$H$25</f>
        <v>*</v>
      </c>
      <c r="W10" s="11" t="str">
        <f>[6]Junho!$H$26</f>
        <v>*</v>
      </c>
      <c r="X10" s="11" t="str">
        <f>[6]Junho!$H$27</f>
        <v>*</v>
      </c>
      <c r="Y10" s="11" t="str">
        <f>[6]Junho!$H$28</f>
        <v>*</v>
      </c>
      <c r="Z10" s="11" t="str">
        <f>[6]Junho!$H$29</f>
        <v>*</v>
      </c>
      <c r="AA10" s="11" t="str">
        <f>[6]Junho!$H$30</f>
        <v>*</v>
      </c>
      <c r="AB10" s="11" t="str">
        <f>[6]Junho!$H$31</f>
        <v>*</v>
      </c>
      <c r="AC10" s="11" t="str">
        <f>[6]Junho!$H$32</f>
        <v>*</v>
      </c>
      <c r="AD10" s="11" t="str">
        <f>[6]Junho!$H$33</f>
        <v>*</v>
      </c>
      <c r="AE10" s="11" t="str">
        <f>[6]Junho!$H$34</f>
        <v>*</v>
      </c>
      <c r="AF10" s="96" t="s">
        <v>226</v>
      </c>
      <c r="AG10" s="113" t="s">
        <v>226</v>
      </c>
    </row>
    <row r="11" spans="1:33" x14ac:dyDescent="0.2">
      <c r="A11" s="57" t="s">
        <v>64</v>
      </c>
      <c r="B11" s="11">
        <f>[7]Junho!$H$5</f>
        <v>10.44</v>
      </c>
      <c r="C11" s="11">
        <f>[7]Junho!$H$6</f>
        <v>13.32</v>
      </c>
      <c r="D11" s="11">
        <f>[7]Junho!$H$7</f>
        <v>22.32</v>
      </c>
      <c r="E11" s="11">
        <f>[7]Junho!$H$8</f>
        <v>16.2</v>
      </c>
      <c r="F11" s="11">
        <f>[7]Junho!$H$9</f>
        <v>28.08</v>
      </c>
      <c r="G11" s="11">
        <f>[7]Junho!$H$10</f>
        <v>21.6</v>
      </c>
      <c r="H11" s="11">
        <f>[7]Junho!$H$11</f>
        <v>15.48</v>
      </c>
      <c r="I11" s="11">
        <f>[7]Junho!$H$12</f>
        <v>14.76</v>
      </c>
      <c r="J11" s="11">
        <f>[7]Junho!$H$13</f>
        <v>20.16</v>
      </c>
      <c r="K11" s="11">
        <f>[7]Junho!$H$14</f>
        <v>21.240000000000002</v>
      </c>
      <c r="L11" s="11">
        <f>[7]Junho!$H$15</f>
        <v>20.16</v>
      </c>
      <c r="M11" s="11">
        <f>[7]Junho!$H$16</f>
        <v>16.920000000000002</v>
      </c>
      <c r="N11" s="11">
        <f>[7]Junho!$H$17</f>
        <v>16.559999999999999</v>
      </c>
      <c r="O11" s="11">
        <f>[7]Junho!$H$18</f>
        <v>18.36</v>
      </c>
      <c r="P11" s="11">
        <f>[7]Junho!$H$19</f>
        <v>19.8</v>
      </c>
      <c r="Q11" s="11">
        <f>[7]Junho!$H$20</f>
        <v>16.2</v>
      </c>
      <c r="R11" s="11">
        <f>[7]Junho!$H$21</f>
        <v>18</v>
      </c>
      <c r="S11" s="11">
        <f>[7]Junho!$H$22</f>
        <v>12.6</v>
      </c>
      <c r="T11" s="11">
        <f>[7]Junho!$H$23</f>
        <v>13.32</v>
      </c>
      <c r="U11" s="11">
        <f>[7]Junho!$H$24</f>
        <v>12.96</v>
      </c>
      <c r="V11" s="11">
        <f>[7]Junho!$H$25</f>
        <v>20.52</v>
      </c>
      <c r="W11" s="11">
        <f>[7]Junho!$H$26</f>
        <v>18.720000000000002</v>
      </c>
      <c r="X11" s="11">
        <f>[7]Junho!$H$27</f>
        <v>15.48</v>
      </c>
      <c r="Y11" s="11">
        <f>[7]Junho!$H$28</f>
        <v>15.48</v>
      </c>
      <c r="Z11" s="11">
        <f>[7]Junho!$H$29</f>
        <v>26.28</v>
      </c>
      <c r="AA11" s="11">
        <f>[7]Junho!$H$30</f>
        <v>17.28</v>
      </c>
      <c r="AB11" s="11">
        <f>[7]Junho!$H$31</f>
        <v>17.64</v>
      </c>
      <c r="AC11" s="11">
        <f>[7]Junho!$H$32</f>
        <v>18</v>
      </c>
      <c r="AD11" s="11">
        <f>[7]Junho!$H$33</f>
        <v>14.4</v>
      </c>
      <c r="AE11" s="11">
        <f>[7]Junho!$H$34</f>
        <v>15.120000000000001</v>
      </c>
      <c r="AF11" s="14">
        <f>MAX(B11:AE11)</f>
        <v>28.08</v>
      </c>
      <c r="AG11" s="122">
        <f>AVERAGE(B11:AE11)</f>
        <v>17.579999999999998</v>
      </c>
    </row>
    <row r="12" spans="1:33" x14ac:dyDescent="0.2">
      <c r="A12" s="57" t="s">
        <v>41</v>
      </c>
      <c r="B12" s="11">
        <f>[8]Junho!$H$5</f>
        <v>13.32</v>
      </c>
      <c r="C12" s="11">
        <f>[8]Junho!$H$6</f>
        <v>12.24</v>
      </c>
      <c r="D12" s="11">
        <f>[8]Junho!$H$7</f>
        <v>11.879999999999999</v>
      </c>
      <c r="E12" s="11">
        <f>[8]Junho!$H$8</f>
        <v>8.64</v>
      </c>
      <c r="F12" s="11">
        <f>[8]Junho!$H$9</f>
        <v>16.559999999999999</v>
      </c>
      <c r="G12" s="11">
        <f>[8]Junho!$H$10</f>
        <v>12.24</v>
      </c>
      <c r="H12" s="11">
        <f>[8]Junho!$H$11</f>
        <v>9.3600000000000012</v>
      </c>
      <c r="I12" s="11">
        <f>[8]Junho!$H$12</f>
        <v>9.3600000000000012</v>
      </c>
      <c r="J12" s="11">
        <f>[8]Junho!$H$13</f>
        <v>12.96</v>
      </c>
      <c r="K12" s="11">
        <f>[8]Junho!$H$14</f>
        <v>12.6</v>
      </c>
      <c r="L12" s="11">
        <f>[8]Junho!$H$15</f>
        <v>11.879999999999999</v>
      </c>
      <c r="M12" s="11">
        <f>[8]Junho!$H$16</f>
        <v>15.120000000000001</v>
      </c>
      <c r="N12" s="11">
        <f>[8]Junho!$H$17</f>
        <v>13.68</v>
      </c>
      <c r="O12" s="11">
        <f>[8]Junho!$H$18</f>
        <v>12.96</v>
      </c>
      <c r="P12" s="11">
        <f>[8]Junho!$H$19</f>
        <v>10.8</v>
      </c>
      <c r="Q12" s="11">
        <f>[8]Junho!$H$20</f>
        <v>9</v>
      </c>
      <c r="R12" s="11">
        <f>[8]Junho!$H$21</f>
        <v>9.3600000000000012</v>
      </c>
      <c r="S12" s="11">
        <f>[8]Junho!$H$22</f>
        <v>11.520000000000001</v>
      </c>
      <c r="T12" s="11">
        <f>[8]Junho!$H$23</f>
        <v>10.08</v>
      </c>
      <c r="U12" s="11">
        <f>[8]Junho!$H$24</f>
        <v>7.5600000000000005</v>
      </c>
      <c r="V12" s="11">
        <f>[8]Junho!$H$25</f>
        <v>15.48</v>
      </c>
      <c r="W12" s="11">
        <f>[8]Junho!$H$26</f>
        <v>8.64</v>
      </c>
      <c r="X12" s="11">
        <f>[8]Junho!$H$27</f>
        <v>12.24</v>
      </c>
      <c r="Y12" s="11">
        <f>[8]Junho!$H$28</f>
        <v>15.840000000000002</v>
      </c>
      <c r="Z12" s="11">
        <f>[8]Junho!$H$29</f>
        <v>20.88</v>
      </c>
      <c r="AA12" s="11">
        <f>[8]Junho!$H$30</f>
        <v>18.720000000000002</v>
      </c>
      <c r="AB12" s="11">
        <f>[8]Junho!$H$31</f>
        <v>12.24</v>
      </c>
      <c r="AC12" s="11">
        <f>[8]Junho!$H$32</f>
        <v>19.8</v>
      </c>
      <c r="AD12" s="11">
        <f>[8]Junho!$H$33</f>
        <v>18</v>
      </c>
      <c r="AE12" s="11">
        <f>[8]Junho!$H$34</f>
        <v>14.76</v>
      </c>
      <c r="AF12" s="14">
        <f>MAX(B12:AE12)</f>
        <v>20.88</v>
      </c>
      <c r="AG12" s="122">
        <f>AVERAGE(B12:AE12)</f>
        <v>12.924000000000003</v>
      </c>
    </row>
    <row r="13" spans="1:33" x14ac:dyDescent="0.2">
      <c r="A13" s="57" t="s">
        <v>114</v>
      </c>
      <c r="B13" s="11" t="str">
        <f>[9]Junho!$H$5</f>
        <v>*</v>
      </c>
      <c r="C13" s="11" t="str">
        <f>[9]Junho!$H$6</f>
        <v>*</v>
      </c>
      <c r="D13" s="11" t="str">
        <f>[9]Junho!$H$7</f>
        <v>*</v>
      </c>
      <c r="E13" s="11" t="str">
        <f>[9]Junho!$H$8</f>
        <v>*</v>
      </c>
      <c r="F13" s="11" t="str">
        <f>[9]Junho!$H$9</f>
        <v>*</v>
      </c>
      <c r="G13" s="11" t="str">
        <f>[9]Junho!$H$10</f>
        <v>*</v>
      </c>
      <c r="H13" s="11" t="str">
        <f>[9]Junho!$H$11</f>
        <v>*</v>
      </c>
      <c r="I13" s="11" t="str">
        <f>[9]Junho!$H$12</f>
        <v>*</v>
      </c>
      <c r="J13" s="11" t="str">
        <f>[9]Junho!$H$13</f>
        <v>*</v>
      </c>
      <c r="K13" s="11" t="str">
        <f>[9]Junho!$H$14</f>
        <v>*</v>
      </c>
      <c r="L13" s="11" t="str">
        <f>[9]Junho!$H$15</f>
        <v>*</v>
      </c>
      <c r="M13" s="11" t="str">
        <f>[9]Junho!$H$16</f>
        <v>*</v>
      </c>
      <c r="N13" s="11" t="str">
        <f>[9]Junho!$H$17</f>
        <v>*</v>
      </c>
      <c r="O13" s="11" t="str">
        <f>[9]Junho!$H$18</f>
        <v>*</v>
      </c>
      <c r="P13" s="11" t="str">
        <f>[9]Junho!$H$19</f>
        <v>*</v>
      </c>
      <c r="Q13" s="11" t="str">
        <f>[9]Junho!$H$20</f>
        <v>*</v>
      </c>
      <c r="R13" s="11" t="str">
        <f>[9]Junho!$H$21</f>
        <v>*</v>
      </c>
      <c r="S13" s="11" t="str">
        <f>[9]Junho!$H$22</f>
        <v>*</v>
      </c>
      <c r="T13" s="11" t="str">
        <f>[9]Junho!$H$23</f>
        <v>*</v>
      </c>
      <c r="U13" s="11" t="str">
        <f>[9]Junho!$H$24</f>
        <v>*</v>
      </c>
      <c r="V13" s="11" t="str">
        <f>[9]Junho!$H$25</f>
        <v>*</v>
      </c>
      <c r="W13" s="11" t="str">
        <f>[9]Junho!$H$26</f>
        <v>*</v>
      </c>
      <c r="X13" s="11" t="str">
        <f>[9]Junho!$H$27</f>
        <v>*</v>
      </c>
      <c r="Y13" s="11" t="str">
        <f>[9]Junho!$H$28</f>
        <v>*</v>
      </c>
      <c r="Z13" s="11" t="str">
        <f>[9]Junho!$H$29</f>
        <v>*</v>
      </c>
      <c r="AA13" s="11" t="str">
        <f>[9]Junho!$H$30</f>
        <v>*</v>
      </c>
      <c r="AB13" s="11" t="str">
        <f>[9]Junho!$H$31</f>
        <v>*</v>
      </c>
      <c r="AC13" s="11" t="str">
        <f>[9]Junho!$H$32</f>
        <v>*</v>
      </c>
      <c r="AD13" s="11" t="str">
        <f>[9]Junho!$H$33</f>
        <v>*</v>
      </c>
      <c r="AE13" s="11" t="str">
        <f>[9]Junho!$H$34</f>
        <v>*</v>
      </c>
      <c r="AF13" s="96" t="s">
        <v>226</v>
      </c>
      <c r="AG13" s="113" t="s">
        <v>226</v>
      </c>
    </row>
    <row r="14" spans="1:33" x14ac:dyDescent="0.2">
      <c r="A14" s="57" t="s">
        <v>118</v>
      </c>
      <c r="B14" s="11" t="str">
        <f>[10]Junho!$H$5</f>
        <v>*</v>
      </c>
      <c r="C14" s="11" t="str">
        <f>[10]Junho!$H$6</f>
        <v>*</v>
      </c>
      <c r="D14" s="11" t="str">
        <f>[10]Junho!$H$7</f>
        <v>*</v>
      </c>
      <c r="E14" s="11" t="str">
        <f>[10]Junho!$H$8</f>
        <v>*</v>
      </c>
      <c r="F14" s="11" t="str">
        <f>[10]Junho!$H$9</f>
        <v>*</v>
      </c>
      <c r="G14" s="11" t="str">
        <f>[10]Junho!$H$10</f>
        <v>*</v>
      </c>
      <c r="H14" s="11" t="str">
        <f>[10]Junho!$H$11</f>
        <v>*</v>
      </c>
      <c r="I14" s="11" t="str">
        <f>[10]Junho!$H$12</f>
        <v>*</v>
      </c>
      <c r="J14" s="11" t="str">
        <f>[10]Junho!$H$13</f>
        <v>*</v>
      </c>
      <c r="K14" s="11" t="str">
        <f>[10]Junho!$H$14</f>
        <v>*</v>
      </c>
      <c r="L14" s="11" t="str">
        <f>[10]Junho!$H$15</f>
        <v>*</v>
      </c>
      <c r="M14" s="11" t="str">
        <f>[10]Junho!$H$16</f>
        <v>*</v>
      </c>
      <c r="N14" s="11" t="str">
        <f>[10]Junho!$H$17</f>
        <v>*</v>
      </c>
      <c r="O14" s="11" t="str">
        <f>[10]Junho!$H$18</f>
        <v>*</v>
      </c>
      <c r="P14" s="11" t="str">
        <f>[10]Junho!$H$19</f>
        <v>*</v>
      </c>
      <c r="Q14" s="11" t="str">
        <f>[10]Junho!$H$20</f>
        <v>*</v>
      </c>
      <c r="R14" s="11" t="str">
        <f>[10]Junho!$H$21</f>
        <v>*</v>
      </c>
      <c r="S14" s="11" t="str">
        <f>[10]Junho!$H$22</f>
        <v>*</v>
      </c>
      <c r="T14" s="11" t="str">
        <f>[10]Junho!$H$23</f>
        <v>*</v>
      </c>
      <c r="U14" s="11" t="str">
        <f>[10]Junho!$H$24</f>
        <v>*</v>
      </c>
      <c r="V14" s="11" t="str">
        <f>[10]Junho!$H$25</f>
        <v>*</v>
      </c>
      <c r="W14" s="11" t="str">
        <f>[10]Junho!$H$26</f>
        <v>*</v>
      </c>
      <c r="X14" s="11" t="str">
        <f>[10]Junho!$H$27</f>
        <v>*</v>
      </c>
      <c r="Y14" s="11" t="str">
        <f>[10]Junho!$H$28</f>
        <v>*</v>
      </c>
      <c r="Z14" s="11" t="str">
        <f>[10]Junho!$H$29</f>
        <v>*</v>
      </c>
      <c r="AA14" s="11" t="str">
        <f>[10]Junho!$H$30</f>
        <v>*</v>
      </c>
      <c r="AB14" s="11" t="str">
        <f>[10]Junho!$H$31</f>
        <v>*</v>
      </c>
      <c r="AC14" s="11" t="str">
        <f>[10]Junho!$H$32</f>
        <v>*</v>
      </c>
      <c r="AD14" s="11" t="str">
        <f>[10]Junho!$H$33</f>
        <v>*</v>
      </c>
      <c r="AE14" s="11" t="str">
        <f>[10]Junho!$H$34</f>
        <v>*</v>
      </c>
      <c r="AF14" s="96" t="s">
        <v>226</v>
      </c>
      <c r="AG14" s="113" t="s">
        <v>226</v>
      </c>
    </row>
    <row r="15" spans="1:33" x14ac:dyDescent="0.2">
      <c r="A15" s="57" t="s">
        <v>121</v>
      </c>
      <c r="B15" s="11" t="str">
        <f>[11]Junho!$H$5</f>
        <v>*</v>
      </c>
      <c r="C15" s="11" t="str">
        <f>[11]Junho!$H$6</f>
        <v>*</v>
      </c>
      <c r="D15" s="11" t="str">
        <f>[11]Junho!$H$7</f>
        <v>*</v>
      </c>
      <c r="E15" s="11" t="str">
        <f>[11]Junho!$H$8</f>
        <v>*</v>
      </c>
      <c r="F15" s="11" t="str">
        <f>[11]Junho!$H$9</f>
        <v>*</v>
      </c>
      <c r="G15" s="11" t="str">
        <f>[11]Junho!$H$10</f>
        <v>*</v>
      </c>
      <c r="H15" s="11" t="str">
        <f>[11]Junho!$H$11</f>
        <v>*</v>
      </c>
      <c r="I15" s="11" t="str">
        <f>[11]Junho!$H$12</f>
        <v>*</v>
      </c>
      <c r="J15" s="11" t="str">
        <f>[11]Junho!$H$13</f>
        <v>*</v>
      </c>
      <c r="K15" s="11" t="str">
        <f>[11]Junho!$H$14</f>
        <v>*</v>
      </c>
      <c r="L15" s="11" t="str">
        <f>[11]Junho!$H$15</f>
        <v>*</v>
      </c>
      <c r="M15" s="11" t="str">
        <f>[11]Junho!$H$16</f>
        <v>*</v>
      </c>
      <c r="N15" s="11" t="str">
        <f>[11]Junho!$H$17</f>
        <v>*</v>
      </c>
      <c r="O15" s="11" t="str">
        <f>[11]Junho!$H$18</f>
        <v>*</v>
      </c>
      <c r="P15" s="11" t="str">
        <f>[11]Junho!$H$19</f>
        <v>*</v>
      </c>
      <c r="Q15" s="11" t="str">
        <f>[11]Junho!$H$20</f>
        <v>*</v>
      </c>
      <c r="R15" s="11" t="str">
        <f>[11]Junho!$H$21</f>
        <v>*</v>
      </c>
      <c r="S15" s="11" t="str">
        <f>[11]Junho!$H$22</f>
        <v>*</v>
      </c>
      <c r="T15" s="11" t="str">
        <f>[11]Junho!$H$23</f>
        <v>*</v>
      </c>
      <c r="U15" s="11" t="str">
        <f>[11]Junho!$H$24</f>
        <v>*</v>
      </c>
      <c r="V15" s="11" t="str">
        <f>[11]Junho!$H$25</f>
        <v>*</v>
      </c>
      <c r="W15" s="11" t="str">
        <f>[11]Junho!$H$26</f>
        <v>*</v>
      </c>
      <c r="X15" s="11" t="str">
        <f>[11]Junho!$H$27</f>
        <v>*</v>
      </c>
      <c r="Y15" s="11" t="str">
        <f>[11]Junho!$H$28</f>
        <v>*</v>
      </c>
      <c r="Z15" s="11" t="str">
        <f>[11]Junho!$H$29</f>
        <v>*</v>
      </c>
      <c r="AA15" s="11" t="str">
        <f>[11]Junho!$H$30</f>
        <v>*</v>
      </c>
      <c r="AB15" s="11" t="str">
        <f>[11]Junho!$H$31</f>
        <v>*</v>
      </c>
      <c r="AC15" s="11" t="str">
        <f>[11]Junho!$H$32</f>
        <v>*</v>
      </c>
      <c r="AD15" s="11" t="str">
        <f>[11]Junho!$H$33</f>
        <v>*</v>
      </c>
      <c r="AE15" s="11" t="str">
        <f>[11]Junho!$H$34</f>
        <v>*</v>
      </c>
      <c r="AF15" s="96" t="s">
        <v>226</v>
      </c>
      <c r="AG15" s="113" t="s">
        <v>226</v>
      </c>
    </row>
    <row r="16" spans="1:33" x14ac:dyDescent="0.2">
      <c r="A16" s="57" t="s">
        <v>168</v>
      </c>
      <c r="B16" s="11" t="str">
        <f>[12]Junho!$H$5</f>
        <v>*</v>
      </c>
      <c r="C16" s="11" t="str">
        <f>[12]Junho!$H$6</f>
        <v>*</v>
      </c>
      <c r="D16" s="11" t="str">
        <f>[12]Junho!$H$7</f>
        <v>*</v>
      </c>
      <c r="E16" s="11" t="str">
        <f>[12]Junho!$H$8</f>
        <v>*</v>
      </c>
      <c r="F16" s="11" t="str">
        <f>[12]Junho!$H$9</f>
        <v>*</v>
      </c>
      <c r="G16" s="11" t="str">
        <f>[12]Junho!$H$10</f>
        <v>*</v>
      </c>
      <c r="H16" s="11" t="str">
        <f>[12]Junho!$H$11</f>
        <v>*</v>
      </c>
      <c r="I16" s="11" t="str">
        <f>[12]Junho!$H$12</f>
        <v>*</v>
      </c>
      <c r="J16" s="11" t="str">
        <f>[12]Junho!$H$13</f>
        <v>*</v>
      </c>
      <c r="K16" s="11" t="str">
        <f>[12]Junho!$H$14</f>
        <v>*</v>
      </c>
      <c r="L16" s="11" t="str">
        <f>[12]Junho!$H$15</f>
        <v>*</v>
      </c>
      <c r="M16" s="11" t="str">
        <f>[12]Junho!$H$16</f>
        <v>*</v>
      </c>
      <c r="N16" s="11" t="str">
        <f>[12]Junho!$H$17</f>
        <v>*</v>
      </c>
      <c r="O16" s="11" t="str">
        <f>[12]Junho!$H$18</f>
        <v>*</v>
      </c>
      <c r="P16" s="11" t="str">
        <f>[12]Junho!$H$19</f>
        <v>*</v>
      </c>
      <c r="Q16" s="11" t="str">
        <f>[12]Junho!$H$20</f>
        <v>*</v>
      </c>
      <c r="R16" s="11" t="str">
        <f>[12]Junho!$H$21</f>
        <v>*</v>
      </c>
      <c r="S16" s="11" t="str">
        <f>[12]Junho!$H$22</f>
        <v>*</v>
      </c>
      <c r="T16" s="11" t="str">
        <f>[12]Junho!$H$23</f>
        <v>*</v>
      </c>
      <c r="U16" s="11" t="str">
        <f>[12]Junho!$H$24</f>
        <v>*</v>
      </c>
      <c r="V16" s="11" t="str">
        <f>[12]Junho!$H$25</f>
        <v>*</v>
      </c>
      <c r="W16" s="11" t="str">
        <f>[12]Junho!$H$26</f>
        <v>*</v>
      </c>
      <c r="X16" s="11" t="str">
        <f>[12]Junho!$H$27</f>
        <v>*</v>
      </c>
      <c r="Y16" s="11" t="str">
        <f>[12]Junho!$H$28</f>
        <v>*</v>
      </c>
      <c r="Z16" s="11" t="str">
        <f>[12]Junho!$H$29</f>
        <v>*</v>
      </c>
      <c r="AA16" s="11" t="str">
        <f>[12]Junho!$H$30</f>
        <v>*</v>
      </c>
      <c r="AB16" s="11" t="str">
        <f>[12]Junho!$H$31</f>
        <v>*</v>
      </c>
      <c r="AC16" s="11" t="str">
        <f>[12]Junho!$H$32</f>
        <v>*</v>
      </c>
      <c r="AD16" s="11" t="str">
        <f>[12]Junho!$H$33</f>
        <v>*</v>
      </c>
      <c r="AE16" s="11" t="str">
        <f>[12]Junho!$H$34</f>
        <v>*</v>
      </c>
      <c r="AF16" s="96" t="s">
        <v>226</v>
      </c>
      <c r="AG16" s="113" t="s">
        <v>226</v>
      </c>
    </row>
    <row r="17" spans="1:37" x14ac:dyDescent="0.2">
      <c r="A17" s="57" t="s">
        <v>2</v>
      </c>
      <c r="B17" s="11">
        <f>[13]Junho!$H$5</f>
        <v>14.04</v>
      </c>
      <c r="C17" s="11">
        <f>[13]Junho!$H$6</f>
        <v>11.520000000000001</v>
      </c>
      <c r="D17" s="11">
        <f>[13]Junho!$H$7</f>
        <v>13.68</v>
      </c>
      <c r="E17" s="11">
        <f>[13]Junho!$H$8</f>
        <v>19.8</v>
      </c>
      <c r="F17" s="11">
        <f>[13]Junho!$H$9</f>
        <v>25.92</v>
      </c>
      <c r="G17" s="11">
        <f>[13]Junho!$H$10</f>
        <v>20.16</v>
      </c>
      <c r="H17" s="11">
        <f>[13]Junho!$H$11</f>
        <v>19.8</v>
      </c>
      <c r="I17" s="11">
        <f>[13]Junho!$H$12</f>
        <v>21.240000000000002</v>
      </c>
      <c r="J17" s="11">
        <f>[13]Junho!$H$13</f>
        <v>21.240000000000002</v>
      </c>
      <c r="K17" s="11">
        <f>[13]Junho!$H$14</f>
        <v>19.079999999999998</v>
      </c>
      <c r="L17" s="11">
        <f>[13]Junho!$H$15</f>
        <v>15.120000000000001</v>
      </c>
      <c r="M17" s="11">
        <f>[13]Junho!$H$16</f>
        <v>16.559999999999999</v>
      </c>
      <c r="N17" s="11">
        <f>[13]Junho!$H$17</f>
        <v>20.52</v>
      </c>
      <c r="O17" s="11">
        <f>[13]Junho!$H$18</f>
        <v>15.840000000000002</v>
      </c>
      <c r="P17" s="11">
        <f>[13]Junho!$H$19</f>
        <v>18.36</v>
      </c>
      <c r="Q17" s="11">
        <f>[13]Junho!$H$20</f>
        <v>16.920000000000002</v>
      </c>
      <c r="R17" s="11">
        <f>[13]Junho!$H$21</f>
        <v>16.559999999999999</v>
      </c>
      <c r="S17" s="11">
        <f>[13]Junho!$H$22</f>
        <v>19.079999999999998</v>
      </c>
      <c r="T17" s="11">
        <f>[13]Junho!$H$23</f>
        <v>12.6</v>
      </c>
      <c r="U17" s="11">
        <f>[13]Junho!$H$24</f>
        <v>18</v>
      </c>
      <c r="V17" s="11">
        <f>[13]Junho!$H$25</f>
        <v>23.400000000000002</v>
      </c>
      <c r="W17" s="11">
        <f>[13]Junho!$H$26</f>
        <v>18.720000000000002</v>
      </c>
      <c r="X17" s="11">
        <f>[13]Junho!$H$27</f>
        <v>16.920000000000002</v>
      </c>
      <c r="Y17" s="11">
        <f>[13]Junho!$H$28</f>
        <v>16.2</v>
      </c>
      <c r="Z17" s="11">
        <f>[13]Junho!$H$29</f>
        <v>27.36</v>
      </c>
      <c r="AA17" s="11">
        <f>[13]Junho!$H$30</f>
        <v>15.840000000000002</v>
      </c>
      <c r="AB17" s="11">
        <f>[13]Junho!$H$31</f>
        <v>17.64</v>
      </c>
      <c r="AC17" s="11">
        <f>[13]Junho!$H$32</f>
        <v>20.88</v>
      </c>
      <c r="AD17" s="11">
        <f>[13]Junho!$H$33</f>
        <v>18.720000000000002</v>
      </c>
      <c r="AE17" s="11">
        <f>[13]Junho!$H$34</f>
        <v>14.76</v>
      </c>
      <c r="AF17" s="14">
        <f t="shared" ref="AF17:AF49" si="1">MAX(B17:AE17)</f>
        <v>27.36</v>
      </c>
      <c r="AG17" s="122">
        <f t="shared" ref="AG17:AG49" si="2">AVERAGE(B17:AE17)</f>
        <v>18.216000000000005</v>
      </c>
      <c r="AI17" s="12" t="s">
        <v>47</v>
      </c>
    </row>
    <row r="18" spans="1:37" x14ac:dyDescent="0.2">
      <c r="A18" s="57" t="s">
        <v>3</v>
      </c>
      <c r="B18" s="11">
        <f>[14]Junho!$H$5</f>
        <v>10.44</v>
      </c>
      <c r="C18" s="11">
        <f>[14]Junho!$H$6</f>
        <v>8.2799999999999994</v>
      </c>
      <c r="D18" s="11">
        <f>[14]Junho!$H$7</f>
        <v>10.08</v>
      </c>
      <c r="E18" s="11">
        <f>[14]Junho!$H$8</f>
        <v>15.840000000000002</v>
      </c>
      <c r="F18" s="11">
        <f>[14]Junho!$H$9</f>
        <v>13.32</v>
      </c>
      <c r="G18" s="11">
        <f>[14]Junho!$H$10</f>
        <v>7.9200000000000008</v>
      </c>
      <c r="H18" s="11">
        <f>[14]Junho!$H$11</f>
        <v>9.7200000000000006</v>
      </c>
      <c r="I18" s="11">
        <f>[14]Junho!$H$12</f>
        <v>13.68</v>
      </c>
      <c r="J18" s="11">
        <f>[14]Junho!$H$13</f>
        <v>12.6</v>
      </c>
      <c r="K18" s="11">
        <f>[14]Junho!$H$14</f>
        <v>10.8</v>
      </c>
      <c r="L18" s="11">
        <f>[14]Junho!$H$15</f>
        <v>12.6</v>
      </c>
      <c r="M18" s="11">
        <f>[14]Junho!$H$16</f>
        <v>11.879999999999999</v>
      </c>
      <c r="N18" s="11">
        <f>[14]Junho!$H$17</f>
        <v>17.64</v>
      </c>
      <c r="O18" s="11">
        <f>[14]Junho!$H$18</f>
        <v>14.4</v>
      </c>
      <c r="P18" s="11">
        <f>[14]Junho!$H$19</f>
        <v>14.4</v>
      </c>
      <c r="Q18" s="11">
        <f>[14]Junho!$H$20</f>
        <v>12.6</v>
      </c>
      <c r="R18" s="11">
        <f>[14]Junho!$H$21</f>
        <v>7.9200000000000008</v>
      </c>
      <c r="S18" s="11">
        <f>[14]Junho!$H$22</f>
        <v>15.120000000000001</v>
      </c>
      <c r="T18" s="11">
        <f>[14]Junho!$H$23</f>
        <v>7.9200000000000008</v>
      </c>
      <c r="U18" s="11">
        <f>[14]Junho!$H$24</f>
        <v>14.4</v>
      </c>
      <c r="V18" s="11">
        <f>[14]Junho!$H$25</f>
        <v>19.440000000000001</v>
      </c>
      <c r="W18" s="11">
        <f>[14]Junho!$H$26</f>
        <v>14.76</v>
      </c>
      <c r="X18" s="11">
        <f>[14]Junho!$H$27</f>
        <v>16.559999999999999</v>
      </c>
      <c r="Y18" s="11">
        <f>[14]Junho!$H$28</f>
        <v>10.8</v>
      </c>
      <c r="Z18" s="11">
        <f>[14]Junho!$H$29</f>
        <v>20.52</v>
      </c>
      <c r="AA18" s="11">
        <f>[14]Junho!$H$30</f>
        <v>19.8</v>
      </c>
      <c r="AB18" s="11">
        <f>[14]Junho!$H$31</f>
        <v>17.28</v>
      </c>
      <c r="AC18" s="11">
        <f>[14]Junho!$H$32</f>
        <v>15.48</v>
      </c>
      <c r="AD18" s="11">
        <f>[14]Junho!$H$33</f>
        <v>11.879999999999999</v>
      </c>
      <c r="AE18" s="11">
        <f>[14]Junho!$H$34</f>
        <v>9</v>
      </c>
      <c r="AF18" s="14">
        <f t="shared" si="1"/>
        <v>20.52</v>
      </c>
      <c r="AG18" s="122">
        <f t="shared" si="2"/>
        <v>13.236000000000001</v>
      </c>
      <c r="AH18" s="12" t="s">
        <v>47</v>
      </c>
      <c r="AI18" s="12" t="s">
        <v>47</v>
      </c>
    </row>
    <row r="19" spans="1:37" x14ac:dyDescent="0.2">
      <c r="A19" s="57" t="s">
        <v>4</v>
      </c>
      <c r="B19" s="11">
        <f>[15]Junho!$H$5</f>
        <v>13.68</v>
      </c>
      <c r="C19" s="11">
        <f>[15]Junho!$H$6</f>
        <v>10.08</v>
      </c>
      <c r="D19" s="11">
        <f>[15]Junho!$H$7</f>
        <v>15.120000000000001</v>
      </c>
      <c r="E19" s="11">
        <f>[15]Junho!$H$8</f>
        <v>17.64</v>
      </c>
      <c r="F19" s="11">
        <f>[15]Junho!$H$9</f>
        <v>17.28</v>
      </c>
      <c r="G19" s="11">
        <f>[15]Junho!$H$10</f>
        <v>12.24</v>
      </c>
      <c r="H19" s="11">
        <f>[15]Junho!$H$11</f>
        <v>13.68</v>
      </c>
      <c r="I19" s="11">
        <f>[15]Junho!$H$12</f>
        <v>14.4</v>
      </c>
      <c r="J19" s="11">
        <f>[15]Junho!$H$13</f>
        <v>14.04</v>
      </c>
      <c r="K19" s="11">
        <f>[15]Junho!$H$14</f>
        <v>16.2</v>
      </c>
      <c r="L19" s="11">
        <f>[15]Junho!$H$15</f>
        <v>12.6</v>
      </c>
      <c r="M19" s="11">
        <f>[15]Junho!$H$16</f>
        <v>13.68</v>
      </c>
      <c r="N19" s="11">
        <f>[15]Junho!$H$17</f>
        <v>17.28</v>
      </c>
      <c r="O19" s="11">
        <f>[15]Junho!$H$18</f>
        <v>15.120000000000001</v>
      </c>
      <c r="P19" s="11">
        <f>[15]Junho!$H$19</f>
        <v>13.68</v>
      </c>
      <c r="Q19" s="11">
        <f>[15]Junho!$H$20</f>
        <v>12.6</v>
      </c>
      <c r="R19" s="11">
        <f>[15]Junho!$H$21</f>
        <v>12.6</v>
      </c>
      <c r="S19" s="11">
        <f>[15]Junho!$H$22</f>
        <v>18.720000000000002</v>
      </c>
      <c r="T19" s="11">
        <f>[15]Junho!$H$23</f>
        <v>9</v>
      </c>
      <c r="U19" s="11">
        <f>[15]Junho!$H$24</f>
        <v>14.4</v>
      </c>
      <c r="V19" s="11">
        <f>[15]Junho!$H$25</f>
        <v>21.240000000000002</v>
      </c>
      <c r="W19" s="11">
        <f>[15]Junho!$H$26</f>
        <v>16.920000000000002</v>
      </c>
      <c r="X19" s="11">
        <f>[15]Junho!$H$27</f>
        <v>16.2</v>
      </c>
      <c r="Y19" s="11">
        <f>[15]Junho!$H$28</f>
        <v>19.440000000000001</v>
      </c>
      <c r="Z19" s="11">
        <f>[15]Junho!$H$29</f>
        <v>30.6</v>
      </c>
      <c r="AA19" s="11">
        <f>[15]Junho!$H$30</f>
        <v>24.12</v>
      </c>
      <c r="AB19" s="11">
        <f>[15]Junho!$H$31</f>
        <v>18.36</v>
      </c>
      <c r="AC19" s="11">
        <f>[15]Junho!$H$32</f>
        <v>21.240000000000002</v>
      </c>
      <c r="AD19" s="11">
        <f>[15]Junho!$H$33</f>
        <v>19.440000000000001</v>
      </c>
      <c r="AE19" s="11">
        <f>[15]Junho!$H$34</f>
        <v>15.840000000000002</v>
      </c>
      <c r="AF19" s="14">
        <f t="shared" si="1"/>
        <v>30.6</v>
      </c>
      <c r="AG19" s="122">
        <f t="shared" si="2"/>
        <v>16.248000000000001</v>
      </c>
      <c r="AI19" t="s">
        <v>47</v>
      </c>
    </row>
    <row r="20" spans="1:37" x14ac:dyDescent="0.2">
      <c r="A20" s="57" t="s">
        <v>5</v>
      </c>
      <c r="B20" s="11">
        <f>[16]Junho!$H$5</f>
        <v>11.520000000000001</v>
      </c>
      <c r="C20" s="11">
        <f>[16]Junho!$H$6</f>
        <v>18.36</v>
      </c>
      <c r="D20" s="11">
        <f>[16]Junho!$H$7</f>
        <v>6.48</v>
      </c>
      <c r="E20" s="11">
        <f>[16]Junho!$H$8</f>
        <v>1.08</v>
      </c>
      <c r="F20" s="11">
        <f>[16]Junho!$H$9</f>
        <v>12.24</v>
      </c>
      <c r="G20" s="11">
        <f>[16]Junho!$H$10</f>
        <v>11.879999999999999</v>
      </c>
      <c r="H20" s="11">
        <f>[16]Junho!$H$11</f>
        <v>0.72000000000000008</v>
      </c>
      <c r="I20" s="11">
        <f>[16]Junho!$H$12</f>
        <v>4.6800000000000006</v>
      </c>
      <c r="J20" s="11">
        <f>[16]Junho!$H$13</f>
        <v>0</v>
      </c>
      <c r="K20" s="11">
        <f>[16]Junho!$H$14</f>
        <v>2.52</v>
      </c>
      <c r="L20" s="11">
        <f>[16]Junho!$H$15</f>
        <v>4.6800000000000006</v>
      </c>
      <c r="M20" s="11">
        <f>[16]Junho!$H$16</f>
        <v>3.6</v>
      </c>
      <c r="N20" s="11">
        <f>[16]Junho!$H$17</f>
        <v>0.36000000000000004</v>
      </c>
      <c r="O20" s="11">
        <f>[16]Junho!$H$18</f>
        <v>0.72000000000000008</v>
      </c>
      <c r="P20" s="11">
        <f>[16]Junho!$H$19</f>
        <v>2.8800000000000003</v>
      </c>
      <c r="Q20" s="11">
        <f>[16]Junho!$H$20</f>
        <v>3.24</v>
      </c>
      <c r="R20" s="11">
        <f>[16]Junho!$H$21</f>
        <v>7.2</v>
      </c>
      <c r="S20" s="11">
        <f>[16]Junho!$H$22</f>
        <v>4.32</v>
      </c>
      <c r="T20" s="11">
        <f>[16]Junho!$H$23</f>
        <v>3.9600000000000004</v>
      </c>
      <c r="U20" s="11">
        <f>[16]Junho!$H$24</f>
        <v>6.12</v>
      </c>
      <c r="V20" s="11">
        <f>[16]Junho!$H$25</f>
        <v>0</v>
      </c>
      <c r="W20" s="11">
        <f>[16]Junho!$H$26</f>
        <v>1.4400000000000002</v>
      </c>
      <c r="X20" s="11">
        <f>[16]Junho!$H$27</f>
        <v>0.72000000000000008</v>
      </c>
      <c r="Y20" s="11">
        <f>[16]Junho!$H$28</f>
        <v>9</v>
      </c>
      <c r="Z20" s="11">
        <f>[16]Junho!$H$29</f>
        <v>18</v>
      </c>
      <c r="AA20" s="11">
        <f>[16]Junho!$H$30</f>
        <v>25.56</v>
      </c>
      <c r="AB20" s="11">
        <f>[16]Junho!$H$31</f>
        <v>2.16</v>
      </c>
      <c r="AC20" s="11">
        <f>[16]Junho!$H$32</f>
        <v>0.72000000000000008</v>
      </c>
      <c r="AD20" s="11">
        <f>[16]Junho!$H$33</f>
        <v>0</v>
      </c>
      <c r="AE20" s="11">
        <f>[16]Junho!$H$34</f>
        <v>0</v>
      </c>
      <c r="AF20" s="14">
        <f t="shared" si="1"/>
        <v>25.56</v>
      </c>
      <c r="AG20" s="122">
        <f t="shared" si="2"/>
        <v>5.4719999999999986</v>
      </c>
      <c r="AH20" s="12" t="s">
        <v>47</v>
      </c>
      <c r="AJ20" t="s">
        <v>47</v>
      </c>
    </row>
    <row r="21" spans="1:37" x14ac:dyDescent="0.2">
      <c r="A21" s="57" t="s">
        <v>43</v>
      </c>
      <c r="B21" s="11">
        <f>[17]Junho!$H$5</f>
        <v>18.720000000000002</v>
      </c>
      <c r="C21" s="11">
        <f>[17]Junho!$H$6</f>
        <v>14.76</v>
      </c>
      <c r="D21" s="11">
        <f>[17]Junho!$H$7</f>
        <v>12.96</v>
      </c>
      <c r="E21" s="11">
        <f>[17]Junho!$H$8</f>
        <v>15.48</v>
      </c>
      <c r="F21" s="11">
        <f>[17]Junho!$H$9</f>
        <v>22.32</v>
      </c>
      <c r="G21" s="11">
        <f>[17]Junho!$H$10</f>
        <v>21.6</v>
      </c>
      <c r="H21" s="11">
        <f>[17]Junho!$H$11</f>
        <v>21.6</v>
      </c>
      <c r="I21" s="11">
        <f>[17]Junho!$H$12</f>
        <v>17.28</v>
      </c>
      <c r="J21" s="11">
        <f>[17]Junho!$H$13</f>
        <v>13.32</v>
      </c>
      <c r="K21" s="11">
        <f>[17]Junho!$H$14</f>
        <v>16.920000000000002</v>
      </c>
      <c r="L21" s="11">
        <f>[17]Junho!$H$15</f>
        <v>16.2</v>
      </c>
      <c r="M21" s="11">
        <f>[17]Junho!$H$16</f>
        <v>18</v>
      </c>
      <c r="N21" s="11">
        <f>[17]Junho!$H$17</f>
        <v>18.720000000000002</v>
      </c>
      <c r="O21" s="11">
        <f>[17]Junho!$H$18</f>
        <v>16.559999999999999</v>
      </c>
      <c r="P21" s="11">
        <f>[17]Junho!$H$19</f>
        <v>22.32</v>
      </c>
      <c r="Q21" s="11">
        <f>[17]Junho!$H$20</f>
        <v>15.120000000000001</v>
      </c>
      <c r="R21" s="11">
        <f>[17]Junho!$H$21</f>
        <v>14.76</v>
      </c>
      <c r="S21" s="11">
        <f>[17]Junho!$H$22</f>
        <v>21.96</v>
      </c>
      <c r="T21" s="11">
        <f>[17]Junho!$H$23</f>
        <v>15.120000000000001</v>
      </c>
      <c r="U21" s="11">
        <f>[17]Junho!$H$24</f>
        <v>16.559999999999999</v>
      </c>
      <c r="V21" s="11">
        <f>[17]Junho!$H$25</f>
        <v>25.56</v>
      </c>
      <c r="W21" s="11">
        <f>[17]Junho!$H$26</f>
        <v>19.8</v>
      </c>
      <c r="X21" s="11">
        <f>[17]Junho!$H$27</f>
        <v>16.920000000000002</v>
      </c>
      <c r="Y21" s="11">
        <f>[17]Junho!$H$28</f>
        <v>21.96</v>
      </c>
      <c r="Z21" s="11">
        <f>[17]Junho!$H$29</f>
        <v>34.92</v>
      </c>
      <c r="AA21" s="11">
        <f>[17]Junho!$H$30</f>
        <v>23.759999999999998</v>
      </c>
      <c r="AB21" s="11">
        <f>[17]Junho!$H$31</f>
        <v>21.240000000000002</v>
      </c>
      <c r="AC21" s="11">
        <f>[17]Junho!$H$32</f>
        <v>25.2</v>
      </c>
      <c r="AD21" s="11">
        <f>[17]Junho!$H$33</f>
        <v>20.16</v>
      </c>
      <c r="AE21" s="11">
        <f>[17]Junho!$H$34</f>
        <v>18.720000000000002</v>
      </c>
      <c r="AF21" s="14">
        <f t="shared" si="1"/>
        <v>34.92</v>
      </c>
      <c r="AG21" s="122">
        <f t="shared" si="2"/>
        <v>19.283999999999999</v>
      </c>
    </row>
    <row r="22" spans="1:37" x14ac:dyDescent="0.2">
      <c r="A22" s="57" t="s">
        <v>6</v>
      </c>
      <c r="B22" s="11">
        <f>[18]Junho!$H$5</f>
        <v>10.8</v>
      </c>
      <c r="C22" s="11">
        <f>[18]Junho!$H$6</f>
        <v>12.24</v>
      </c>
      <c r="D22" s="11">
        <f>[18]Junho!$H$7</f>
        <v>12.24</v>
      </c>
      <c r="E22" s="11">
        <f>[18]Junho!$H$8</f>
        <v>12.6</v>
      </c>
      <c r="F22" s="11">
        <f>[18]Junho!$H$9</f>
        <v>14.04</v>
      </c>
      <c r="G22" s="11">
        <f>[18]Junho!$H$10</f>
        <v>7.5600000000000005</v>
      </c>
      <c r="H22" s="11">
        <f>[18]Junho!$H$11</f>
        <v>7.2</v>
      </c>
      <c r="I22" s="11">
        <f>[18]Junho!$H$12</f>
        <v>9.7200000000000006</v>
      </c>
      <c r="J22" s="11">
        <f>[18]Junho!$H$13</f>
        <v>10.8</v>
      </c>
      <c r="K22" s="11">
        <f>[18]Junho!$H$14</f>
        <v>6.84</v>
      </c>
      <c r="L22" s="11">
        <f>[18]Junho!$H$15</f>
        <v>7.2</v>
      </c>
      <c r="M22" s="11">
        <f>[18]Junho!$H$16</f>
        <v>8.64</v>
      </c>
      <c r="N22" s="11">
        <f>[18]Junho!$H$17</f>
        <v>10.8</v>
      </c>
      <c r="O22" s="11">
        <f>[18]Junho!$H$18</f>
        <v>8.2799999999999994</v>
      </c>
      <c r="P22" s="11">
        <f>[18]Junho!$H$19</f>
        <v>10.08</v>
      </c>
      <c r="Q22" s="11">
        <f>[18]Junho!$H$20</f>
        <v>6.12</v>
      </c>
      <c r="R22" s="11">
        <f>[18]Junho!$H$21</f>
        <v>11.16</v>
      </c>
      <c r="S22" s="11">
        <f>[18]Junho!$H$22</f>
        <v>12.24</v>
      </c>
      <c r="T22" s="11">
        <f>[18]Junho!$H$23</f>
        <v>5.04</v>
      </c>
      <c r="U22" s="11">
        <f>[18]Junho!$H$24</f>
        <v>10.44</v>
      </c>
      <c r="V22" s="11">
        <f>[18]Junho!$H$25</f>
        <v>7.5600000000000005</v>
      </c>
      <c r="W22" s="11">
        <f>[18]Junho!$H$26</f>
        <v>9</v>
      </c>
      <c r="X22" s="11">
        <f>[18]Junho!$H$27</f>
        <v>10.8</v>
      </c>
      <c r="Y22" s="11">
        <f>[18]Junho!$H$28</f>
        <v>13.32</v>
      </c>
      <c r="Z22" s="11">
        <f>[18]Junho!$H$29</f>
        <v>18</v>
      </c>
      <c r="AA22" s="11">
        <f>[18]Junho!$H$30</f>
        <v>10.08</v>
      </c>
      <c r="AB22" s="11">
        <f>[18]Junho!$H$31</f>
        <v>7.2</v>
      </c>
      <c r="AC22" s="11">
        <f>[18]Junho!$H$32</f>
        <v>11.520000000000001</v>
      </c>
      <c r="AD22" s="11">
        <f>[18]Junho!$H$33</f>
        <v>9.3600000000000012</v>
      </c>
      <c r="AE22" s="11">
        <f>[18]Junho!$H$34</f>
        <v>10.8</v>
      </c>
      <c r="AF22" s="14">
        <f t="shared" si="1"/>
        <v>18</v>
      </c>
      <c r="AG22" s="122">
        <f t="shared" si="2"/>
        <v>10.056000000000001</v>
      </c>
    </row>
    <row r="23" spans="1:37" x14ac:dyDescent="0.2">
      <c r="A23" s="57" t="s">
        <v>7</v>
      </c>
      <c r="B23" s="11">
        <f>[19]Junho!$H$5</f>
        <v>9.3600000000000012</v>
      </c>
      <c r="C23" s="11">
        <f>[19]Junho!$H$6</f>
        <v>10.8</v>
      </c>
      <c r="D23" s="11">
        <f>[19]Junho!$H$7</f>
        <v>13.68</v>
      </c>
      <c r="E23" s="11">
        <f>[19]Junho!$H$8</f>
        <v>15.120000000000001</v>
      </c>
      <c r="F23" s="11">
        <f>[19]Junho!$H$9</f>
        <v>19.440000000000001</v>
      </c>
      <c r="G23" s="11">
        <f>[19]Junho!$H$10</f>
        <v>17.28</v>
      </c>
      <c r="H23" s="11">
        <f>[19]Junho!$H$11</f>
        <v>9.7200000000000006</v>
      </c>
      <c r="I23" s="11">
        <f>[19]Junho!$H$12</f>
        <v>11.879999999999999</v>
      </c>
      <c r="J23" s="11">
        <f>[19]Junho!$H$13</f>
        <v>16.920000000000002</v>
      </c>
      <c r="K23" s="11">
        <f>[19]Junho!$H$14</f>
        <v>16.559999999999999</v>
      </c>
      <c r="L23" s="11">
        <f>[19]Junho!$H$15</f>
        <v>14.4</v>
      </c>
      <c r="M23" s="11">
        <f>[19]Junho!$H$16</f>
        <v>16.559999999999999</v>
      </c>
      <c r="N23" s="11">
        <f>[19]Junho!$H$17</f>
        <v>19.440000000000001</v>
      </c>
      <c r="O23" s="11">
        <f>[19]Junho!$H$18</f>
        <v>9.3600000000000012</v>
      </c>
      <c r="P23" s="11">
        <f>[19]Junho!$H$19</f>
        <v>15.120000000000001</v>
      </c>
      <c r="Q23" s="11">
        <f>[19]Junho!$H$20</f>
        <v>11.520000000000001</v>
      </c>
      <c r="R23" s="11">
        <f>[19]Junho!$H$21</f>
        <v>14.4</v>
      </c>
      <c r="S23" s="11">
        <f>[19]Junho!$H$22</f>
        <v>16.2</v>
      </c>
      <c r="T23" s="11">
        <f>[19]Junho!$H$23</f>
        <v>10.44</v>
      </c>
      <c r="U23" s="11">
        <f>[19]Junho!$H$24</f>
        <v>12.6</v>
      </c>
      <c r="V23" s="11">
        <f>[19]Junho!$H$25</f>
        <v>14.76</v>
      </c>
      <c r="W23" s="11">
        <f>[19]Junho!$H$26</f>
        <v>14.4</v>
      </c>
      <c r="X23" s="11">
        <f>[19]Junho!$H$27</f>
        <v>14.4</v>
      </c>
      <c r="Y23" s="11">
        <f>[19]Junho!$H$28</f>
        <v>16.2</v>
      </c>
      <c r="Z23" s="11">
        <f>[19]Junho!$H$29</f>
        <v>24.48</v>
      </c>
      <c r="AA23" s="11">
        <f>[19]Junho!$H$30</f>
        <v>12.6</v>
      </c>
      <c r="AB23" s="11">
        <f>[19]Junho!$H$31</f>
        <v>11.879999999999999</v>
      </c>
      <c r="AC23" s="11">
        <f>[19]Junho!$H$32</f>
        <v>22.68</v>
      </c>
      <c r="AD23" s="11">
        <f>[19]Junho!$H$33</f>
        <v>20.88</v>
      </c>
      <c r="AE23" s="11">
        <f>[19]Junho!$H$34</f>
        <v>14.4</v>
      </c>
      <c r="AF23" s="14">
        <f t="shared" si="1"/>
        <v>24.48</v>
      </c>
      <c r="AG23" s="122">
        <f t="shared" si="2"/>
        <v>14.916</v>
      </c>
    </row>
    <row r="24" spans="1:37" x14ac:dyDescent="0.2">
      <c r="A24" s="57" t="s">
        <v>169</v>
      </c>
      <c r="B24" s="11" t="str">
        <f>[20]Junho!$H$5</f>
        <v>*</v>
      </c>
      <c r="C24" s="11" t="str">
        <f>[20]Junho!$H$6</f>
        <v>*</v>
      </c>
      <c r="D24" s="11" t="str">
        <f>[20]Junho!$H$7</f>
        <v>*</v>
      </c>
      <c r="E24" s="11" t="str">
        <f>[20]Junho!$H$8</f>
        <v>*</v>
      </c>
      <c r="F24" s="11" t="str">
        <f>[20]Junho!$H$9</f>
        <v>*</v>
      </c>
      <c r="G24" s="11" t="str">
        <f>[20]Junho!$H$10</f>
        <v>*</v>
      </c>
      <c r="H24" s="11" t="str">
        <f>[20]Junho!$H$11</f>
        <v>*</v>
      </c>
      <c r="I24" s="11" t="str">
        <f>[20]Junho!$H$12</f>
        <v>*</v>
      </c>
      <c r="J24" s="11" t="str">
        <f>[20]Junho!$H$13</f>
        <v>*</v>
      </c>
      <c r="K24" s="11" t="str">
        <f>[20]Junho!$H$14</f>
        <v>*</v>
      </c>
      <c r="L24" s="11" t="str">
        <f>[20]Junho!$H$15</f>
        <v>*</v>
      </c>
      <c r="M24" s="11" t="str">
        <f>[20]Junho!$H$16</f>
        <v>*</v>
      </c>
      <c r="N24" s="11" t="str">
        <f>[20]Junho!$H$17</f>
        <v>*</v>
      </c>
      <c r="O24" s="11" t="str">
        <f>[20]Junho!$H$18</f>
        <v>*</v>
      </c>
      <c r="P24" s="11" t="str">
        <f>[20]Junho!$H$19</f>
        <v>*</v>
      </c>
      <c r="Q24" s="11" t="str">
        <f>[20]Junho!$H$20</f>
        <v>*</v>
      </c>
      <c r="R24" s="11" t="str">
        <f>[20]Junho!$H$21</f>
        <v>*</v>
      </c>
      <c r="S24" s="11" t="str">
        <f>[20]Junho!$H$22</f>
        <v>*</v>
      </c>
      <c r="T24" s="11" t="str">
        <f>[20]Junho!$H$23</f>
        <v>*</v>
      </c>
      <c r="U24" s="11" t="str">
        <f>[20]Junho!$H$24</f>
        <v>*</v>
      </c>
      <c r="V24" s="11" t="str">
        <f>[20]Junho!$H$25</f>
        <v>*</v>
      </c>
      <c r="W24" s="11" t="str">
        <f>[20]Junho!$H$25</f>
        <v>*</v>
      </c>
      <c r="X24" s="11" t="str">
        <f>[20]Junho!$H$27</f>
        <v>*</v>
      </c>
      <c r="Y24" s="11" t="str">
        <f>[20]Junho!$H$28</f>
        <v>*</v>
      </c>
      <c r="Z24" s="11" t="str">
        <f>[20]Junho!$H$29</f>
        <v>*</v>
      </c>
      <c r="AA24" s="11" t="str">
        <f>[20]Junho!$H$30</f>
        <v>*</v>
      </c>
      <c r="AB24" s="11" t="str">
        <f>[20]Junho!$H$31</f>
        <v>*</v>
      </c>
      <c r="AC24" s="11" t="str">
        <f>[20]Junho!$H$32</f>
        <v>*</v>
      </c>
      <c r="AD24" s="11" t="str">
        <f>[20]Junho!$H$33</f>
        <v>*</v>
      </c>
      <c r="AE24" s="11" t="str">
        <f>[20]Junho!$H$34</f>
        <v>*</v>
      </c>
      <c r="AF24" s="96" t="s">
        <v>226</v>
      </c>
      <c r="AG24" s="113" t="s">
        <v>226</v>
      </c>
      <c r="AJ24" t="s">
        <v>47</v>
      </c>
      <c r="AK24" t="s">
        <v>47</v>
      </c>
    </row>
    <row r="25" spans="1:37" x14ac:dyDescent="0.2">
      <c r="A25" s="57" t="s">
        <v>170</v>
      </c>
      <c r="B25" s="11" t="str">
        <f>[21]Junho!$H$5</f>
        <v>*</v>
      </c>
      <c r="C25" s="11" t="str">
        <f>[21]Junho!$H$6</f>
        <v>*</v>
      </c>
      <c r="D25" s="11" t="str">
        <f>[21]Junho!$H$7</f>
        <v>*</v>
      </c>
      <c r="E25" s="11" t="str">
        <f>[21]Junho!$H$8</f>
        <v>*</v>
      </c>
      <c r="F25" s="11" t="str">
        <f>[21]Junho!$H$9</f>
        <v>*</v>
      </c>
      <c r="G25" s="11" t="str">
        <f>[21]Junho!$H$10</f>
        <v>*</v>
      </c>
      <c r="H25" s="11" t="str">
        <f>[21]Junho!$H$11</f>
        <v>*</v>
      </c>
      <c r="I25" s="11" t="str">
        <f>[21]Junho!$H$12</f>
        <v>*</v>
      </c>
      <c r="J25" s="11" t="str">
        <f>[21]Junho!$H$13</f>
        <v>*</v>
      </c>
      <c r="K25" s="11" t="str">
        <f>[21]Junho!$H$14</f>
        <v>*</v>
      </c>
      <c r="L25" s="11" t="str">
        <f>[21]Junho!$H$15</f>
        <v>*</v>
      </c>
      <c r="M25" s="11" t="str">
        <f>[21]Junho!$H$16</f>
        <v>*</v>
      </c>
      <c r="N25" s="11" t="str">
        <f>[21]Junho!$H$17</f>
        <v>*</v>
      </c>
      <c r="O25" s="11" t="str">
        <f>[21]Junho!$H$18</f>
        <v>*</v>
      </c>
      <c r="P25" s="11" t="str">
        <f>[21]Junho!$H$19</f>
        <v>*</v>
      </c>
      <c r="Q25" s="11" t="str">
        <f>[21]Junho!$H$20</f>
        <v>*</v>
      </c>
      <c r="R25" s="11" t="str">
        <f>[21]Junho!$H$21</f>
        <v>*</v>
      </c>
      <c r="S25" s="11" t="str">
        <f>[21]Junho!$H$22</f>
        <v>*</v>
      </c>
      <c r="T25" s="11" t="str">
        <f>[21]Junho!$H$23</f>
        <v>*</v>
      </c>
      <c r="U25" s="11" t="str">
        <f>[21]Junho!$H$24</f>
        <v>*</v>
      </c>
      <c r="V25" s="11" t="str">
        <f>[21]Junho!$H$25</f>
        <v>*</v>
      </c>
      <c r="W25" s="11" t="str">
        <f>[21]Junho!$H$26</f>
        <v>*</v>
      </c>
      <c r="X25" s="11" t="str">
        <f>[21]Junho!$H$27</f>
        <v>*</v>
      </c>
      <c r="Y25" s="11" t="str">
        <f>[21]Junho!$H$28</f>
        <v>*</v>
      </c>
      <c r="Z25" s="11" t="str">
        <f>[21]Junho!$H$29</f>
        <v>*</v>
      </c>
      <c r="AA25" s="11" t="str">
        <f>[21]Junho!$H$30</f>
        <v>*</v>
      </c>
      <c r="AB25" s="11" t="str">
        <f>[21]Junho!$H$31</f>
        <v>*</v>
      </c>
      <c r="AC25" s="11" t="str">
        <f>[21]Junho!$H$32</f>
        <v>*</v>
      </c>
      <c r="AD25" s="11" t="str">
        <f>[21]Junho!$H$33</f>
        <v>*</v>
      </c>
      <c r="AE25" s="11" t="str">
        <f>[21]Junho!$H$34</f>
        <v>*</v>
      </c>
      <c r="AF25" s="96" t="s">
        <v>226</v>
      </c>
      <c r="AG25" s="113" t="s">
        <v>226</v>
      </c>
      <c r="AH25" s="12" t="s">
        <v>47</v>
      </c>
    </row>
    <row r="26" spans="1:37" x14ac:dyDescent="0.2">
      <c r="A26" s="57" t="s">
        <v>171</v>
      </c>
      <c r="B26" s="11" t="str">
        <f>[22]Junho!$H$5</f>
        <v>*</v>
      </c>
      <c r="C26" s="11" t="str">
        <f>[22]Junho!$H$6</f>
        <v>*</v>
      </c>
      <c r="D26" s="11" t="str">
        <f>[22]Junho!$H$7</f>
        <v>*</v>
      </c>
      <c r="E26" s="11" t="str">
        <f>[22]Junho!$H$8</f>
        <v>*</v>
      </c>
      <c r="F26" s="11" t="str">
        <f>[22]Junho!$H$9</f>
        <v>*</v>
      </c>
      <c r="G26" s="11" t="str">
        <f>[22]Junho!$H$10</f>
        <v>*</v>
      </c>
      <c r="H26" s="11" t="str">
        <f>[22]Junho!$H$11</f>
        <v>*</v>
      </c>
      <c r="I26" s="11" t="str">
        <f>[22]Junho!$H$12</f>
        <v>*</v>
      </c>
      <c r="J26" s="11" t="str">
        <f>[22]Junho!$H$13</f>
        <v>*</v>
      </c>
      <c r="K26" s="11" t="str">
        <f>[22]Junho!$H$14</f>
        <v>*</v>
      </c>
      <c r="L26" s="11" t="str">
        <f>[22]Junho!$H$15</f>
        <v>*</v>
      </c>
      <c r="M26" s="11" t="str">
        <f>[22]Junho!$H$16</f>
        <v>*</v>
      </c>
      <c r="N26" s="11" t="str">
        <f>[22]Junho!$H$17</f>
        <v>*</v>
      </c>
      <c r="O26" s="11" t="str">
        <f>[22]Junho!$H$18</f>
        <v>*</v>
      </c>
      <c r="P26" s="11" t="str">
        <f>[22]Junho!$H$19</f>
        <v>*</v>
      </c>
      <c r="Q26" s="11" t="str">
        <f>[22]Junho!$H$20</f>
        <v>*</v>
      </c>
      <c r="R26" s="11" t="str">
        <f>[22]Junho!$H$21</f>
        <v>*</v>
      </c>
      <c r="S26" s="11" t="str">
        <f>[22]Junho!$H$22</f>
        <v>*</v>
      </c>
      <c r="T26" s="11" t="str">
        <f>[22]Junho!$H$23</f>
        <v>*</v>
      </c>
      <c r="U26" s="11" t="str">
        <f>[22]Junho!$H$24</f>
        <v>*</v>
      </c>
      <c r="V26" s="11" t="str">
        <f>[22]Junho!$H$25</f>
        <v>*</v>
      </c>
      <c r="W26" s="11" t="str">
        <f>[22]Junho!$H$26</f>
        <v>*</v>
      </c>
      <c r="X26" s="11" t="str">
        <f>[22]Junho!$H$27</f>
        <v>*</v>
      </c>
      <c r="Y26" s="11" t="str">
        <f>[22]Junho!$H$28</f>
        <v>*</v>
      </c>
      <c r="Z26" s="11" t="str">
        <f>[22]Junho!$H$29</f>
        <v>*</v>
      </c>
      <c r="AA26" s="11" t="str">
        <f>[22]Junho!$H$30</f>
        <v>*</v>
      </c>
      <c r="AB26" s="11" t="str">
        <f>[22]Junho!$H$31</f>
        <v>*</v>
      </c>
      <c r="AC26" s="11" t="str">
        <f>[22]Junho!$H$32</f>
        <v>*</v>
      </c>
      <c r="AD26" s="11" t="str">
        <f>[22]Junho!$H$33</f>
        <v>*</v>
      </c>
      <c r="AE26" s="11" t="str">
        <f>[22]Junho!$H$34</f>
        <v>*</v>
      </c>
      <c r="AF26" s="96" t="s">
        <v>226</v>
      </c>
      <c r="AG26" s="113" t="s">
        <v>226</v>
      </c>
      <c r="AH26" t="s">
        <v>47</v>
      </c>
      <c r="AI26" t="s">
        <v>47</v>
      </c>
      <c r="AJ26" t="s">
        <v>47</v>
      </c>
      <c r="AK26" t="s">
        <v>47</v>
      </c>
    </row>
    <row r="27" spans="1:37" x14ac:dyDescent="0.2">
      <c r="A27" s="57" t="s">
        <v>8</v>
      </c>
      <c r="B27" s="11">
        <f>[23]Junho!$H$5</f>
        <v>13.68</v>
      </c>
      <c r="C27" s="11">
        <f>[23]Junho!$H$6</f>
        <v>10.08</v>
      </c>
      <c r="D27" s="11">
        <f>[23]Junho!$H$7</f>
        <v>9.7200000000000006</v>
      </c>
      <c r="E27" s="11">
        <f>[23]Junho!$H$8</f>
        <v>16.2</v>
      </c>
      <c r="F27" s="11">
        <f>[23]Junho!$H$9</f>
        <v>22.32</v>
      </c>
      <c r="G27" s="11">
        <f>[23]Junho!$H$10</f>
        <v>18.36</v>
      </c>
      <c r="H27" s="11">
        <f>[23]Junho!$H$11</f>
        <v>8.64</v>
      </c>
      <c r="I27" s="11">
        <f>[23]Junho!$H$12</f>
        <v>15.120000000000001</v>
      </c>
      <c r="J27" s="11">
        <f>[23]Junho!$H$13</f>
        <v>20.16</v>
      </c>
      <c r="K27" s="11">
        <f>[23]Junho!$H$14</f>
        <v>18.36</v>
      </c>
      <c r="L27" s="11">
        <f>[23]Junho!$H$15</f>
        <v>14.4</v>
      </c>
      <c r="M27" s="11">
        <f>[23]Junho!$H$16</f>
        <v>18.720000000000002</v>
      </c>
      <c r="N27" s="11">
        <f>[23]Junho!$H$17</f>
        <v>14.76</v>
      </c>
      <c r="O27" s="11">
        <f>[23]Junho!$H$18</f>
        <v>10.08</v>
      </c>
      <c r="P27" s="11">
        <f>[23]Junho!$H$19</f>
        <v>19.8</v>
      </c>
      <c r="Q27" s="11">
        <f>[23]Junho!$H$20</f>
        <v>15.120000000000001</v>
      </c>
      <c r="R27" s="11">
        <f>[23]Junho!$H$21</f>
        <v>14.4</v>
      </c>
      <c r="S27" s="11">
        <f>[23]Junho!$H$22</f>
        <v>14.76</v>
      </c>
      <c r="T27" s="11">
        <f>[23]Junho!$H$23</f>
        <v>10.08</v>
      </c>
      <c r="U27" s="11">
        <f>[23]Junho!$H$24</f>
        <v>7.5600000000000005</v>
      </c>
      <c r="V27" s="11">
        <f>[23]Junho!$H$25</f>
        <v>16.559999999999999</v>
      </c>
      <c r="W27" s="11">
        <f>[23]Junho!$H$26</f>
        <v>14.4</v>
      </c>
      <c r="X27" s="11">
        <f>[23]Junho!$H$27</f>
        <v>13.68</v>
      </c>
      <c r="Y27" s="11">
        <f>[23]Junho!$H$28</f>
        <v>15.48</v>
      </c>
      <c r="Z27" s="11">
        <f>[23]Junho!$H$29</f>
        <v>24.48</v>
      </c>
      <c r="AA27" s="11">
        <f>[23]Junho!$H$30</f>
        <v>12.24</v>
      </c>
      <c r="AB27" s="11">
        <f>[23]Junho!$H$31</f>
        <v>13.68</v>
      </c>
      <c r="AC27" s="11">
        <f>[23]Junho!$H$32</f>
        <v>23.040000000000003</v>
      </c>
      <c r="AD27" s="11">
        <f>[23]Junho!$H$33</f>
        <v>21.96</v>
      </c>
      <c r="AE27" s="11">
        <f>[23]Junho!$H$34</f>
        <v>14.4</v>
      </c>
      <c r="AF27" s="14">
        <f t="shared" si="1"/>
        <v>24.48</v>
      </c>
      <c r="AG27" s="122">
        <f t="shared" si="2"/>
        <v>15.407999999999999</v>
      </c>
      <c r="AJ27" t="s">
        <v>47</v>
      </c>
    </row>
    <row r="28" spans="1:37" x14ac:dyDescent="0.2">
      <c r="A28" s="57" t="s">
        <v>9</v>
      </c>
      <c r="B28" s="11">
        <f>[24]Junho!$H$5</f>
        <v>14.4</v>
      </c>
      <c r="C28" s="11">
        <f>[24]Junho!$H$6</f>
        <v>15.840000000000002</v>
      </c>
      <c r="D28" s="11">
        <f>[24]Junho!$H$7</f>
        <v>12.6</v>
      </c>
      <c r="E28" s="11">
        <f>[24]Junho!$H$8</f>
        <v>13.68</v>
      </c>
      <c r="F28" s="11">
        <f>[24]Junho!$H$9</f>
        <v>19.079999999999998</v>
      </c>
      <c r="G28" s="11">
        <f>[24]Junho!$H$10</f>
        <v>15.48</v>
      </c>
      <c r="H28" s="11">
        <f>[24]Junho!$H$11</f>
        <v>9</v>
      </c>
      <c r="I28" s="11">
        <f>[24]Junho!$H$12</f>
        <v>13.32</v>
      </c>
      <c r="J28" s="11">
        <f>[24]Junho!$H$13</f>
        <v>14.04</v>
      </c>
      <c r="K28" s="11">
        <f>[24]Junho!$H$14</f>
        <v>12.6</v>
      </c>
      <c r="L28" s="11">
        <f>[24]Junho!$H$15</f>
        <v>14.4</v>
      </c>
      <c r="M28" s="11">
        <f>[24]Junho!$H$16</f>
        <v>18.720000000000002</v>
      </c>
      <c r="N28" s="11">
        <f>[24]Junho!$H$17</f>
        <v>21.6</v>
      </c>
      <c r="O28" s="11">
        <f>[24]Junho!$H$18</f>
        <v>14.4</v>
      </c>
      <c r="P28" s="11">
        <f>[24]Junho!$H$19</f>
        <v>18</v>
      </c>
      <c r="Q28" s="11">
        <f>[24]Junho!$H$20</f>
        <v>12.6</v>
      </c>
      <c r="R28" s="11">
        <f>[24]Junho!$H$21</f>
        <v>13.68</v>
      </c>
      <c r="S28" s="11">
        <f>[24]Junho!$H$22</f>
        <v>14.04</v>
      </c>
      <c r="T28" s="11">
        <f>[24]Junho!$H$23</f>
        <v>13.68</v>
      </c>
      <c r="U28" s="11">
        <f>[24]Junho!$H$24</f>
        <v>11.879999999999999</v>
      </c>
      <c r="V28" s="11">
        <f>[24]Junho!$H$25</f>
        <v>14.4</v>
      </c>
      <c r="W28" s="11">
        <f>[24]Junho!$H$26</f>
        <v>11.520000000000001</v>
      </c>
      <c r="X28" s="11">
        <f>[24]Junho!$H$27</f>
        <v>14.76</v>
      </c>
      <c r="Y28" s="11">
        <f>[24]Junho!$H$28</f>
        <v>19.8</v>
      </c>
      <c r="Z28" s="11">
        <f>[24]Junho!$H$29</f>
        <v>24.840000000000003</v>
      </c>
      <c r="AA28" s="11">
        <f>[24]Junho!$H$30</f>
        <v>12.96</v>
      </c>
      <c r="AB28" s="11">
        <f>[24]Junho!$H$31</f>
        <v>11.16</v>
      </c>
      <c r="AC28" s="11">
        <f>[24]Junho!$H$32</f>
        <v>18.36</v>
      </c>
      <c r="AD28" s="11">
        <f>[24]Junho!$H$33</f>
        <v>22.32</v>
      </c>
      <c r="AE28" s="11">
        <f>[24]Junho!$H$34</f>
        <v>16.559999999999999</v>
      </c>
      <c r="AF28" s="14">
        <f t="shared" si="1"/>
        <v>24.840000000000003</v>
      </c>
      <c r="AG28" s="122">
        <f t="shared" si="2"/>
        <v>15.324000000000002</v>
      </c>
      <c r="AJ28" t="s">
        <v>47</v>
      </c>
    </row>
    <row r="29" spans="1:37" x14ac:dyDescent="0.2">
      <c r="A29" s="57" t="s">
        <v>42</v>
      </c>
      <c r="B29" s="11">
        <f>[25]Junho!$H$5</f>
        <v>10.08</v>
      </c>
      <c r="C29" s="11">
        <f>[25]Junho!$H$6</f>
        <v>14.04</v>
      </c>
      <c r="D29" s="11">
        <f>[25]Junho!$H$7</f>
        <v>15.48</v>
      </c>
      <c r="E29" s="11">
        <f>[25]Junho!$H$8</f>
        <v>9</v>
      </c>
      <c r="F29" s="11">
        <f>[25]Junho!$H$9</f>
        <v>14.76</v>
      </c>
      <c r="G29" s="11">
        <f>[25]Junho!$H$10</f>
        <v>12.24</v>
      </c>
      <c r="H29" s="11">
        <f>[25]Junho!$H$11</f>
        <v>6.84</v>
      </c>
      <c r="I29" s="11">
        <f>[25]Junho!$H$12</f>
        <v>9.7200000000000006</v>
      </c>
      <c r="J29" s="11">
        <f>[25]Junho!$H$13</f>
        <v>14.76</v>
      </c>
      <c r="K29" s="11">
        <f>[25]Junho!$H$14</f>
        <v>12.6</v>
      </c>
      <c r="L29" s="11">
        <f>[25]Junho!$H$15</f>
        <v>12.6</v>
      </c>
      <c r="M29" s="11">
        <f>[25]Junho!$H$16</f>
        <v>16.559999999999999</v>
      </c>
      <c r="N29" s="11">
        <f>[25]Junho!$H$17</f>
        <v>14.04</v>
      </c>
      <c r="O29" s="11">
        <f>[25]Junho!$H$18</f>
        <v>5.4</v>
      </c>
      <c r="P29" s="11">
        <f>[25]Junho!$H$19</f>
        <v>14.4</v>
      </c>
      <c r="Q29" s="11">
        <f>[25]Junho!$H$20</f>
        <v>9.3600000000000012</v>
      </c>
      <c r="R29" s="11">
        <f>[25]Junho!$H$21</f>
        <v>10.08</v>
      </c>
      <c r="S29" s="11">
        <f>[25]Junho!$H$22</f>
        <v>18.36</v>
      </c>
      <c r="T29" s="11">
        <f>[25]Junho!$H$23</f>
        <v>6.12</v>
      </c>
      <c r="U29" s="11">
        <f>[25]Junho!$H$24</f>
        <v>5.4</v>
      </c>
      <c r="V29" s="11">
        <f>[25]Junho!$H$25</f>
        <v>15.48</v>
      </c>
      <c r="W29" s="11">
        <f>[25]Junho!$H$26</f>
        <v>12.24</v>
      </c>
      <c r="X29" s="11">
        <f>[25]Junho!$H$27</f>
        <v>13.68</v>
      </c>
      <c r="Y29" s="11">
        <f>[25]Junho!$H$28</f>
        <v>16.559999999999999</v>
      </c>
      <c r="Z29" s="11">
        <f>[25]Junho!$H$29</f>
        <v>20.88</v>
      </c>
      <c r="AA29" s="11">
        <f>[25]Junho!$H$30</f>
        <v>13.32</v>
      </c>
      <c r="AB29" s="11">
        <f>[25]Junho!$H$31</f>
        <v>13.68</v>
      </c>
      <c r="AC29" s="11">
        <f>[25]Junho!$H$32</f>
        <v>20.16</v>
      </c>
      <c r="AD29" s="11">
        <f>[25]Junho!$H$33</f>
        <v>15.840000000000002</v>
      </c>
      <c r="AE29" s="11">
        <f>[25]Junho!$H$34</f>
        <v>15.48</v>
      </c>
      <c r="AF29" s="14">
        <f t="shared" si="1"/>
        <v>20.88</v>
      </c>
      <c r="AG29" s="122">
        <f t="shared" si="2"/>
        <v>12.972000000000003</v>
      </c>
      <c r="AI29" t="s">
        <v>47</v>
      </c>
    </row>
    <row r="30" spans="1:37" x14ac:dyDescent="0.2">
      <c r="A30" s="57" t="s">
        <v>10</v>
      </c>
      <c r="B30" s="11">
        <f>[26]Junho!$H$5</f>
        <v>7.2</v>
      </c>
      <c r="C30" s="11">
        <f>[26]Junho!$H$6</f>
        <v>7.9200000000000008</v>
      </c>
      <c r="D30" s="11">
        <f>[26]Junho!$H$7</f>
        <v>9</v>
      </c>
      <c r="E30" s="11">
        <f>[26]Junho!$H$8</f>
        <v>8.64</v>
      </c>
      <c r="F30" s="11">
        <f>[26]Junho!$H$9</f>
        <v>21.96</v>
      </c>
      <c r="G30" s="11">
        <f>[26]Junho!$H$10</f>
        <v>15.120000000000001</v>
      </c>
      <c r="H30" s="11">
        <f>[26]Junho!$H$11</f>
        <v>12.96</v>
      </c>
      <c r="I30" s="11">
        <f>[26]Junho!$H$12</f>
        <v>12.24</v>
      </c>
      <c r="J30" s="11">
        <f>[26]Junho!$H$13</f>
        <v>17.28</v>
      </c>
      <c r="K30" s="11">
        <f>[26]Junho!$H$14</f>
        <v>14.4</v>
      </c>
      <c r="L30" s="11">
        <f>[26]Junho!$H$15</f>
        <v>10.44</v>
      </c>
      <c r="M30" s="11">
        <f>[26]Junho!$H$16</f>
        <v>15.120000000000001</v>
      </c>
      <c r="N30" s="11">
        <f>[26]Junho!$H$17</f>
        <v>15.120000000000001</v>
      </c>
      <c r="O30" s="11">
        <f>[26]Junho!$H$18</f>
        <v>9.3600000000000012</v>
      </c>
      <c r="P30" s="11">
        <f>[26]Junho!$H$19</f>
        <v>15.840000000000002</v>
      </c>
      <c r="Q30" s="11">
        <f>[26]Junho!$H$20</f>
        <v>12.6</v>
      </c>
      <c r="R30" s="11">
        <f>[26]Junho!$H$21</f>
        <v>15.120000000000001</v>
      </c>
      <c r="S30" s="11">
        <f>[26]Junho!$H$22</f>
        <v>13.32</v>
      </c>
      <c r="T30" s="11">
        <f>[26]Junho!$H$23</f>
        <v>9</v>
      </c>
      <c r="U30" s="11">
        <f>[26]Junho!$H$24</f>
        <v>8.2799999999999994</v>
      </c>
      <c r="V30" s="11">
        <f>[26]Junho!$H$25</f>
        <v>14.76</v>
      </c>
      <c r="W30" s="11">
        <f>[26]Junho!$H$26</f>
        <v>14.4</v>
      </c>
      <c r="X30" s="11">
        <f>[26]Junho!$H$27</f>
        <v>12.96</v>
      </c>
      <c r="Y30" s="11">
        <f>[26]Junho!$H$28</f>
        <v>15.48</v>
      </c>
      <c r="Z30" s="11">
        <f>[26]Junho!$H$29</f>
        <v>20.88</v>
      </c>
      <c r="AA30" s="11">
        <f>[26]Junho!$H$30</f>
        <v>18.36</v>
      </c>
      <c r="AB30" s="11">
        <f>[26]Junho!$H$31</f>
        <v>12.24</v>
      </c>
      <c r="AC30" s="11">
        <f>[26]Junho!$H$32</f>
        <v>20.52</v>
      </c>
      <c r="AD30" s="11">
        <f>[26]Junho!$H$33</f>
        <v>18.36</v>
      </c>
      <c r="AE30" s="11">
        <f>[26]Junho!$H$34</f>
        <v>12.96</v>
      </c>
      <c r="AF30" s="14">
        <f t="shared" si="1"/>
        <v>21.96</v>
      </c>
      <c r="AG30" s="122">
        <f t="shared" si="2"/>
        <v>13.728000000000002</v>
      </c>
      <c r="AK30" t="s">
        <v>47</v>
      </c>
    </row>
    <row r="31" spans="1:37" x14ac:dyDescent="0.2">
      <c r="A31" s="57" t="s">
        <v>172</v>
      </c>
      <c r="B31" s="11" t="str">
        <f>[27]Junho!$H$5</f>
        <v>*</v>
      </c>
      <c r="C31" s="11" t="str">
        <f>[27]Junho!$H$6</f>
        <v>*</v>
      </c>
      <c r="D31" s="11" t="str">
        <f>[27]Junho!$H$7</f>
        <v>*</v>
      </c>
      <c r="E31" s="11" t="str">
        <f>[27]Junho!$H$8</f>
        <v>*</v>
      </c>
      <c r="F31" s="11" t="str">
        <f>[27]Junho!$H$9</f>
        <v>*</v>
      </c>
      <c r="G31" s="11" t="str">
        <f>[27]Junho!$H$10</f>
        <v>*</v>
      </c>
      <c r="H31" s="11" t="str">
        <f>[27]Junho!$H$11</f>
        <v>*</v>
      </c>
      <c r="I31" s="11" t="str">
        <f>[27]Junho!$H$12</f>
        <v>*</v>
      </c>
      <c r="J31" s="11" t="str">
        <f>[27]Junho!$H$13</f>
        <v>*</v>
      </c>
      <c r="K31" s="11" t="str">
        <f>[27]Junho!$H$14</f>
        <v>*</v>
      </c>
      <c r="L31" s="11" t="str">
        <f>[27]Junho!$H$15</f>
        <v>*</v>
      </c>
      <c r="M31" s="11" t="str">
        <f>[27]Junho!$H$16</f>
        <v>*</v>
      </c>
      <c r="N31" s="11" t="str">
        <f>[27]Junho!$H$17</f>
        <v>*</v>
      </c>
      <c r="O31" s="11" t="str">
        <f>[27]Junho!$H$18</f>
        <v>*</v>
      </c>
      <c r="P31" s="11" t="str">
        <f>[27]Junho!$H$19</f>
        <v>*</v>
      </c>
      <c r="Q31" s="11" t="str">
        <f>[27]Junho!$H$20</f>
        <v>*</v>
      </c>
      <c r="R31" s="11" t="str">
        <f>[27]Junho!$H$21</f>
        <v>*</v>
      </c>
      <c r="S31" s="11" t="str">
        <f>[27]Junho!$H$22</f>
        <v>*</v>
      </c>
      <c r="T31" s="11" t="str">
        <f>[27]Junho!$H$23</f>
        <v>*</v>
      </c>
      <c r="U31" s="11" t="str">
        <f>[27]Junho!$H$24</f>
        <v>*</v>
      </c>
      <c r="V31" s="11" t="str">
        <f>[27]Junho!$H$25</f>
        <v>*</v>
      </c>
      <c r="W31" s="11" t="str">
        <f>[27]Junho!$H$26</f>
        <v>*</v>
      </c>
      <c r="X31" s="11" t="str">
        <f>[27]Junho!$H$27</f>
        <v>*</v>
      </c>
      <c r="Y31" s="11" t="str">
        <f>[27]Junho!$H$28</f>
        <v>*</v>
      </c>
      <c r="Z31" s="11" t="str">
        <f>[27]Junho!$H$29</f>
        <v>*</v>
      </c>
      <c r="AA31" s="11" t="str">
        <f>[27]Junho!$H$30</f>
        <v>*</v>
      </c>
      <c r="AB31" s="11" t="str">
        <f>[27]Junho!$H$31</f>
        <v>*</v>
      </c>
      <c r="AC31" s="11" t="str">
        <f>[27]Junho!$H$32</f>
        <v>*</v>
      </c>
      <c r="AD31" s="11" t="str">
        <f>[27]Junho!$H$33</f>
        <v>*</v>
      </c>
      <c r="AE31" s="11" t="str">
        <f>[27]Junho!$H$34</f>
        <v>*</v>
      </c>
      <c r="AF31" s="96" t="s">
        <v>226</v>
      </c>
      <c r="AG31" s="113" t="s">
        <v>226</v>
      </c>
      <c r="AH31" s="12" t="s">
        <v>47</v>
      </c>
      <c r="AJ31" t="s">
        <v>47</v>
      </c>
    </row>
    <row r="32" spans="1:37" x14ac:dyDescent="0.2">
      <c r="A32" s="57" t="s">
        <v>11</v>
      </c>
      <c r="B32" s="11">
        <f>[28]Junho!$H$5</f>
        <v>13.32</v>
      </c>
      <c r="C32" s="11">
        <f>[28]Junho!$H$6</f>
        <v>8.2799999999999994</v>
      </c>
      <c r="D32" s="11">
        <f>[28]Junho!$H$7</f>
        <v>9.3600000000000012</v>
      </c>
      <c r="E32" s="11">
        <f>[28]Junho!$H$8</f>
        <v>10.44</v>
      </c>
      <c r="F32" s="11">
        <f>[28]Junho!$H$9</f>
        <v>10.44</v>
      </c>
      <c r="G32" s="11">
        <f>[28]Junho!$H$10</f>
        <v>6.84</v>
      </c>
      <c r="H32" s="11">
        <f>[28]Junho!$H$11</f>
        <v>6.48</v>
      </c>
      <c r="I32" s="11">
        <f>[28]Junho!$H$12</f>
        <v>7.2</v>
      </c>
      <c r="J32" s="11">
        <f>[28]Junho!$H$13</f>
        <v>11.520000000000001</v>
      </c>
      <c r="K32" s="11">
        <f>[28]Junho!$H$14</f>
        <v>7.5600000000000005</v>
      </c>
      <c r="L32" s="11">
        <f>[28]Junho!$H$15</f>
        <v>5.7600000000000007</v>
      </c>
      <c r="M32" s="11">
        <f>[28]Junho!$H$16</f>
        <v>6.84</v>
      </c>
      <c r="N32" s="11">
        <f>[28]Junho!$H$17</f>
        <v>5.7600000000000007</v>
      </c>
      <c r="O32" s="11">
        <f>[28]Junho!$H$18</f>
        <v>5.4</v>
      </c>
      <c r="P32" s="11">
        <f>[28]Junho!$H$19</f>
        <v>5.4</v>
      </c>
      <c r="Q32" s="11">
        <f>[28]Junho!$H$20</f>
        <v>5.04</v>
      </c>
      <c r="R32" s="11">
        <f>[28]Junho!$H$21</f>
        <v>7.5600000000000005</v>
      </c>
      <c r="S32" s="11">
        <f>[28]Junho!$H$22</f>
        <v>5.4</v>
      </c>
      <c r="T32" s="11">
        <f>[28]Junho!$H$23</f>
        <v>2.8800000000000003</v>
      </c>
      <c r="U32" s="11">
        <f>[28]Junho!$H$24</f>
        <v>0.36000000000000004</v>
      </c>
      <c r="V32" s="11">
        <f>[28]Junho!$H$25</f>
        <v>1.08</v>
      </c>
      <c r="W32" s="11">
        <f>[28]Junho!$H$26</f>
        <v>1.08</v>
      </c>
      <c r="X32" s="11">
        <f>[28]Junho!$H$27</f>
        <v>3.24</v>
      </c>
      <c r="Y32" s="11">
        <f>[28]Junho!$H$28</f>
        <v>2.8800000000000003</v>
      </c>
      <c r="Z32" s="11">
        <f>[28]Junho!$H$29</f>
        <v>3.6</v>
      </c>
      <c r="AA32" s="11">
        <f>[28]Junho!$H$30</f>
        <v>0</v>
      </c>
      <c r="AB32" s="11">
        <f>[28]Junho!$H$31</f>
        <v>0.36000000000000004</v>
      </c>
      <c r="AC32" s="11">
        <f>[28]Junho!$H$32</f>
        <v>3.6</v>
      </c>
      <c r="AD32" s="11">
        <f>[28]Junho!$H$33</f>
        <v>1.08</v>
      </c>
      <c r="AE32" s="11">
        <f>[28]Junho!$H$34</f>
        <v>0</v>
      </c>
      <c r="AF32" s="14">
        <f t="shared" si="1"/>
        <v>13.32</v>
      </c>
      <c r="AG32" s="122">
        <f t="shared" si="2"/>
        <v>5.2920000000000025</v>
      </c>
      <c r="AJ32" t="s">
        <v>47</v>
      </c>
      <c r="AK32" t="s">
        <v>47</v>
      </c>
    </row>
    <row r="33" spans="1:37" s="5" customFormat="1" x14ac:dyDescent="0.2">
      <c r="A33" s="57" t="s">
        <v>12</v>
      </c>
      <c r="B33" s="11">
        <f>[29]Junho!$H$5</f>
        <v>4.6800000000000006</v>
      </c>
      <c r="C33" s="11">
        <f>[29]Junho!$H$6</f>
        <v>7.9200000000000008</v>
      </c>
      <c r="D33" s="11">
        <f>[29]Junho!$H$7</f>
        <v>5.4</v>
      </c>
      <c r="E33" s="11">
        <f>[29]Junho!$H$8</f>
        <v>6.48</v>
      </c>
      <c r="F33" s="11">
        <f>[29]Junho!$H$9</f>
        <v>3.9600000000000004</v>
      </c>
      <c r="G33" s="11">
        <f>[29]Junho!$H$10</f>
        <v>3.6</v>
      </c>
      <c r="H33" s="11">
        <f>[29]Junho!$H$11</f>
        <v>1.08</v>
      </c>
      <c r="I33" s="11">
        <f>[29]Junho!$H$12</f>
        <v>4.32</v>
      </c>
      <c r="J33" s="11">
        <f>[29]Junho!$H$13</f>
        <v>5.4</v>
      </c>
      <c r="K33" s="11">
        <f>[29]Junho!$H$14</f>
        <v>4.32</v>
      </c>
      <c r="L33" s="11">
        <f>[29]Junho!$H$15</f>
        <v>10.08</v>
      </c>
      <c r="M33" s="11">
        <f>[29]Junho!$H$16</f>
        <v>14.76</v>
      </c>
      <c r="N33" s="11">
        <f>[29]Junho!$H$17</f>
        <v>8.64</v>
      </c>
      <c r="O33" s="11">
        <f>[29]Junho!$H$18</f>
        <v>6.48</v>
      </c>
      <c r="P33" s="11">
        <f>[29]Junho!$H$19</f>
        <v>6.84</v>
      </c>
      <c r="Q33" s="11">
        <f>[29]Junho!$H$20</f>
        <v>2.8800000000000003</v>
      </c>
      <c r="R33" s="11">
        <f>[29]Junho!$H$21</f>
        <v>2.8800000000000003</v>
      </c>
      <c r="S33" s="11">
        <f>[29]Junho!$H$22</f>
        <v>8.64</v>
      </c>
      <c r="T33" s="11">
        <f>[29]Junho!$H$23</f>
        <v>1.4400000000000002</v>
      </c>
      <c r="U33" s="11" t="str">
        <f>[29]Junho!$H$24</f>
        <v>*</v>
      </c>
      <c r="V33" s="11" t="str">
        <f>[29]Junho!$H$25</f>
        <v>*</v>
      </c>
      <c r="W33" s="11" t="str">
        <f>[29]Junho!$H$26</f>
        <v>*</v>
      </c>
      <c r="X33" s="11" t="str">
        <f>[29]Junho!$H$27</f>
        <v>*</v>
      </c>
      <c r="Y33" s="11" t="str">
        <f>[29]Junho!$H$28</f>
        <v>*</v>
      </c>
      <c r="Z33" s="11" t="str">
        <f>[29]Junho!$H$29</f>
        <v>*</v>
      </c>
      <c r="AA33" s="11" t="str">
        <f>[29]Junho!$H$30</f>
        <v>*</v>
      </c>
      <c r="AB33" s="11" t="str">
        <f>[29]Junho!$H$31</f>
        <v>*</v>
      </c>
      <c r="AC33" s="11" t="str">
        <f>[29]Junho!$H$32</f>
        <v>*</v>
      </c>
      <c r="AD33" s="11" t="str">
        <f>[29]Junho!$H$33</f>
        <v>*</v>
      </c>
      <c r="AE33" s="11" t="str">
        <f>[29]Junho!$H$34</f>
        <v>*</v>
      </c>
      <c r="AF33" s="14">
        <f t="shared" si="1"/>
        <v>14.76</v>
      </c>
      <c r="AG33" s="122">
        <f t="shared" si="2"/>
        <v>5.7789473684210524</v>
      </c>
      <c r="AJ33" s="5" t="s">
        <v>47</v>
      </c>
      <c r="AK33" s="5" t="s">
        <v>47</v>
      </c>
    </row>
    <row r="34" spans="1:37" x14ac:dyDescent="0.2">
      <c r="A34" s="57" t="s">
        <v>13</v>
      </c>
      <c r="B34" s="11">
        <f>[30]Junho!$H$5</f>
        <v>14.4</v>
      </c>
      <c r="C34" s="11">
        <f>[30]Junho!$H$6</f>
        <v>16.559999999999999</v>
      </c>
      <c r="D34" s="11">
        <f>[30]Junho!$H$7</f>
        <v>14.76</v>
      </c>
      <c r="E34" s="11">
        <f>[30]Junho!$H$8</f>
        <v>11.520000000000001</v>
      </c>
      <c r="F34" s="11">
        <f>[30]Junho!$H$9</f>
        <v>18</v>
      </c>
      <c r="G34" s="11">
        <f>[30]Junho!$H$10</f>
        <v>10.8</v>
      </c>
      <c r="H34" s="11">
        <f>[30]Junho!$H$11</f>
        <v>11.879999999999999</v>
      </c>
      <c r="I34" s="11">
        <f>[30]Junho!$H$12</f>
        <v>11.879999999999999</v>
      </c>
      <c r="J34" s="11">
        <f>[30]Junho!$H$13</f>
        <v>10.8</v>
      </c>
      <c r="K34" s="11">
        <f>[30]Junho!$H$14</f>
        <v>14.76</v>
      </c>
      <c r="L34" s="11">
        <f>[30]Junho!$H$15</f>
        <v>21.6</v>
      </c>
      <c r="M34" s="11">
        <f>[30]Junho!$H$16</f>
        <v>22.68</v>
      </c>
      <c r="N34" s="11">
        <f>[30]Junho!$H$17</f>
        <v>19.8</v>
      </c>
      <c r="O34" s="11">
        <f>[30]Junho!$H$18</f>
        <v>18.36</v>
      </c>
      <c r="P34" s="11">
        <f>[30]Junho!$H$19</f>
        <v>16.559999999999999</v>
      </c>
      <c r="Q34" s="11">
        <f>[30]Junho!$H$20</f>
        <v>15.840000000000002</v>
      </c>
      <c r="R34" s="11">
        <f>[30]Junho!$H$21</f>
        <v>10.08</v>
      </c>
      <c r="S34" s="11">
        <f>[30]Junho!$H$22</f>
        <v>20.88</v>
      </c>
      <c r="T34" s="11">
        <f>[30]Junho!$H$23</f>
        <v>15.48</v>
      </c>
      <c r="U34" s="11">
        <f>[30]Junho!$H$24</f>
        <v>15.840000000000002</v>
      </c>
      <c r="V34" s="11">
        <f>[30]Junho!$H$25</f>
        <v>19.079999999999998</v>
      </c>
      <c r="W34" s="11">
        <f>[30]Junho!$H$26</f>
        <v>22.68</v>
      </c>
      <c r="X34" s="11">
        <f>[30]Junho!$H$27</f>
        <v>18</v>
      </c>
      <c r="Y34" s="11">
        <f>[30]Junho!$H$28</f>
        <v>23.759999999999998</v>
      </c>
      <c r="Z34" s="11">
        <f>[30]Junho!$H$29</f>
        <v>30.240000000000002</v>
      </c>
      <c r="AA34" s="11">
        <f>[30]Junho!$H$30</f>
        <v>25.56</v>
      </c>
      <c r="AB34" s="11">
        <f>[30]Junho!$H$31</f>
        <v>16.559999999999999</v>
      </c>
      <c r="AC34" s="11">
        <f>[30]Junho!$H$32</f>
        <v>22.32</v>
      </c>
      <c r="AD34" s="11">
        <f>[30]Junho!$H$33</f>
        <v>18.36</v>
      </c>
      <c r="AE34" s="11">
        <f>[30]Junho!$H$34</f>
        <v>16.559999999999999</v>
      </c>
      <c r="AF34" s="14">
        <f t="shared" si="1"/>
        <v>30.240000000000002</v>
      </c>
      <c r="AG34" s="122">
        <f t="shared" si="2"/>
        <v>17.52</v>
      </c>
      <c r="AJ34" t="s">
        <v>47</v>
      </c>
    </row>
    <row r="35" spans="1:37" x14ac:dyDescent="0.2">
      <c r="A35" s="57" t="s">
        <v>173</v>
      </c>
      <c r="B35" s="11" t="str">
        <f>[31]Junho!$H$5</f>
        <v>*</v>
      </c>
      <c r="C35" s="11" t="str">
        <f>[31]Junho!$H$6</f>
        <v>*</v>
      </c>
      <c r="D35" s="11" t="str">
        <f>[31]Junho!$H$7</f>
        <v>*</v>
      </c>
      <c r="E35" s="11" t="str">
        <f>[31]Junho!$H$8</f>
        <v>*</v>
      </c>
      <c r="F35" s="11" t="str">
        <f>[31]Junho!$H$9</f>
        <v>*</v>
      </c>
      <c r="G35" s="11" t="str">
        <f>[31]Junho!$H$10</f>
        <v>*</v>
      </c>
      <c r="H35" s="11" t="str">
        <f>[31]Junho!$H$11</f>
        <v>*</v>
      </c>
      <c r="I35" s="11" t="str">
        <f>[31]Junho!$H$12</f>
        <v>*</v>
      </c>
      <c r="J35" s="11" t="str">
        <f>[31]Junho!$H$13</f>
        <v>*</v>
      </c>
      <c r="K35" s="11" t="str">
        <f>[31]Junho!$H$14</f>
        <v>*</v>
      </c>
      <c r="L35" s="11" t="str">
        <f>[31]Junho!$H$15</f>
        <v>*</v>
      </c>
      <c r="M35" s="11" t="str">
        <f>[31]Junho!$H$16</f>
        <v>*</v>
      </c>
      <c r="N35" s="11" t="str">
        <f>[31]Junho!$H$17</f>
        <v>*</v>
      </c>
      <c r="O35" s="11" t="str">
        <f>[31]Junho!$H$18</f>
        <v>*</v>
      </c>
      <c r="P35" s="11" t="str">
        <f>[31]Junho!$H$19</f>
        <v>*</v>
      </c>
      <c r="Q35" s="11" t="str">
        <f>[31]Junho!$H$20</f>
        <v>*</v>
      </c>
      <c r="R35" s="11" t="str">
        <f>[31]Junho!$H$21</f>
        <v>*</v>
      </c>
      <c r="S35" s="11" t="str">
        <f>[31]Junho!$H$22</f>
        <v>*</v>
      </c>
      <c r="T35" s="11" t="str">
        <f>[31]Junho!$H$23</f>
        <v>*</v>
      </c>
      <c r="U35" s="11" t="str">
        <f>[31]Junho!$H$24</f>
        <v>*</v>
      </c>
      <c r="V35" s="11" t="str">
        <f>[31]Junho!$H$25</f>
        <v>*</v>
      </c>
      <c r="W35" s="11" t="str">
        <f>[31]Junho!$H$26</f>
        <v>*</v>
      </c>
      <c r="X35" s="11" t="str">
        <f>[31]Junho!$H$27</f>
        <v>*</v>
      </c>
      <c r="Y35" s="11" t="str">
        <f>[31]Junho!$H$28</f>
        <v>*</v>
      </c>
      <c r="Z35" s="11" t="str">
        <f>[31]Junho!$H$29</f>
        <v>*</v>
      </c>
      <c r="AA35" s="11" t="str">
        <f>[31]Junho!$H$30</f>
        <v>*</v>
      </c>
      <c r="AB35" s="11" t="str">
        <f>[31]Junho!$H$31</f>
        <v>*</v>
      </c>
      <c r="AC35" s="11" t="str">
        <f>[31]Junho!$H$32</f>
        <v>*</v>
      </c>
      <c r="AD35" s="11" t="str">
        <f>[31]Junho!$H$33</f>
        <v>*</v>
      </c>
      <c r="AE35" s="11" t="str">
        <f>[31]Junho!$H$34</f>
        <v>*</v>
      </c>
      <c r="AF35" s="96" t="s">
        <v>226</v>
      </c>
      <c r="AG35" s="113" t="s">
        <v>226</v>
      </c>
      <c r="AJ35" t="s">
        <v>47</v>
      </c>
    </row>
    <row r="36" spans="1:37" x14ac:dyDescent="0.2">
      <c r="A36" s="57" t="s">
        <v>144</v>
      </c>
      <c r="B36" s="11" t="str">
        <f>[32]Junho!$H$5</f>
        <v>*</v>
      </c>
      <c r="C36" s="11" t="str">
        <f>[32]Junho!$H$6</f>
        <v>*</v>
      </c>
      <c r="D36" s="11" t="str">
        <f>[32]Junho!$H$7</f>
        <v>*</v>
      </c>
      <c r="E36" s="11" t="str">
        <f>[32]Junho!$H$8</f>
        <v>*</v>
      </c>
      <c r="F36" s="11" t="str">
        <f>[32]Junho!$H$9</f>
        <v>*</v>
      </c>
      <c r="G36" s="11" t="str">
        <f>[32]Junho!$H$10</f>
        <v>*</v>
      </c>
      <c r="H36" s="11" t="str">
        <f>[32]Junho!$H$11</f>
        <v>*</v>
      </c>
      <c r="I36" s="11" t="str">
        <f>[32]Junho!$H$12</f>
        <v>*</v>
      </c>
      <c r="J36" s="11" t="str">
        <f>[32]Junho!$H$13</f>
        <v>*</v>
      </c>
      <c r="K36" s="11" t="str">
        <f>[32]Junho!$H$14</f>
        <v>*</v>
      </c>
      <c r="L36" s="11" t="str">
        <f>[32]Junho!$H$15</f>
        <v>*</v>
      </c>
      <c r="M36" s="11" t="str">
        <f>[32]Junho!$H$16</f>
        <v>*</v>
      </c>
      <c r="N36" s="11" t="str">
        <f>[32]Junho!$H$17</f>
        <v>*</v>
      </c>
      <c r="O36" s="11" t="str">
        <f>[32]Junho!$H$18</f>
        <v>*</v>
      </c>
      <c r="P36" s="11" t="str">
        <f>[32]Junho!$H$19</f>
        <v>*</v>
      </c>
      <c r="Q36" s="11" t="str">
        <f>[32]Junho!$H$20</f>
        <v>*</v>
      </c>
      <c r="R36" s="11" t="str">
        <f>[32]Junho!$H$21</f>
        <v>*</v>
      </c>
      <c r="S36" s="11" t="str">
        <f>[32]Junho!$H$22</f>
        <v>*</v>
      </c>
      <c r="T36" s="11" t="str">
        <f>[32]Junho!$H$23</f>
        <v>*</v>
      </c>
      <c r="U36" s="11" t="str">
        <f>[32]Junho!$H$24</f>
        <v>*</v>
      </c>
      <c r="V36" s="11" t="str">
        <f>[32]Junho!$H$25</f>
        <v>*</v>
      </c>
      <c r="W36" s="11" t="str">
        <f>[32]Junho!$H$26</f>
        <v>*</v>
      </c>
      <c r="X36" s="11" t="str">
        <f>[32]Junho!$H$27</f>
        <v>*</v>
      </c>
      <c r="Y36" s="11" t="str">
        <f>[32]Junho!$H$28</f>
        <v>*</v>
      </c>
      <c r="Z36" s="11" t="str">
        <f>[32]Junho!$H$29</f>
        <v>*</v>
      </c>
      <c r="AA36" s="11" t="str">
        <f>[32]Junho!$H$30</f>
        <v>*</v>
      </c>
      <c r="AB36" s="11" t="str">
        <f>[32]Junho!$H$31</f>
        <v>*</v>
      </c>
      <c r="AC36" s="11" t="str">
        <f>[32]Junho!$H$32</f>
        <v>*</v>
      </c>
      <c r="AD36" s="11" t="str">
        <f>[32]Junho!$H$33</f>
        <v>*</v>
      </c>
      <c r="AE36" s="11" t="str">
        <f>[32]Junho!$H$34</f>
        <v>*</v>
      </c>
      <c r="AF36" s="96" t="s">
        <v>226</v>
      </c>
      <c r="AG36" s="113" t="s">
        <v>226</v>
      </c>
      <c r="AJ36" t="s">
        <v>47</v>
      </c>
    </row>
    <row r="37" spans="1:37" x14ac:dyDescent="0.2">
      <c r="A37" s="57" t="s">
        <v>14</v>
      </c>
      <c r="B37" s="11">
        <f>[33]Junho!$H$5</f>
        <v>15.48</v>
      </c>
      <c r="C37" s="11">
        <f>[33]Junho!$H$6</f>
        <v>11.879999999999999</v>
      </c>
      <c r="D37" s="11">
        <f>[33]Junho!$H$7</f>
        <v>19.440000000000001</v>
      </c>
      <c r="E37" s="11">
        <f>[33]Junho!$H$8</f>
        <v>15.120000000000001</v>
      </c>
      <c r="F37" s="11">
        <f>[33]Junho!$H$9</f>
        <v>18.720000000000002</v>
      </c>
      <c r="G37" s="11">
        <f>[33]Junho!$H$10</f>
        <v>9.7200000000000006</v>
      </c>
      <c r="H37" s="11">
        <f>[33]Junho!$H$11</f>
        <v>14.04</v>
      </c>
      <c r="I37" s="11">
        <f>[33]Junho!$H$12</f>
        <v>13.68</v>
      </c>
      <c r="J37" s="11">
        <f>[33]Junho!$H$13</f>
        <v>9.7200000000000006</v>
      </c>
      <c r="K37" s="11">
        <f>[33]Junho!$H$14</f>
        <v>15.840000000000002</v>
      </c>
      <c r="L37" s="11">
        <f>[33]Junho!$H$15</f>
        <v>13.68</v>
      </c>
      <c r="M37" s="11">
        <f>[33]Junho!$H$16</f>
        <v>13.68</v>
      </c>
      <c r="N37" s="11">
        <f>[33]Junho!$H$17</f>
        <v>19.079999999999998</v>
      </c>
      <c r="O37" s="11">
        <f>[33]Junho!$H$18</f>
        <v>14.04</v>
      </c>
      <c r="P37" s="11">
        <f>[33]Junho!$H$19</f>
        <v>16.920000000000002</v>
      </c>
      <c r="Q37" s="11">
        <f>[33]Junho!$H$20</f>
        <v>10.08</v>
      </c>
      <c r="R37" s="11">
        <f>[33]Junho!$H$21</f>
        <v>9.3600000000000012</v>
      </c>
      <c r="S37" s="11">
        <f>[33]Junho!$H$22</f>
        <v>11.16</v>
      </c>
      <c r="T37" s="11">
        <f>[33]Junho!$H$23</f>
        <v>9</v>
      </c>
      <c r="U37" s="11">
        <f>[33]Junho!$H$24</f>
        <v>11.520000000000001</v>
      </c>
      <c r="V37" s="11">
        <f>[33]Junho!$H$25</f>
        <v>15.120000000000001</v>
      </c>
      <c r="W37" s="11">
        <f>[33]Junho!$H$26</f>
        <v>15.840000000000002</v>
      </c>
      <c r="X37" s="11">
        <f>[33]Junho!$H$27</f>
        <v>14.4</v>
      </c>
      <c r="Y37" s="11">
        <f>[33]Junho!$H$28</f>
        <v>15.48</v>
      </c>
      <c r="Z37" s="11">
        <f>[33]Junho!$H$29</f>
        <v>24.12</v>
      </c>
      <c r="AA37" s="11">
        <f>[33]Junho!$H$30</f>
        <v>24.840000000000003</v>
      </c>
      <c r="AB37" s="11">
        <f>[33]Junho!$H$31</f>
        <v>11.520000000000001</v>
      </c>
      <c r="AC37" s="11">
        <f>[33]Junho!$H$32</f>
        <v>16.920000000000002</v>
      </c>
      <c r="AD37" s="11">
        <f>[33]Junho!$H$33</f>
        <v>19.079999999999998</v>
      </c>
      <c r="AE37" s="11">
        <f>[33]Junho!$H$34</f>
        <v>14.76</v>
      </c>
      <c r="AF37" s="14">
        <f t="shared" si="1"/>
        <v>24.840000000000003</v>
      </c>
      <c r="AG37" s="122">
        <f t="shared" si="2"/>
        <v>14.808</v>
      </c>
      <c r="AJ37" t="s">
        <v>47</v>
      </c>
    </row>
    <row r="38" spans="1:37" x14ac:dyDescent="0.2">
      <c r="A38" s="57" t="s">
        <v>174</v>
      </c>
      <c r="B38" s="11" t="str">
        <f>[34]Junho!$H$5</f>
        <v>*</v>
      </c>
      <c r="C38" s="11" t="str">
        <f>[34]Junho!$H$6</f>
        <v>*</v>
      </c>
      <c r="D38" s="11" t="str">
        <f>[34]Junho!$H$7</f>
        <v>*</v>
      </c>
      <c r="E38" s="11" t="str">
        <f>[34]Junho!$H$8</f>
        <v>*</v>
      </c>
      <c r="F38" s="11" t="str">
        <f>[34]Junho!$H$9</f>
        <v>*</v>
      </c>
      <c r="G38" s="11" t="str">
        <f>[34]Junho!$H$10</f>
        <v>*</v>
      </c>
      <c r="H38" s="11" t="str">
        <f>[34]Junho!$H$11</f>
        <v>*</v>
      </c>
      <c r="I38" s="11" t="str">
        <f>[34]Junho!$H$12</f>
        <v>*</v>
      </c>
      <c r="J38" s="11" t="str">
        <f>[34]Junho!$H$13</f>
        <v>*</v>
      </c>
      <c r="K38" s="11" t="str">
        <f>[34]Junho!$H$14</f>
        <v>*</v>
      </c>
      <c r="L38" s="11" t="str">
        <f>[34]Junho!$H$15</f>
        <v>*</v>
      </c>
      <c r="M38" s="11" t="str">
        <f>[34]Junho!$H$16</f>
        <v>*</v>
      </c>
      <c r="N38" s="11" t="str">
        <f>[34]Junho!$H$17</f>
        <v>*</v>
      </c>
      <c r="O38" s="11" t="str">
        <f>[34]Junho!$H$18</f>
        <v>*</v>
      </c>
      <c r="P38" s="11" t="str">
        <f>[34]Junho!$H$19</f>
        <v>*</v>
      </c>
      <c r="Q38" s="11" t="str">
        <f>[34]Junho!$H$20</f>
        <v>*</v>
      </c>
      <c r="R38" s="11" t="str">
        <f>[34]Junho!$H$21</f>
        <v>*</v>
      </c>
      <c r="S38" s="11" t="str">
        <f>[34]Junho!$H$22</f>
        <v>*</v>
      </c>
      <c r="T38" s="11" t="str">
        <f>[34]Junho!$H$23</f>
        <v>*</v>
      </c>
      <c r="U38" s="11" t="str">
        <f>[34]Junho!$H$24</f>
        <v>*</v>
      </c>
      <c r="V38" s="11" t="str">
        <f>[34]Junho!$H$25</f>
        <v>*</v>
      </c>
      <c r="W38" s="11" t="str">
        <f>[34]Junho!$H$26</f>
        <v>*</v>
      </c>
      <c r="X38" s="11" t="str">
        <f>[34]Junho!$H$27</f>
        <v>*</v>
      </c>
      <c r="Y38" s="11" t="str">
        <f>[34]Junho!$H$28</f>
        <v>*</v>
      </c>
      <c r="Z38" s="11" t="str">
        <f>[34]Junho!$H$29</f>
        <v>*</v>
      </c>
      <c r="AA38" s="11" t="str">
        <f>[34]Junho!$H$30</f>
        <v>*</v>
      </c>
      <c r="AB38" s="11" t="str">
        <f>[34]Junho!$H$31</f>
        <v>*</v>
      </c>
      <c r="AC38" s="11" t="str">
        <f>[34]Junho!$H$32</f>
        <v>*</v>
      </c>
      <c r="AD38" s="11" t="str">
        <f>[34]Junho!$H$33</f>
        <v>*</v>
      </c>
      <c r="AE38" s="11" t="str">
        <f>[34]Junho!$H$34</f>
        <v>*</v>
      </c>
      <c r="AF38" s="96" t="s">
        <v>226</v>
      </c>
      <c r="AG38" s="113" t="s">
        <v>226</v>
      </c>
    </row>
    <row r="39" spans="1:37" x14ac:dyDescent="0.2">
      <c r="A39" s="57" t="s">
        <v>15</v>
      </c>
      <c r="B39" s="11">
        <f>[35]Junho!$H$5</f>
        <v>11.16</v>
      </c>
      <c r="C39" s="11">
        <f>[35]Junho!$H$6</f>
        <v>12.6</v>
      </c>
      <c r="D39" s="11">
        <f>[35]Junho!$H$7</f>
        <v>13.32</v>
      </c>
      <c r="E39" s="11">
        <f>[35]Junho!$H$8</f>
        <v>20.16</v>
      </c>
      <c r="F39" s="11">
        <f>[35]Junho!$H$9</f>
        <v>30.6</v>
      </c>
      <c r="G39" s="11">
        <f>[35]Junho!$H$10</f>
        <v>22.32</v>
      </c>
      <c r="H39" s="11">
        <f>[35]Junho!$H$11</f>
        <v>12.24</v>
      </c>
      <c r="I39" s="11">
        <f>[35]Junho!$H$12</f>
        <v>13.68</v>
      </c>
      <c r="J39" s="11">
        <f>[35]Junho!$H$13</f>
        <v>22.32</v>
      </c>
      <c r="K39" s="11">
        <f>[35]Junho!$H$14</f>
        <v>23.400000000000002</v>
      </c>
      <c r="L39" s="11">
        <f>[35]Junho!$H$15</f>
        <v>16.2</v>
      </c>
      <c r="M39" s="11">
        <f>[35]Junho!$H$16</f>
        <v>17.28</v>
      </c>
      <c r="N39" s="11">
        <f>[35]Junho!$H$17</f>
        <v>13.68</v>
      </c>
      <c r="O39" s="11">
        <f>[35]Junho!$H$18</f>
        <v>10.8</v>
      </c>
      <c r="P39" s="11">
        <f>[35]Junho!$H$19</f>
        <v>18</v>
      </c>
      <c r="Q39" s="11">
        <f>[35]Junho!$H$20</f>
        <v>16.559999999999999</v>
      </c>
      <c r="R39" s="11">
        <f>[35]Junho!$H$21</f>
        <v>16.2</v>
      </c>
      <c r="S39" s="11">
        <f>[35]Junho!$H$22</f>
        <v>12.6</v>
      </c>
      <c r="T39" s="11">
        <f>[35]Junho!$H$23</f>
        <v>12.96</v>
      </c>
      <c r="U39" s="11">
        <f>[35]Junho!$H$24</f>
        <v>10.08</v>
      </c>
      <c r="V39" s="11">
        <f>[35]Junho!$H$25</f>
        <v>19.079999999999998</v>
      </c>
      <c r="W39" s="11">
        <f>[35]Junho!$H$26</f>
        <v>18</v>
      </c>
      <c r="X39" s="11">
        <f>[35]Junho!$H$27</f>
        <v>18</v>
      </c>
      <c r="Y39" s="11">
        <f>[35]Junho!$H$28</f>
        <v>16.559999999999999</v>
      </c>
      <c r="Z39" s="11">
        <f>[35]Junho!$H$29</f>
        <v>21.96</v>
      </c>
      <c r="AA39" s="11">
        <f>[35]Junho!$H$30</f>
        <v>14.4</v>
      </c>
      <c r="AB39" s="11">
        <f>[35]Junho!$H$31</f>
        <v>20.16</v>
      </c>
      <c r="AC39" s="11">
        <f>[35]Junho!$H$32</f>
        <v>24.840000000000003</v>
      </c>
      <c r="AD39" s="11">
        <f>[35]Junho!$H$33</f>
        <v>16.920000000000002</v>
      </c>
      <c r="AE39" s="11">
        <f>[35]Junho!$H$34</f>
        <v>15.840000000000002</v>
      </c>
      <c r="AF39" s="14">
        <f t="shared" si="1"/>
        <v>30.6</v>
      </c>
      <c r="AG39" s="122">
        <f t="shared" si="2"/>
        <v>17.064</v>
      </c>
      <c r="AH39" s="12" t="s">
        <v>47</v>
      </c>
      <c r="AJ39" t="s">
        <v>47</v>
      </c>
    </row>
    <row r="40" spans="1:37" x14ac:dyDescent="0.2">
      <c r="A40" s="57" t="s">
        <v>16</v>
      </c>
      <c r="B40" s="11">
        <f>[36]Junho!$H$5</f>
        <v>11.16</v>
      </c>
      <c r="C40" s="11">
        <f>[36]Junho!$H$6</f>
        <v>10.44</v>
      </c>
      <c r="D40" s="11">
        <f>[36]Junho!$H$7</f>
        <v>11.520000000000001</v>
      </c>
      <c r="E40" s="11">
        <f>[36]Junho!$H$8</f>
        <v>7.5600000000000005</v>
      </c>
      <c r="F40" s="11">
        <f>[36]Junho!$H$9</f>
        <v>11.879999999999999</v>
      </c>
      <c r="G40" s="11">
        <f>[36]Junho!$H$10</f>
        <v>12.6</v>
      </c>
      <c r="H40" s="11">
        <f>[36]Junho!$H$11</f>
        <v>9.3600000000000012</v>
      </c>
      <c r="I40" s="11">
        <f>[36]Junho!$H$12</f>
        <v>5.7600000000000007</v>
      </c>
      <c r="J40" s="11">
        <f>[36]Junho!$H$13</f>
        <v>7.2</v>
      </c>
      <c r="K40" s="11">
        <f>[36]Junho!$H$14</f>
        <v>9</v>
      </c>
      <c r="L40" s="11">
        <f>[36]Junho!$H$15</f>
        <v>11.879999999999999</v>
      </c>
      <c r="M40" s="11">
        <f>[36]Junho!$H$16</f>
        <v>14.4</v>
      </c>
      <c r="N40" s="11">
        <f>[36]Junho!$H$17</f>
        <v>12.6</v>
      </c>
      <c r="O40" s="11">
        <f>[36]Junho!$H$18</f>
        <v>9</v>
      </c>
      <c r="P40" s="11">
        <f>[36]Junho!$H$19</f>
        <v>11.520000000000001</v>
      </c>
      <c r="Q40" s="11">
        <f>[36]Junho!$H$20</f>
        <v>8.64</v>
      </c>
      <c r="R40" s="11">
        <f>[36]Junho!$H$21</f>
        <v>10.8</v>
      </c>
      <c r="S40" s="11">
        <f>[36]Junho!$H$22</f>
        <v>10.44</v>
      </c>
      <c r="T40" s="11">
        <f>[36]Junho!$H$23</f>
        <v>9</v>
      </c>
      <c r="U40" s="11">
        <f>[36]Junho!$H$24</f>
        <v>3.24</v>
      </c>
      <c r="V40" s="11">
        <f>[36]Junho!$H$25</f>
        <v>12.96</v>
      </c>
      <c r="W40" s="11">
        <f>[36]Junho!$H$26</f>
        <v>7.5600000000000005</v>
      </c>
      <c r="X40" s="11">
        <f>[36]Junho!$H$27</f>
        <v>13.32</v>
      </c>
      <c r="Y40" s="11">
        <f>[36]Junho!$H$28</f>
        <v>17.28</v>
      </c>
      <c r="Z40" s="11">
        <f>[36]Junho!$H$29</f>
        <v>17.28</v>
      </c>
      <c r="AA40" s="11">
        <f>[36]Junho!$H$30</f>
        <v>17.64</v>
      </c>
      <c r="AB40" s="11">
        <f>[36]Junho!$H$31</f>
        <v>11.520000000000001</v>
      </c>
      <c r="AC40" s="11">
        <f>[36]Junho!$H$32</f>
        <v>19.079999999999998</v>
      </c>
      <c r="AD40" s="11">
        <f>[36]Junho!$H$33</f>
        <v>18</v>
      </c>
      <c r="AE40" s="11">
        <f>[36]Junho!$H$34</f>
        <v>11.520000000000001</v>
      </c>
      <c r="AF40" s="14">
        <f t="shared" si="1"/>
        <v>19.079999999999998</v>
      </c>
      <c r="AG40" s="122">
        <f t="shared" si="2"/>
        <v>11.472000000000001</v>
      </c>
      <c r="AJ40" t="s">
        <v>47</v>
      </c>
    </row>
    <row r="41" spans="1:37" x14ac:dyDescent="0.2">
      <c r="A41" s="57" t="s">
        <v>175</v>
      </c>
      <c r="B41" s="11">
        <f>[37]Junho!$H$5</f>
        <v>17.64</v>
      </c>
      <c r="C41" s="11">
        <f>[37]Junho!$H$6</f>
        <v>11.16</v>
      </c>
      <c r="D41" s="11">
        <f>[37]Junho!$H$7</f>
        <v>13.32</v>
      </c>
      <c r="E41" s="11">
        <f>[37]Junho!$H$8</f>
        <v>14.4</v>
      </c>
      <c r="F41" s="11">
        <f>[37]Junho!$H$9</f>
        <v>20.88</v>
      </c>
      <c r="G41" s="11">
        <f>[37]Junho!$H$10</f>
        <v>10.44</v>
      </c>
      <c r="H41" s="11">
        <f>[37]Junho!$H$11</f>
        <v>12.24</v>
      </c>
      <c r="I41" s="11">
        <f>[37]Junho!$H$12</f>
        <v>15.120000000000001</v>
      </c>
      <c r="J41" s="11">
        <f>[37]Junho!$H$13</f>
        <v>10.08</v>
      </c>
      <c r="K41" s="11">
        <f>[37]Junho!$H$14</f>
        <v>8.64</v>
      </c>
      <c r="L41" s="11">
        <f>[37]Junho!$H$15</f>
        <v>10.8</v>
      </c>
      <c r="M41" s="11">
        <f>[37]Junho!$H$16</f>
        <v>19.440000000000001</v>
      </c>
      <c r="N41" s="11">
        <f>[37]Junho!$H$17</f>
        <v>18.36</v>
      </c>
      <c r="O41" s="11">
        <f>[37]Junho!$H$18</f>
        <v>15.120000000000001</v>
      </c>
      <c r="P41" s="11">
        <f>[37]Junho!$H$19</f>
        <v>19.440000000000001</v>
      </c>
      <c r="Q41" s="11">
        <f>[37]Junho!$H$20</f>
        <v>15.120000000000001</v>
      </c>
      <c r="R41" s="11">
        <f>[37]Junho!$H$21</f>
        <v>15.120000000000001</v>
      </c>
      <c r="S41" s="11">
        <f>[37]Junho!$H$22</f>
        <v>14.76</v>
      </c>
      <c r="T41" s="11">
        <f>[37]Junho!$H$23</f>
        <v>10.08</v>
      </c>
      <c r="U41" s="11">
        <f>[37]Junho!$H$24</f>
        <v>12.6</v>
      </c>
      <c r="V41" s="11">
        <f>[37]Junho!$H$25</f>
        <v>19.079999999999998</v>
      </c>
      <c r="W41" s="11">
        <f>[37]Junho!$H$26</f>
        <v>17.64</v>
      </c>
      <c r="X41" s="11">
        <f>[37]Junho!$H$27</f>
        <v>13.68</v>
      </c>
      <c r="Y41" s="11">
        <f>[37]Junho!$H$28</f>
        <v>18.720000000000002</v>
      </c>
      <c r="Z41" s="11">
        <f>[37]Junho!$H$29</f>
        <v>34.56</v>
      </c>
      <c r="AA41" s="11">
        <f>[37]Junho!$H$30</f>
        <v>17.64</v>
      </c>
      <c r="AB41" s="11">
        <f>[37]Junho!$H$31</f>
        <v>12.96</v>
      </c>
      <c r="AC41" s="11">
        <f>[37]Junho!$H$32</f>
        <v>21.96</v>
      </c>
      <c r="AD41" s="11">
        <f>[37]Junho!$H$33</f>
        <v>20.52</v>
      </c>
      <c r="AE41" s="11">
        <f>[37]Junho!$H$34</f>
        <v>17.64</v>
      </c>
      <c r="AF41" s="14">
        <f t="shared" si="1"/>
        <v>34.56</v>
      </c>
      <c r="AG41" s="122">
        <f t="shared" si="2"/>
        <v>15.972</v>
      </c>
      <c r="AJ41" t="s">
        <v>47</v>
      </c>
    </row>
    <row r="42" spans="1:37" x14ac:dyDescent="0.2">
      <c r="A42" s="57" t="s">
        <v>17</v>
      </c>
      <c r="B42" s="11">
        <f>[38]Junho!$H$5</f>
        <v>10.8</v>
      </c>
      <c r="C42" s="11">
        <f>[38]Junho!$H$6</f>
        <v>8.2799999999999994</v>
      </c>
      <c r="D42" s="11">
        <f>[38]Junho!$H$7</f>
        <v>12.6</v>
      </c>
      <c r="E42" s="11">
        <f>[38]Junho!$H$8</f>
        <v>7.2</v>
      </c>
      <c r="F42" s="11">
        <f>[38]Junho!$H$9</f>
        <v>15.840000000000002</v>
      </c>
      <c r="G42" s="11">
        <f>[38]Junho!$H$10</f>
        <v>11.879999999999999</v>
      </c>
      <c r="H42" s="11">
        <f>[38]Junho!$H$11</f>
        <v>7.5600000000000005</v>
      </c>
      <c r="I42" s="11">
        <f>[38]Junho!$H$12</f>
        <v>12.24</v>
      </c>
      <c r="J42" s="11">
        <f>[38]Junho!$H$13</f>
        <v>13.32</v>
      </c>
      <c r="K42" s="11">
        <f>[38]Junho!$H$14</f>
        <v>11.16</v>
      </c>
      <c r="L42" s="11">
        <f>[38]Junho!$H$15</f>
        <v>14.76</v>
      </c>
      <c r="M42" s="11">
        <f>[38]Junho!$H$16</f>
        <v>18.720000000000002</v>
      </c>
      <c r="N42" s="11">
        <f>[38]Junho!$H$17</f>
        <v>20.16</v>
      </c>
      <c r="O42" s="11">
        <f>[38]Junho!$H$18</f>
        <v>17.28</v>
      </c>
      <c r="P42" s="11">
        <f>[38]Junho!$H$19</f>
        <v>23.400000000000002</v>
      </c>
      <c r="Q42" s="11">
        <f>[38]Junho!$H$20</f>
        <v>11.16</v>
      </c>
      <c r="R42" s="11">
        <f>[38]Junho!$H$21</f>
        <v>11.520000000000001</v>
      </c>
      <c r="S42" s="11">
        <f>[38]Junho!$H$22</f>
        <v>14.4</v>
      </c>
      <c r="T42" s="11">
        <f>[38]Junho!$H$23</f>
        <v>11.16</v>
      </c>
      <c r="U42" s="11">
        <f>[38]Junho!$H$24</f>
        <v>7.5600000000000005</v>
      </c>
      <c r="V42" s="11">
        <f>[38]Junho!$H$25</f>
        <v>14.76</v>
      </c>
      <c r="W42" s="11">
        <f>[38]Junho!$H$26</f>
        <v>10.44</v>
      </c>
      <c r="X42" s="11">
        <f>[38]Junho!$H$27</f>
        <v>15.48</v>
      </c>
      <c r="Y42" s="11">
        <f>[38]Junho!$H$28</f>
        <v>18</v>
      </c>
      <c r="Z42" s="11">
        <f>[38]Junho!$H$29</f>
        <v>32.04</v>
      </c>
      <c r="AA42" s="11">
        <f>[38]Junho!$H$30</f>
        <v>11.879999999999999</v>
      </c>
      <c r="AB42" s="11">
        <f>[38]Junho!$H$31</f>
        <v>10.8</v>
      </c>
      <c r="AC42" s="11">
        <f>[38]Junho!$H$32</f>
        <v>18.720000000000002</v>
      </c>
      <c r="AD42" s="11">
        <f>[38]Junho!$H$33</f>
        <v>19.440000000000001</v>
      </c>
      <c r="AE42" s="11">
        <f>[38]Junho!$H$34</f>
        <v>18.36</v>
      </c>
      <c r="AF42" s="14">
        <f t="shared" si="1"/>
        <v>32.04</v>
      </c>
      <c r="AG42" s="122">
        <f t="shared" si="2"/>
        <v>14.364000000000003</v>
      </c>
      <c r="AJ42" t="s">
        <v>47</v>
      </c>
      <c r="AK42" t="s">
        <v>47</v>
      </c>
    </row>
    <row r="43" spans="1:37" x14ac:dyDescent="0.2">
      <c r="A43" s="57" t="s">
        <v>157</v>
      </c>
      <c r="B43" s="11">
        <f>[39]Junho!$H$5</f>
        <v>11.520000000000001</v>
      </c>
      <c r="C43" s="11">
        <f>[39]Junho!$H$6</f>
        <v>12.96</v>
      </c>
      <c r="D43" s="11">
        <f>[39]Junho!$H$7</f>
        <v>18.720000000000002</v>
      </c>
      <c r="E43" s="11">
        <f>[39]Junho!$H$8</f>
        <v>16.2</v>
      </c>
      <c r="F43" s="11">
        <f>[39]Junho!$H$9</f>
        <v>24.840000000000003</v>
      </c>
      <c r="G43" s="11">
        <f>[39]Junho!$H$10</f>
        <v>20.16</v>
      </c>
      <c r="H43" s="11">
        <f>[39]Junho!$H$11</f>
        <v>22.32</v>
      </c>
      <c r="I43" s="11">
        <f>[39]Junho!$H$12</f>
        <v>15.48</v>
      </c>
      <c r="J43" s="11">
        <f>[39]Junho!$H$13</f>
        <v>19.079999999999998</v>
      </c>
      <c r="K43" s="11">
        <f>[39]Junho!$H$14</f>
        <v>18.720000000000002</v>
      </c>
      <c r="L43" s="11">
        <f>[39]Junho!$H$15</f>
        <v>18</v>
      </c>
      <c r="M43" s="11">
        <f>[39]Junho!$H$16</f>
        <v>17.28</v>
      </c>
      <c r="N43" s="11">
        <f>[39]Junho!$H$17</f>
        <v>20.52</v>
      </c>
      <c r="O43" s="11">
        <f>[39]Junho!$H$18</f>
        <v>21.240000000000002</v>
      </c>
      <c r="P43" s="11">
        <f>[39]Junho!$H$19</f>
        <v>22.32</v>
      </c>
      <c r="Q43" s="11">
        <f>[39]Junho!$H$20</f>
        <v>15.120000000000001</v>
      </c>
      <c r="R43" s="11">
        <f>[39]Junho!$H$21</f>
        <v>16.559999999999999</v>
      </c>
      <c r="S43" s="11">
        <f>[39]Junho!$H$22</f>
        <v>19.079999999999998</v>
      </c>
      <c r="T43" s="11">
        <f>[39]Junho!$H$23</f>
        <v>18</v>
      </c>
      <c r="U43" s="11">
        <f>[39]Junho!$H$24</f>
        <v>11.16</v>
      </c>
      <c r="V43" s="11">
        <f>[39]Junho!$H$25</f>
        <v>21.96</v>
      </c>
      <c r="W43" s="11">
        <f>[39]Junho!$H$26</f>
        <v>21.240000000000002</v>
      </c>
      <c r="X43" s="11">
        <f>[39]Junho!$H$27</f>
        <v>19.079999999999998</v>
      </c>
      <c r="Y43" s="11">
        <f>[39]Junho!$H$28</f>
        <v>19.079999999999998</v>
      </c>
      <c r="Z43" s="11">
        <f>[39]Junho!$H$29</f>
        <v>31.680000000000003</v>
      </c>
      <c r="AA43" s="11">
        <f>[39]Junho!$H$30</f>
        <v>16.920000000000002</v>
      </c>
      <c r="AB43" s="11">
        <f>[39]Junho!$H$31</f>
        <v>17.64</v>
      </c>
      <c r="AC43" s="11">
        <f>[39]Junho!$H$32</f>
        <v>24.12</v>
      </c>
      <c r="AD43" s="11">
        <f>[39]Junho!$H$33</f>
        <v>20.88</v>
      </c>
      <c r="AE43" s="11">
        <f>[39]Junho!$H$34</f>
        <v>18.720000000000002</v>
      </c>
      <c r="AF43" s="92">
        <f t="shared" si="1"/>
        <v>31.680000000000003</v>
      </c>
      <c r="AG43" s="113">
        <f t="shared" si="2"/>
        <v>19.019999999999996</v>
      </c>
      <c r="AK43" t="s">
        <v>47</v>
      </c>
    </row>
    <row r="44" spans="1:37" x14ac:dyDescent="0.2">
      <c r="A44" s="57" t="s">
        <v>18</v>
      </c>
      <c r="B44" s="11">
        <f>[40]Junho!$H$5</f>
        <v>16.559999999999999</v>
      </c>
      <c r="C44" s="11">
        <f>[40]Junho!$H$6</f>
        <v>16.2</v>
      </c>
      <c r="D44" s="11">
        <f>[40]Junho!$H$7</f>
        <v>12.6</v>
      </c>
      <c r="E44" s="11">
        <f>[40]Junho!$H$8</f>
        <v>14.04</v>
      </c>
      <c r="F44" s="11">
        <f>[40]Junho!$H$9</f>
        <v>17.28</v>
      </c>
      <c r="G44" s="11">
        <f>[40]Junho!$H$10</f>
        <v>11.879999999999999</v>
      </c>
      <c r="H44" s="11">
        <f>[40]Junho!$H$11</f>
        <v>12.24</v>
      </c>
      <c r="I44" s="11">
        <f>[40]Junho!$H$12</f>
        <v>16.920000000000002</v>
      </c>
      <c r="J44" s="11">
        <f>[40]Junho!$H$13</f>
        <v>14.04</v>
      </c>
      <c r="K44" s="11">
        <f>[40]Junho!$H$14</f>
        <v>12.96</v>
      </c>
      <c r="L44" s="11">
        <f>[40]Junho!$H$15</f>
        <v>13.68</v>
      </c>
      <c r="M44" s="11">
        <f>[40]Junho!$H$16</f>
        <v>14.76</v>
      </c>
      <c r="N44" s="11">
        <f>[40]Junho!$H$17</f>
        <v>20.52</v>
      </c>
      <c r="O44" s="11">
        <f>[40]Junho!$H$18</f>
        <v>14.76</v>
      </c>
      <c r="P44" s="11">
        <f>[40]Junho!$H$19</f>
        <v>13.32</v>
      </c>
      <c r="Q44" s="11">
        <f>[40]Junho!$H$20</f>
        <v>12.96</v>
      </c>
      <c r="R44" s="11">
        <f>[40]Junho!$H$21</f>
        <v>13.68</v>
      </c>
      <c r="S44" s="11">
        <f>[40]Junho!$H$22</f>
        <v>15.840000000000002</v>
      </c>
      <c r="T44" s="11">
        <f>[40]Junho!$H$23</f>
        <v>12.96</v>
      </c>
      <c r="U44" s="11">
        <f>[40]Junho!$H$24</f>
        <v>10.08</v>
      </c>
      <c r="V44" s="11">
        <f>[40]Junho!$H$25</f>
        <v>19.440000000000001</v>
      </c>
      <c r="W44" s="11">
        <f>[40]Junho!$H$26</f>
        <v>19.440000000000001</v>
      </c>
      <c r="X44" s="11">
        <f>[40]Junho!$H$27</f>
        <v>15.48</v>
      </c>
      <c r="Y44" s="11">
        <f>[40]Junho!$H$28</f>
        <v>20.88</v>
      </c>
      <c r="Z44" s="11">
        <f>[40]Junho!$H$29</f>
        <v>30.240000000000002</v>
      </c>
      <c r="AA44" s="11">
        <f>[40]Junho!$H$30</f>
        <v>20.88</v>
      </c>
      <c r="AB44" s="11">
        <f>[40]Junho!$H$31</f>
        <v>17.28</v>
      </c>
      <c r="AC44" s="11">
        <f>[40]Junho!$H$32</f>
        <v>18.720000000000002</v>
      </c>
      <c r="AD44" s="11">
        <f>[40]Junho!$H$33</f>
        <v>15.48</v>
      </c>
      <c r="AE44" s="11">
        <f>[40]Junho!$H$34</f>
        <v>14.76</v>
      </c>
      <c r="AF44" s="14">
        <f t="shared" si="1"/>
        <v>30.240000000000002</v>
      </c>
      <c r="AG44" s="122">
        <f t="shared" si="2"/>
        <v>15.996</v>
      </c>
      <c r="AI44" t="s">
        <v>47</v>
      </c>
      <c r="AJ44" t="s">
        <v>47</v>
      </c>
      <c r="AK44" t="s">
        <v>47</v>
      </c>
    </row>
    <row r="45" spans="1:37" x14ac:dyDescent="0.2">
      <c r="A45" s="57" t="s">
        <v>162</v>
      </c>
      <c r="B45" s="11">
        <f>[41]Junho!$H$5</f>
        <v>14.04</v>
      </c>
      <c r="C45" s="11">
        <f>[41]Junho!$H$6</f>
        <v>10.8</v>
      </c>
      <c r="D45" s="11">
        <f>[41]Junho!$H$7</f>
        <v>20.88</v>
      </c>
      <c r="E45" s="11">
        <f>[41]Junho!$H$8</f>
        <v>13.32</v>
      </c>
      <c r="F45" s="11">
        <f>[41]Junho!$H$9</f>
        <v>23.400000000000002</v>
      </c>
      <c r="G45" s="11">
        <f>[41]Junho!$H$10</f>
        <v>14.76</v>
      </c>
      <c r="H45" s="11">
        <f>[41]Junho!$H$11</f>
        <v>20.16</v>
      </c>
      <c r="I45" s="11">
        <f>[41]Junho!$H$12</f>
        <v>13.32</v>
      </c>
      <c r="J45" s="11">
        <f>[41]Junho!$H$13</f>
        <v>12.96</v>
      </c>
      <c r="K45" s="11">
        <f>[41]Junho!$H$14</f>
        <v>19.079999999999998</v>
      </c>
      <c r="L45" s="11">
        <f>[41]Junho!$H$15</f>
        <v>19.079999999999998</v>
      </c>
      <c r="M45" s="11">
        <f>[41]Junho!$H$16</f>
        <v>18.720000000000002</v>
      </c>
      <c r="N45" s="11">
        <f>[41]Junho!$H$17</f>
        <v>24.12</v>
      </c>
      <c r="O45" s="11">
        <f>[41]Junho!$H$18</f>
        <v>16.559999999999999</v>
      </c>
      <c r="P45" s="11">
        <f>[41]Junho!$H$19</f>
        <v>19.8</v>
      </c>
      <c r="Q45" s="11">
        <f>[41]Junho!$H$20</f>
        <v>11.879999999999999</v>
      </c>
      <c r="R45" s="11">
        <f>[41]Junho!$H$21</f>
        <v>14.4</v>
      </c>
      <c r="S45" s="11">
        <f>[41]Junho!$H$22</f>
        <v>15.48</v>
      </c>
      <c r="T45" s="11">
        <f>[41]Junho!$H$23</f>
        <v>9</v>
      </c>
      <c r="U45" s="11">
        <f>[41]Junho!$H$24</f>
        <v>10.08</v>
      </c>
      <c r="V45" s="11">
        <f>[41]Junho!$H$25</f>
        <v>20.52</v>
      </c>
      <c r="W45" s="11">
        <f>[41]Junho!$H$26</f>
        <v>15.48</v>
      </c>
      <c r="X45" s="11">
        <f>[41]Junho!$H$27</f>
        <v>20.16</v>
      </c>
      <c r="Y45" s="11">
        <f>[41]Junho!$H$28</f>
        <v>18.720000000000002</v>
      </c>
      <c r="Z45" s="11">
        <f>[41]Junho!$H$29</f>
        <v>31.319999999999997</v>
      </c>
      <c r="AA45" s="11">
        <f>[41]Junho!$H$30</f>
        <v>23.759999999999998</v>
      </c>
      <c r="AB45" s="11">
        <f>[41]Junho!$H$31</f>
        <v>19.079999999999998</v>
      </c>
      <c r="AC45" s="11">
        <f>[41]Junho!$H$32</f>
        <v>25.2</v>
      </c>
      <c r="AD45" s="11">
        <f>[41]Junho!$H$33</f>
        <v>20.88</v>
      </c>
      <c r="AE45" s="11">
        <f>[41]Junho!$H$34</f>
        <v>17.64</v>
      </c>
      <c r="AF45" s="92">
        <f t="shared" si="1"/>
        <v>31.319999999999997</v>
      </c>
      <c r="AG45" s="113">
        <f t="shared" si="2"/>
        <v>17.82</v>
      </c>
    </row>
    <row r="46" spans="1:37" x14ac:dyDescent="0.2">
      <c r="A46" s="57" t="s">
        <v>19</v>
      </c>
      <c r="B46" s="11">
        <f>[42]Junho!$H$5</f>
        <v>1.4400000000000002</v>
      </c>
      <c r="C46" s="11">
        <f>[42]Junho!$H$6</f>
        <v>0</v>
      </c>
      <c r="D46" s="11">
        <f>[42]Junho!$H$7</f>
        <v>0.72000000000000008</v>
      </c>
      <c r="E46" s="11">
        <f>[42]Junho!$H$8</f>
        <v>3.6</v>
      </c>
      <c r="F46" s="11">
        <f>[42]Junho!$H$9</f>
        <v>21.6</v>
      </c>
      <c r="G46" s="11">
        <f>[42]Junho!$H$10</f>
        <v>19.079999999999998</v>
      </c>
      <c r="H46" s="11">
        <f>[42]Junho!$H$11</f>
        <v>10.8</v>
      </c>
      <c r="I46" s="11">
        <f>[42]Junho!$H$12</f>
        <v>11.520000000000001</v>
      </c>
      <c r="J46" s="11">
        <f>[42]Junho!$H$13</f>
        <v>17.64</v>
      </c>
      <c r="K46" s="11">
        <f>[42]Junho!$H$14</f>
        <v>21.96</v>
      </c>
      <c r="L46" s="11">
        <f>[42]Junho!$H$15</f>
        <v>14.4</v>
      </c>
      <c r="M46" s="11">
        <f>[42]Junho!$H$16</f>
        <v>18</v>
      </c>
      <c r="N46" s="11">
        <f>[42]Junho!$H$17</f>
        <v>18.36</v>
      </c>
      <c r="O46" s="11">
        <f>[42]Junho!$H$18</f>
        <v>11.879999999999999</v>
      </c>
      <c r="P46" s="11">
        <f>[42]Junho!$H$19</f>
        <v>14.76</v>
      </c>
      <c r="Q46" s="11">
        <f>[42]Junho!$H$20</f>
        <v>18.720000000000002</v>
      </c>
      <c r="R46" s="11">
        <f>[42]Junho!$H$21</f>
        <v>14.04</v>
      </c>
      <c r="S46" s="11">
        <f>[42]Junho!$H$22</f>
        <v>14.4</v>
      </c>
      <c r="T46" s="11">
        <f>[42]Junho!$H$23</f>
        <v>3.9600000000000004</v>
      </c>
      <c r="U46" s="11">
        <f>[42]Junho!$H$24</f>
        <v>10.08</v>
      </c>
      <c r="V46" s="11">
        <f>[42]Junho!$H$25</f>
        <v>14.4</v>
      </c>
      <c r="W46" s="11">
        <f>[42]Junho!$H$26</f>
        <v>11.879999999999999</v>
      </c>
      <c r="X46" s="11">
        <f>[42]Junho!$H$27</f>
        <v>12.6</v>
      </c>
      <c r="Y46" s="11">
        <f>[42]Junho!$H$28</f>
        <v>12.6</v>
      </c>
      <c r="Z46" s="11">
        <f>[42]Junho!$H$29</f>
        <v>16.920000000000002</v>
      </c>
      <c r="AA46" s="11">
        <f>[42]Junho!$H$30</f>
        <v>19.8</v>
      </c>
      <c r="AB46" s="11">
        <f>[42]Junho!$H$31</f>
        <v>14.76</v>
      </c>
      <c r="AC46" s="11">
        <f>[42]Junho!$H$32</f>
        <v>26.28</v>
      </c>
      <c r="AD46" s="11">
        <f>[42]Junho!$H$33</f>
        <v>16.2</v>
      </c>
      <c r="AE46" s="11">
        <f>[42]Junho!$H$34</f>
        <v>16.2</v>
      </c>
      <c r="AF46" s="14">
        <f t="shared" si="1"/>
        <v>26.28</v>
      </c>
      <c r="AG46" s="122">
        <f t="shared" si="2"/>
        <v>13.620000000000001</v>
      </c>
      <c r="AH46" s="12" t="s">
        <v>47</v>
      </c>
    </row>
    <row r="47" spans="1:37" x14ac:dyDescent="0.2">
      <c r="A47" s="57" t="s">
        <v>31</v>
      </c>
      <c r="B47" s="11">
        <f>[43]Junho!$H$5</f>
        <v>15.120000000000001</v>
      </c>
      <c r="C47" s="11">
        <f>[43]Junho!$H$6</f>
        <v>11.879999999999999</v>
      </c>
      <c r="D47" s="11">
        <f>[43]Junho!$H$7</f>
        <v>10.8</v>
      </c>
      <c r="E47" s="11">
        <f>[43]Junho!$H$8</f>
        <v>12.24</v>
      </c>
      <c r="F47" s="11">
        <f>[43]Junho!$H$9</f>
        <v>18</v>
      </c>
      <c r="G47" s="11">
        <f>[43]Junho!$H$10</f>
        <v>16.2</v>
      </c>
      <c r="H47" s="11">
        <f>[43]Junho!$H$11</f>
        <v>13.68</v>
      </c>
      <c r="I47" s="11">
        <f>[43]Junho!$H$12</f>
        <v>12.96</v>
      </c>
      <c r="J47" s="11">
        <f>[43]Junho!$H$13</f>
        <v>11.879999999999999</v>
      </c>
      <c r="K47" s="11">
        <f>[43]Junho!$H$14</f>
        <v>16.920000000000002</v>
      </c>
      <c r="L47" s="11">
        <f>[43]Junho!$H$15</f>
        <v>12.96</v>
      </c>
      <c r="M47" s="11">
        <f>[43]Junho!$H$16</f>
        <v>14.4</v>
      </c>
      <c r="N47" s="11">
        <f>[43]Junho!$H$17</f>
        <v>17.28</v>
      </c>
      <c r="O47" s="11">
        <f>[43]Junho!$H$18</f>
        <v>11.520000000000001</v>
      </c>
      <c r="P47" s="11">
        <f>[43]Junho!$H$19</f>
        <v>15.48</v>
      </c>
      <c r="Q47" s="11">
        <f>[43]Junho!$H$20</f>
        <v>11.16</v>
      </c>
      <c r="R47" s="11">
        <f>[43]Junho!$H$21</f>
        <v>16.2</v>
      </c>
      <c r="S47" s="11">
        <f>[43]Junho!$H$22</f>
        <v>15.120000000000001</v>
      </c>
      <c r="T47" s="11">
        <f>[43]Junho!$H$23</f>
        <v>10.8</v>
      </c>
      <c r="U47" s="11">
        <f>[43]Junho!$H$24</f>
        <v>11.879999999999999</v>
      </c>
      <c r="V47" s="11">
        <f>[43]Junho!$H$25</f>
        <v>20.16</v>
      </c>
      <c r="W47" s="11">
        <f>[43]Junho!$H$26</f>
        <v>18</v>
      </c>
      <c r="X47" s="11">
        <f>[43]Junho!$H$27</f>
        <v>14.04</v>
      </c>
      <c r="Y47" s="11">
        <f>[43]Junho!$H$28</f>
        <v>17.64</v>
      </c>
      <c r="Z47" s="11">
        <f>[43]Junho!$H$29</f>
        <v>25.92</v>
      </c>
      <c r="AA47" s="11">
        <f>[43]Junho!$H$30</f>
        <v>15.48</v>
      </c>
      <c r="AB47" s="11">
        <f>[43]Junho!$H$31</f>
        <v>12.24</v>
      </c>
      <c r="AC47" s="11">
        <f>[43]Junho!$H$32</f>
        <v>18</v>
      </c>
      <c r="AD47" s="11">
        <f>[43]Junho!$H$33</f>
        <v>18</v>
      </c>
      <c r="AE47" s="11">
        <f>[43]Junho!$H$34</f>
        <v>12.24</v>
      </c>
      <c r="AF47" s="14">
        <f t="shared" si="1"/>
        <v>25.92</v>
      </c>
      <c r="AG47" s="122">
        <f t="shared" si="2"/>
        <v>14.940000000000003</v>
      </c>
    </row>
    <row r="48" spans="1:37" x14ac:dyDescent="0.2">
      <c r="A48" s="57" t="s">
        <v>44</v>
      </c>
      <c r="B48" s="11">
        <f>[44]Junho!$H$5</f>
        <v>15.120000000000001</v>
      </c>
      <c r="C48" s="11">
        <f>[44]Junho!$H$6</f>
        <v>20.16</v>
      </c>
      <c r="D48" s="11">
        <f>[44]Junho!$H$7</f>
        <v>14.76</v>
      </c>
      <c r="E48" s="11">
        <f>[44]Junho!$H$8</f>
        <v>21.96</v>
      </c>
      <c r="F48" s="11">
        <f>[44]Junho!$H$9</f>
        <v>23.040000000000003</v>
      </c>
      <c r="G48" s="11">
        <f>[44]Junho!$H$10</f>
        <v>21.240000000000002</v>
      </c>
      <c r="H48" s="11">
        <f>[44]Junho!$H$11</f>
        <v>19.440000000000001</v>
      </c>
      <c r="I48" s="11">
        <f>[44]Junho!$H$12</f>
        <v>21.6</v>
      </c>
      <c r="J48" s="11">
        <f>[44]Junho!$H$13</f>
        <v>18</v>
      </c>
      <c r="K48" s="11">
        <f>[44]Junho!$H$14</f>
        <v>18.36</v>
      </c>
      <c r="L48" s="11">
        <f>[44]Junho!$H$15</f>
        <v>16.920000000000002</v>
      </c>
      <c r="M48" s="11">
        <f>[44]Junho!$H$16</f>
        <v>19.8</v>
      </c>
      <c r="N48" s="11">
        <f>[44]Junho!$H$17</f>
        <v>18.720000000000002</v>
      </c>
      <c r="O48" s="11">
        <f>[44]Junho!$H$18</f>
        <v>20.52</v>
      </c>
      <c r="P48" s="11">
        <f>[44]Junho!$H$19</f>
        <v>19.8</v>
      </c>
      <c r="Q48" s="11">
        <f>[44]Junho!$H$20</f>
        <v>17.64</v>
      </c>
      <c r="R48" s="11">
        <f>[44]Junho!$H$21</f>
        <v>21.96</v>
      </c>
      <c r="S48" s="11">
        <f>[44]Junho!$H$22</f>
        <v>21.240000000000002</v>
      </c>
      <c r="T48" s="11">
        <f>[44]Junho!$H$23</f>
        <v>11.879999999999999</v>
      </c>
      <c r="U48" s="11">
        <f>[44]Junho!$H$24</f>
        <v>18.36</v>
      </c>
      <c r="V48" s="11">
        <f>[44]Junho!$H$25</f>
        <v>20.16</v>
      </c>
      <c r="W48" s="11">
        <f>[44]Junho!$H$26</f>
        <v>22.68</v>
      </c>
      <c r="X48" s="11">
        <f>[44]Junho!$H$27</f>
        <v>18</v>
      </c>
      <c r="Y48" s="11">
        <f>[44]Junho!$H$28</f>
        <v>22.68</v>
      </c>
      <c r="Z48" s="11">
        <f>[44]Junho!$H$29</f>
        <v>30.240000000000002</v>
      </c>
      <c r="AA48" s="11">
        <f>[44]Junho!$H$30</f>
        <v>17.28</v>
      </c>
      <c r="AB48" s="11">
        <f>[44]Junho!$H$31</f>
        <v>25.92</v>
      </c>
      <c r="AC48" s="11">
        <f>[44]Junho!$H$32</f>
        <v>23.400000000000002</v>
      </c>
      <c r="AD48" s="11">
        <f>[44]Junho!$H$33</f>
        <v>20.88</v>
      </c>
      <c r="AE48" s="11">
        <f>[44]Junho!$H$34</f>
        <v>19.079999999999998</v>
      </c>
      <c r="AF48" s="14">
        <f t="shared" si="1"/>
        <v>30.240000000000002</v>
      </c>
      <c r="AG48" s="122">
        <f t="shared" si="2"/>
        <v>20.028000000000002</v>
      </c>
      <c r="AH48" s="12" t="s">
        <v>47</v>
      </c>
    </row>
    <row r="49" spans="1:38" x14ac:dyDescent="0.2">
      <c r="A49" s="57" t="s">
        <v>20</v>
      </c>
      <c r="B49" s="11">
        <f>[45]Junho!$H$5</f>
        <v>14.76</v>
      </c>
      <c r="C49" s="11">
        <f>[45]Junho!$H$6</f>
        <v>9</v>
      </c>
      <c r="D49" s="11">
        <f>[45]Junho!$H$7</f>
        <v>13.32</v>
      </c>
      <c r="E49" s="11">
        <f>[45]Junho!$H$8</f>
        <v>7.2</v>
      </c>
      <c r="F49" s="11">
        <f>[45]Junho!$H$9</f>
        <v>10.44</v>
      </c>
      <c r="G49" s="11">
        <f>[45]Junho!$H$10</f>
        <v>8.2799999999999994</v>
      </c>
      <c r="H49" s="11">
        <f>[45]Junho!$H$11</f>
        <v>9.7200000000000006</v>
      </c>
      <c r="I49" s="11">
        <f>[45]Junho!$H$12</f>
        <v>6.84</v>
      </c>
      <c r="J49" s="11">
        <f>[45]Junho!$H$13</f>
        <v>6.84</v>
      </c>
      <c r="K49" s="11">
        <f>[45]Junho!$H$14</f>
        <v>11.16</v>
      </c>
      <c r="L49" s="11">
        <f>[45]Junho!$H$15</f>
        <v>9.7200000000000006</v>
      </c>
      <c r="M49" s="11">
        <f>[45]Junho!$H$16</f>
        <v>12.6</v>
      </c>
      <c r="N49" s="11">
        <f>[45]Junho!$H$17</f>
        <v>12.24</v>
      </c>
      <c r="O49" s="11">
        <f>[45]Junho!$H$18</f>
        <v>11.879999999999999</v>
      </c>
      <c r="P49" s="11">
        <f>[45]Junho!$H$19</f>
        <v>12.6</v>
      </c>
      <c r="Q49" s="11">
        <f>[45]Junho!$H$20</f>
        <v>9.7200000000000006</v>
      </c>
      <c r="R49" s="11">
        <f>[45]Junho!$H$21</f>
        <v>9</v>
      </c>
      <c r="S49" s="11">
        <f>[45]Junho!$H$22</f>
        <v>9</v>
      </c>
      <c r="T49" s="11">
        <f>[45]Junho!$H$23</f>
        <v>7.2</v>
      </c>
      <c r="U49" s="11">
        <f>[45]Junho!$H$24</f>
        <v>7.2</v>
      </c>
      <c r="V49" s="11">
        <f>[45]Junho!$H$25</f>
        <v>11.16</v>
      </c>
      <c r="W49" s="11">
        <f>[45]Junho!$H$26</f>
        <v>11.520000000000001</v>
      </c>
      <c r="X49" s="11">
        <f>[45]Junho!$H$27</f>
        <v>11.879999999999999</v>
      </c>
      <c r="Y49" s="11">
        <f>[45]Junho!$H$28</f>
        <v>9.3600000000000012</v>
      </c>
      <c r="Z49" s="11">
        <f>[45]Junho!$H$29</f>
        <v>23.400000000000002</v>
      </c>
      <c r="AA49" s="11">
        <f>[45]Junho!$H$30</f>
        <v>15.840000000000002</v>
      </c>
      <c r="AB49" s="11">
        <f>[45]Junho!$H$31</f>
        <v>8.64</v>
      </c>
      <c r="AC49" s="11">
        <f>[45]Junho!$H$32</f>
        <v>10.8</v>
      </c>
      <c r="AD49" s="11">
        <f>[45]Junho!$H$33</f>
        <v>11.16</v>
      </c>
      <c r="AE49" s="11">
        <f>[45]Junho!$H$34</f>
        <v>10.44</v>
      </c>
      <c r="AF49" s="14">
        <f t="shared" si="1"/>
        <v>23.400000000000002</v>
      </c>
      <c r="AG49" s="122">
        <f t="shared" si="2"/>
        <v>10.763999999999999</v>
      </c>
    </row>
    <row r="50" spans="1:38" s="5" customFormat="1" ht="17.100000000000001" customHeight="1" x14ac:dyDescent="0.2">
      <c r="A50" s="58" t="s">
        <v>33</v>
      </c>
      <c r="B50" s="13">
        <f t="shared" ref="B50:AF50" si="3">MAX(B5:B49)</f>
        <v>18.720000000000002</v>
      </c>
      <c r="C50" s="13">
        <f t="shared" si="3"/>
        <v>20.16</v>
      </c>
      <c r="D50" s="13">
        <f t="shared" si="3"/>
        <v>22.32</v>
      </c>
      <c r="E50" s="13">
        <f t="shared" si="3"/>
        <v>21.96</v>
      </c>
      <c r="F50" s="13">
        <f t="shared" si="3"/>
        <v>30.6</v>
      </c>
      <c r="G50" s="13">
        <f t="shared" si="3"/>
        <v>22.32</v>
      </c>
      <c r="H50" s="13">
        <f t="shared" si="3"/>
        <v>22.32</v>
      </c>
      <c r="I50" s="13">
        <f t="shared" si="3"/>
        <v>21.6</v>
      </c>
      <c r="J50" s="13">
        <f t="shared" si="3"/>
        <v>22.32</v>
      </c>
      <c r="K50" s="13">
        <f t="shared" si="3"/>
        <v>23.400000000000002</v>
      </c>
      <c r="L50" s="13">
        <f t="shared" si="3"/>
        <v>21.6</v>
      </c>
      <c r="M50" s="13">
        <f t="shared" si="3"/>
        <v>22.68</v>
      </c>
      <c r="N50" s="13">
        <f t="shared" si="3"/>
        <v>24.12</v>
      </c>
      <c r="O50" s="13">
        <f t="shared" si="3"/>
        <v>21.240000000000002</v>
      </c>
      <c r="P50" s="13">
        <f t="shared" si="3"/>
        <v>23.400000000000002</v>
      </c>
      <c r="Q50" s="13">
        <f t="shared" si="3"/>
        <v>18.720000000000002</v>
      </c>
      <c r="R50" s="13">
        <f t="shared" si="3"/>
        <v>21.96</v>
      </c>
      <c r="S50" s="13">
        <f t="shared" si="3"/>
        <v>21.96</v>
      </c>
      <c r="T50" s="13">
        <f t="shared" si="3"/>
        <v>18</v>
      </c>
      <c r="U50" s="13">
        <f t="shared" si="3"/>
        <v>18.36</v>
      </c>
      <c r="V50" s="13">
        <f t="shared" si="3"/>
        <v>25.56</v>
      </c>
      <c r="W50" s="13">
        <f t="shared" si="3"/>
        <v>22.68</v>
      </c>
      <c r="X50" s="13">
        <f t="shared" si="3"/>
        <v>20.16</v>
      </c>
      <c r="Y50" s="13">
        <f t="shared" si="3"/>
        <v>23.759999999999998</v>
      </c>
      <c r="Z50" s="13">
        <f t="shared" si="3"/>
        <v>34.92</v>
      </c>
      <c r="AA50" s="13">
        <f t="shared" si="3"/>
        <v>25.56</v>
      </c>
      <c r="AB50" s="13">
        <f t="shared" si="3"/>
        <v>25.92</v>
      </c>
      <c r="AC50" s="13">
        <f t="shared" si="3"/>
        <v>26.28</v>
      </c>
      <c r="AD50" s="13">
        <f t="shared" si="3"/>
        <v>22.32</v>
      </c>
      <c r="AE50" s="13">
        <f t="shared" si="3"/>
        <v>19.079999999999998</v>
      </c>
      <c r="AF50" s="14">
        <f t="shared" si="3"/>
        <v>34.92</v>
      </c>
      <c r="AG50" s="93">
        <f>AVERAGE(AG5:AG49)</f>
        <v>14.114698161954676</v>
      </c>
      <c r="AJ50" s="5" t="s">
        <v>47</v>
      </c>
      <c r="AK50" s="5" t="s">
        <v>47</v>
      </c>
    </row>
    <row r="51" spans="1:38" x14ac:dyDescent="0.2">
      <c r="A51" s="46"/>
      <c r="B51" s="47"/>
      <c r="C51" s="47"/>
      <c r="D51" s="47" t="s">
        <v>101</v>
      </c>
      <c r="E51" s="47"/>
      <c r="F51" s="47"/>
      <c r="G51" s="47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4"/>
      <c r="AE51" s="60" t="s">
        <v>47</v>
      </c>
      <c r="AF51" s="51"/>
      <c r="AG51" s="53"/>
      <c r="AJ51" t="s">
        <v>47</v>
      </c>
    </row>
    <row r="52" spans="1:38" x14ac:dyDescent="0.2">
      <c r="A52" s="46"/>
      <c r="B52" s="48" t="s">
        <v>102</v>
      </c>
      <c r="C52" s="48"/>
      <c r="D52" s="48"/>
      <c r="E52" s="48"/>
      <c r="F52" s="48"/>
      <c r="G52" s="48"/>
      <c r="H52" s="48"/>
      <c r="I52" s="48"/>
      <c r="J52" s="89"/>
      <c r="K52" s="89"/>
      <c r="L52" s="89"/>
      <c r="M52" s="89" t="s">
        <v>45</v>
      </c>
      <c r="N52" s="89"/>
      <c r="O52" s="89"/>
      <c r="P52" s="89"/>
      <c r="Q52" s="89"/>
      <c r="R52" s="89"/>
      <c r="S52" s="89"/>
      <c r="T52" s="140" t="s">
        <v>97</v>
      </c>
      <c r="U52" s="140"/>
      <c r="V52" s="140"/>
      <c r="W52" s="140"/>
      <c r="X52" s="140"/>
      <c r="Y52" s="89"/>
      <c r="Z52" s="89"/>
      <c r="AA52" s="89"/>
      <c r="AB52" s="89"/>
      <c r="AC52" s="89"/>
      <c r="AD52" s="89"/>
      <c r="AE52" s="89"/>
      <c r="AF52" s="51"/>
      <c r="AG52" s="50"/>
      <c r="AI52" t="s">
        <v>47</v>
      </c>
      <c r="AJ52" t="s">
        <v>47</v>
      </c>
      <c r="AK52" t="s">
        <v>47</v>
      </c>
    </row>
    <row r="53" spans="1:38" x14ac:dyDescent="0.2">
      <c r="A53" s="49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 t="s">
        <v>46</v>
      </c>
      <c r="N53" s="90"/>
      <c r="O53" s="90"/>
      <c r="P53" s="90"/>
      <c r="Q53" s="89"/>
      <c r="R53" s="89"/>
      <c r="S53" s="89"/>
      <c r="T53" s="141" t="s">
        <v>98</v>
      </c>
      <c r="U53" s="141"/>
      <c r="V53" s="141"/>
      <c r="W53" s="141"/>
      <c r="X53" s="141"/>
      <c r="Y53" s="89"/>
      <c r="Z53" s="89"/>
      <c r="AA53" s="89"/>
      <c r="AB53" s="89"/>
      <c r="AC53" s="89"/>
      <c r="AD53" s="54"/>
      <c r="AE53" s="54"/>
      <c r="AF53" s="51"/>
      <c r="AG53" s="50"/>
    </row>
    <row r="54" spans="1:38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4"/>
      <c r="AE54" s="54"/>
      <c r="AF54" s="51"/>
      <c r="AG54" s="94"/>
      <c r="AK54" t="s">
        <v>47</v>
      </c>
    </row>
    <row r="55" spans="1:38" x14ac:dyDescent="0.2">
      <c r="A55" s="4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54"/>
      <c r="AF55" s="51"/>
      <c r="AG55" s="53"/>
    </row>
    <row r="56" spans="1:38" x14ac:dyDescent="0.2">
      <c r="A56" s="4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55"/>
      <c r="AF56" s="51"/>
      <c r="AG56" s="53"/>
      <c r="AJ56" t="s">
        <v>47</v>
      </c>
    </row>
    <row r="57" spans="1:38" ht="13.5" thickBot="1" x14ac:dyDescent="0.25">
      <c r="A57" s="61"/>
      <c r="B57" s="62"/>
      <c r="C57" s="62"/>
      <c r="D57" s="62"/>
      <c r="E57" s="62"/>
      <c r="F57" s="62"/>
      <c r="G57" s="62" t="s">
        <v>47</v>
      </c>
      <c r="H57" s="62"/>
      <c r="I57" s="62"/>
      <c r="J57" s="62"/>
      <c r="K57" s="62"/>
      <c r="L57" s="62" t="s">
        <v>47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3"/>
      <c r="AG57" s="95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G58" s="1"/>
      <c r="AJ58" t="s">
        <v>47</v>
      </c>
    </row>
    <row r="60" spans="1:38" x14ac:dyDescent="0.2">
      <c r="AA60" s="3" t="s">
        <v>47</v>
      </c>
      <c r="AG60" t="s">
        <v>47</v>
      </c>
      <c r="AJ60" t="s">
        <v>47</v>
      </c>
    </row>
    <row r="61" spans="1:38" x14ac:dyDescent="0.2">
      <c r="U61" s="3" t="s">
        <v>47</v>
      </c>
    </row>
    <row r="62" spans="1:38" x14ac:dyDescent="0.2">
      <c r="J62" s="3" t="s">
        <v>47</v>
      </c>
      <c r="N62" s="3" t="s">
        <v>47</v>
      </c>
      <c r="S62" s="3" t="s">
        <v>47</v>
      </c>
      <c r="V62" s="3" t="s">
        <v>47</v>
      </c>
      <c r="AL62" s="12" t="s">
        <v>47</v>
      </c>
    </row>
    <row r="63" spans="1:38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8" x14ac:dyDescent="0.2">
      <c r="T64" s="3" t="s">
        <v>47</v>
      </c>
      <c r="W64" s="3" t="s">
        <v>47</v>
      </c>
      <c r="AA64" s="3" t="s">
        <v>47</v>
      </c>
      <c r="AE64" s="3" t="s">
        <v>47</v>
      </c>
    </row>
    <row r="65" spans="7:31" x14ac:dyDescent="0.2">
      <c r="W65" s="3" t="s">
        <v>47</v>
      </c>
      <c r="Z65" s="3" t="s">
        <v>47</v>
      </c>
    </row>
    <row r="66" spans="7:31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1" x14ac:dyDescent="0.2">
      <c r="K68" s="3" t="s">
        <v>47</v>
      </c>
      <c r="M68" s="3" t="s">
        <v>47</v>
      </c>
    </row>
    <row r="69" spans="7:31" x14ac:dyDescent="0.2">
      <c r="G69" s="3" t="s">
        <v>47</v>
      </c>
    </row>
    <row r="70" spans="7:31" x14ac:dyDescent="0.2">
      <c r="M70" s="3" t="s">
        <v>47</v>
      </c>
    </row>
    <row r="72" spans="7:31" x14ac:dyDescent="0.2">
      <c r="R72" s="3" t="s">
        <v>47</v>
      </c>
    </row>
  </sheetData>
  <sheetProtection password="C6EC" sheet="1" objects="1" scenarios="1"/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workbookViewId="0">
      <selection activeCell="B7" sqref="B7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18.140625" style="6" bestFit="1" customWidth="1"/>
  </cols>
  <sheetData>
    <row r="1" spans="1:37" ht="20.100000000000001" customHeight="1" thickBot="1" x14ac:dyDescent="0.25">
      <c r="A1" s="146" t="s">
        <v>29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8"/>
    </row>
    <row r="2" spans="1:37" s="4" customFormat="1" ht="16.5" customHeight="1" x14ac:dyDescent="0.2">
      <c r="A2" s="172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76"/>
    </row>
    <row r="3" spans="1:37" s="5" customFormat="1" ht="12" customHeight="1" x14ac:dyDescent="0.2">
      <c r="A3" s="173"/>
      <c r="B3" s="174">
        <v>1</v>
      </c>
      <c r="C3" s="168">
        <f>SUM(B3+1)</f>
        <v>2</v>
      </c>
      <c r="D3" s="168">
        <f t="shared" ref="D3:AD3" si="0">SUM(C3+1)</f>
        <v>3</v>
      </c>
      <c r="E3" s="168">
        <f t="shared" si="0"/>
        <v>4</v>
      </c>
      <c r="F3" s="168">
        <f t="shared" si="0"/>
        <v>5</v>
      </c>
      <c r="G3" s="168">
        <f t="shared" si="0"/>
        <v>6</v>
      </c>
      <c r="H3" s="168">
        <f t="shared" si="0"/>
        <v>7</v>
      </c>
      <c r="I3" s="168">
        <f t="shared" si="0"/>
        <v>8</v>
      </c>
      <c r="J3" s="168">
        <f t="shared" si="0"/>
        <v>9</v>
      </c>
      <c r="K3" s="168">
        <f t="shared" si="0"/>
        <v>10</v>
      </c>
      <c r="L3" s="168">
        <f t="shared" si="0"/>
        <v>11</v>
      </c>
      <c r="M3" s="168">
        <f t="shared" si="0"/>
        <v>12</v>
      </c>
      <c r="N3" s="168">
        <f t="shared" si="0"/>
        <v>13</v>
      </c>
      <c r="O3" s="168">
        <f t="shared" si="0"/>
        <v>14</v>
      </c>
      <c r="P3" s="168">
        <f t="shared" si="0"/>
        <v>15</v>
      </c>
      <c r="Q3" s="168">
        <f t="shared" si="0"/>
        <v>16</v>
      </c>
      <c r="R3" s="168">
        <f t="shared" si="0"/>
        <v>17</v>
      </c>
      <c r="S3" s="168">
        <f t="shared" si="0"/>
        <v>18</v>
      </c>
      <c r="T3" s="168">
        <f t="shared" si="0"/>
        <v>19</v>
      </c>
      <c r="U3" s="168">
        <f t="shared" si="0"/>
        <v>20</v>
      </c>
      <c r="V3" s="168">
        <f t="shared" si="0"/>
        <v>21</v>
      </c>
      <c r="W3" s="168">
        <f t="shared" si="0"/>
        <v>22</v>
      </c>
      <c r="X3" s="168">
        <f t="shared" si="0"/>
        <v>23</v>
      </c>
      <c r="Y3" s="168">
        <f t="shared" si="0"/>
        <v>24</v>
      </c>
      <c r="Z3" s="168">
        <f t="shared" si="0"/>
        <v>25</v>
      </c>
      <c r="AA3" s="168">
        <f t="shared" si="0"/>
        <v>26</v>
      </c>
      <c r="AB3" s="168">
        <f t="shared" si="0"/>
        <v>27</v>
      </c>
      <c r="AC3" s="168">
        <f t="shared" si="0"/>
        <v>28</v>
      </c>
      <c r="AD3" s="168">
        <f t="shared" si="0"/>
        <v>29</v>
      </c>
      <c r="AE3" s="177">
        <v>30</v>
      </c>
      <c r="AF3" s="117" t="s">
        <v>222</v>
      </c>
    </row>
    <row r="4" spans="1:37" s="5" customFormat="1" ht="13.5" customHeight="1" x14ac:dyDescent="0.2">
      <c r="A4" s="173"/>
      <c r="B4" s="175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78"/>
      <c r="AF4" s="118" t="s">
        <v>35</v>
      </c>
    </row>
    <row r="5" spans="1:37" s="5" customFormat="1" x14ac:dyDescent="0.2">
      <c r="A5" s="97" t="s">
        <v>40</v>
      </c>
      <c r="B5" s="129" t="str">
        <f>[1]Junho!$I$5</f>
        <v>SO</v>
      </c>
      <c r="C5" s="129" t="str">
        <f>[1]Junho!$I$6</f>
        <v>SO</v>
      </c>
      <c r="D5" s="129" t="str">
        <f>[1]Junho!$I$7</f>
        <v>SO</v>
      </c>
      <c r="E5" s="129" t="str">
        <f>[1]Junho!$I$8</f>
        <v>SO</v>
      </c>
      <c r="F5" s="129" t="str">
        <f>[1]Junho!$I$9</f>
        <v>SO</v>
      </c>
      <c r="G5" s="129" t="str">
        <f>[1]Junho!$I$10</f>
        <v>SO</v>
      </c>
      <c r="H5" s="129" t="str">
        <f>[1]Junho!$I$11</f>
        <v>SO</v>
      </c>
      <c r="I5" s="129" t="str">
        <f>[1]Junho!$I$12</f>
        <v>SO</v>
      </c>
      <c r="J5" s="129" t="str">
        <f>[1]Junho!$I$13</f>
        <v>SO</v>
      </c>
      <c r="K5" s="129" t="str">
        <f>[1]Junho!$I$14</f>
        <v>SO</v>
      </c>
      <c r="L5" s="129" t="str">
        <f>[1]Junho!$I$15</f>
        <v>SO</v>
      </c>
      <c r="M5" s="129" t="str">
        <f>[1]Junho!$I$16</f>
        <v>SO</v>
      </c>
      <c r="N5" s="129" t="str">
        <f>[1]Junho!$I$17</f>
        <v>SO</v>
      </c>
      <c r="O5" s="129" t="str">
        <f>[1]Junho!$I$18</f>
        <v>SO</v>
      </c>
      <c r="P5" s="129" t="str">
        <f>[1]Junho!$I$19</f>
        <v>SO</v>
      </c>
      <c r="Q5" s="129" t="str">
        <f>[1]Junho!$I$20</f>
        <v>SO</v>
      </c>
      <c r="R5" s="129" t="str">
        <f>[1]Junho!$I$21</f>
        <v>SO</v>
      </c>
      <c r="S5" s="129" t="str">
        <f>[1]Junho!$I$22</f>
        <v>SO</v>
      </c>
      <c r="T5" s="129" t="str">
        <f>[1]Junho!$I$23</f>
        <v>SO</v>
      </c>
      <c r="U5" s="129" t="str">
        <f>[1]Junho!$I$24</f>
        <v>SO</v>
      </c>
      <c r="V5" s="129" t="str">
        <f>[1]Junho!$I$25</f>
        <v>SO</v>
      </c>
      <c r="W5" s="129" t="str">
        <f>[1]Junho!$I$26</f>
        <v>SO</v>
      </c>
      <c r="X5" s="129" t="str">
        <f>[1]Junho!$I$27</f>
        <v>SO</v>
      </c>
      <c r="Y5" s="129" t="str">
        <f>[1]Junho!$I$28</f>
        <v>SO</v>
      </c>
      <c r="Z5" s="129" t="str">
        <f>[1]Junho!$I$29</f>
        <v>SO</v>
      </c>
      <c r="AA5" s="129" t="str">
        <f>[1]Junho!$I$30</f>
        <v>SO</v>
      </c>
      <c r="AB5" s="129" t="str">
        <f>[1]Junho!$I$31</f>
        <v>SO</v>
      </c>
      <c r="AC5" s="129" t="str">
        <f>[1]Junho!$I$32</f>
        <v>SO</v>
      </c>
      <c r="AD5" s="129" t="str">
        <f>[1]Junho!$I$33</f>
        <v>SO</v>
      </c>
      <c r="AE5" s="129" t="str">
        <f>[1]Junho!$I$34</f>
        <v>SO</v>
      </c>
      <c r="AF5" s="130" t="str">
        <f>[1]Junho!$I$35</f>
        <v>SO</v>
      </c>
    </row>
    <row r="6" spans="1:37" x14ac:dyDescent="0.2">
      <c r="A6" s="97" t="s">
        <v>0</v>
      </c>
      <c r="B6" s="11" t="str">
        <f>[2]Junho!$I$5</f>
        <v>SO</v>
      </c>
      <c r="C6" s="11" t="str">
        <f>[2]Junho!$I$6</f>
        <v>SO</v>
      </c>
      <c r="D6" s="11" t="str">
        <f>[2]Junho!$I$7</f>
        <v>SO</v>
      </c>
      <c r="E6" s="11" t="str">
        <f>[2]Junho!$I$8</f>
        <v>SO</v>
      </c>
      <c r="F6" s="11" t="str">
        <f>[2]Junho!$I$9</f>
        <v>SO</v>
      </c>
      <c r="G6" s="11" t="str">
        <f>[2]Junho!$I$10</f>
        <v>SO</v>
      </c>
      <c r="H6" s="11" t="str">
        <f>[2]Junho!$I$11</f>
        <v>SO</v>
      </c>
      <c r="I6" s="11" t="str">
        <f>[2]Junho!$I$12</f>
        <v>SO</v>
      </c>
      <c r="J6" s="11" t="str">
        <f>[2]Junho!$I$13</f>
        <v>SO</v>
      </c>
      <c r="K6" s="11" t="str">
        <f>[2]Junho!$I$14</f>
        <v>SO</v>
      </c>
      <c r="L6" s="11" t="str">
        <f>[2]Junho!$I$15</f>
        <v>SO</v>
      </c>
      <c r="M6" s="11" t="str">
        <f>[2]Junho!$I$16</f>
        <v>SO</v>
      </c>
      <c r="N6" s="11" t="str">
        <f>[2]Junho!$I$17</f>
        <v>SO</v>
      </c>
      <c r="O6" s="11" t="str">
        <f>[2]Junho!$I$18</f>
        <v>SO</v>
      </c>
      <c r="P6" s="11" t="str">
        <f>[2]Junho!$I$19</f>
        <v>SO</v>
      </c>
      <c r="Q6" s="11" t="str">
        <f>[2]Junho!$I$20</f>
        <v>SO</v>
      </c>
      <c r="R6" s="11" t="str">
        <f>[2]Junho!$I$21</f>
        <v>SO</v>
      </c>
      <c r="S6" s="11" t="str">
        <f>[2]Junho!$I$22</f>
        <v>SO</v>
      </c>
      <c r="T6" s="127" t="str">
        <f>[2]Junho!$I$23</f>
        <v>SO</v>
      </c>
      <c r="U6" s="127" t="str">
        <f>[2]Junho!$I$24</f>
        <v>SO</v>
      </c>
      <c r="V6" s="127" t="str">
        <f>[2]Junho!$I$25</f>
        <v>SO</v>
      </c>
      <c r="W6" s="127" t="str">
        <f>[2]Junho!$I$26</f>
        <v>SO</v>
      </c>
      <c r="X6" s="127" t="str">
        <f>[2]Junho!$I$27</f>
        <v>SO</v>
      </c>
      <c r="Y6" s="127" t="str">
        <f>[2]Junho!$I$28</f>
        <v>SO</v>
      </c>
      <c r="Z6" s="127" t="str">
        <f>[2]Junho!$I$29</f>
        <v>SO</v>
      </c>
      <c r="AA6" s="127" t="str">
        <f>[2]Junho!$I$30</f>
        <v>SO</v>
      </c>
      <c r="AB6" s="127" t="str">
        <f>[2]Junho!$I$31</f>
        <v>SO</v>
      </c>
      <c r="AC6" s="127" t="str">
        <f>[2]Junho!$I$32</f>
        <v>SO</v>
      </c>
      <c r="AD6" s="127" t="str">
        <f>[2]Junho!$I$33</f>
        <v>SO</v>
      </c>
      <c r="AE6" s="127" t="str">
        <f>[2]Junho!$I$34</f>
        <v>SO</v>
      </c>
      <c r="AF6" s="123" t="str">
        <f>[2]Junho!$I$35</f>
        <v>SO</v>
      </c>
    </row>
    <row r="7" spans="1:37" x14ac:dyDescent="0.2">
      <c r="A7" s="97" t="s">
        <v>104</v>
      </c>
      <c r="B7" s="127" t="str">
        <f>[3]Junho!$I$5</f>
        <v>*</v>
      </c>
      <c r="C7" s="127" t="str">
        <f>[3]Junho!$I$6</f>
        <v>*</v>
      </c>
      <c r="D7" s="127" t="str">
        <f>[3]Junho!$I$7</f>
        <v>*</v>
      </c>
      <c r="E7" s="127" t="str">
        <f>[3]Junho!$I$8</f>
        <v>*</v>
      </c>
      <c r="F7" s="127" t="str">
        <f>[3]Junho!$I$9</f>
        <v>*</v>
      </c>
      <c r="G7" s="127" t="str">
        <f>[3]Junho!$I$10</f>
        <v>*</v>
      </c>
      <c r="H7" s="127" t="str">
        <f>[3]Junho!$I$11</f>
        <v>*</v>
      </c>
      <c r="I7" s="127" t="str">
        <f>[3]Junho!$I$12</f>
        <v>*</v>
      </c>
      <c r="J7" s="127" t="str">
        <f>[3]Junho!$I$13</f>
        <v>*</v>
      </c>
      <c r="K7" s="127" t="str">
        <f>[3]Junho!$I$14</f>
        <v>*</v>
      </c>
      <c r="L7" s="127" t="str">
        <f>[3]Junho!$I$15</f>
        <v>*</v>
      </c>
      <c r="M7" s="127" t="str">
        <f>[3]Junho!$I$16</f>
        <v>*</v>
      </c>
      <c r="N7" s="127" t="str">
        <f>[3]Junho!$I$17</f>
        <v>*</v>
      </c>
      <c r="O7" s="127" t="str">
        <f>[3]Junho!$I$18</f>
        <v>*</v>
      </c>
      <c r="P7" s="127" t="str">
        <f>[3]Junho!$I$19</f>
        <v>*</v>
      </c>
      <c r="Q7" s="127" t="str">
        <f>[3]Junho!$I$20</f>
        <v>*</v>
      </c>
      <c r="R7" s="127" t="str">
        <f>[3]Junho!$I$21</f>
        <v>*</v>
      </c>
      <c r="S7" s="127" t="str">
        <f>[3]Junho!$I$22</f>
        <v>*</v>
      </c>
      <c r="T7" s="127" t="str">
        <f>[3]Junho!$I$23</f>
        <v>*</v>
      </c>
      <c r="U7" s="127" t="str">
        <f>[3]Junho!$I$24</f>
        <v>*</v>
      </c>
      <c r="V7" s="127" t="str">
        <f>[3]Junho!$I$25</f>
        <v>*</v>
      </c>
      <c r="W7" s="127" t="str">
        <f>[3]Junho!$I$26</f>
        <v>*</v>
      </c>
      <c r="X7" s="127" t="str">
        <f>[3]Junho!$I$27</f>
        <v>*</v>
      </c>
      <c r="Y7" s="127" t="str">
        <f>[3]Junho!$I$28</f>
        <v>*</v>
      </c>
      <c r="Z7" s="127" t="str">
        <f>[3]Junho!$I$29</f>
        <v>*</v>
      </c>
      <c r="AA7" s="127" t="str">
        <f>[3]Junho!$I$30</f>
        <v>*</v>
      </c>
      <c r="AB7" s="127" t="str">
        <f>[3]Junho!$I$31</f>
        <v>*</v>
      </c>
      <c r="AC7" s="127" t="str">
        <f>[3]Junho!$I$32</f>
        <v>*</v>
      </c>
      <c r="AD7" s="127" t="str">
        <f>[3]Junho!$I$33</f>
        <v>*</v>
      </c>
      <c r="AE7" s="127" t="str">
        <f>[3]Junho!$I$34</f>
        <v>*</v>
      </c>
      <c r="AF7" s="123" t="str">
        <f>[3]Junho!$I$35</f>
        <v>*</v>
      </c>
    </row>
    <row r="8" spans="1:37" x14ac:dyDescent="0.2">
      <c r="A8" s="97" t="s">
        <v>1</v>
      </c>
      <c r="B8" s="11" t="str">
        <f>[4]Junho!$I$5</f>
        <v>L</v>
      </c>
      <c r="C8" s="11" t="str">
        <f>[4]Junho!$I$6</f>
        <v>S</v>
      </c>
      <c r="D8" s="11" t="str">
        <f>[4]Junho!$I$7</f>
        <v>S</v>
      </c>
      <c r="E8" s="11" t="str">
        <f>[4]Junho!$I$8</f>
        <v>SE</v>
      </c>
      <c r="F8" s="11" t="str">
        <f>[4]Junho!$I$9</f>
        <v>SE</v>
      </c>
      <c r="G8" s="11" t="str">
        <f>[4]Junho!$I$10</f>
        <v>SE</v>
      </c>
      <c r="H8" s="11" t="str">
        <f>[4]Junho!$I$11</f>
        <v>SE</v>
      </c>
      <c r="I8" s="11" t="str">
        <f>[4]Junho!$I$12</f>
        <v>O</v>
      </c>
      <c r="J8" s="11" t="str">
        <f>[4]Junho!$I$13</f>
        <v>L</v>
      </c>
      <c r="K8" s="11" t="str">
        <f>[4]Junho!$I$14</f>
        <v>SE</v>
      </c>
      <c r="L8" s="11" t="str">
        <f>[4]Junho!$I$15</f>
        <v>SE</v>
      </c>
      <c r="M8" s="11" t="str">
        <f>[4]Junho!$I$16</f>
        <v>N</v>
      </c>
      <c r="N8" s="11" t="str">
        <f>[4]Junho!$I$17</f>
        <v>SE</v>
      </c>
      <c r="O8" s="11" t="str">
        <f>[4]Junho!$I$18</f>
        <v>SE</v>
      </c>
      <c r="P8" s="11" t="str">
        <f>[4]Junho!$I$19</f>
        <v>SE</v>
      </c>
      <c r="Q8" s="11" t="str">
        <f>[4]Junho!$I$20</f>
        <v>*</v>
      </c>
      <c r="R8" s="11" t="str">
        <f>[4]Junho!$I$21</f>
        <v>*</v>
      </c>
      <c r="S8" s="11" t="str">
        <f>[4]Junho!$I$22</f>
        <v>*</v>
      </c>
      <c r="T8" s="127" t="str">
        <f>[4]Junho!$I$23</f>
        <v>*</v>
      </c>
      <c r="U8" s="127" t="str">
        <f>[4]Junho!$I$24</f>
        <v>*</v>
      </c>
      <c r="V8" s="127" t="str">
        <f>[4]Junho!$I$25</f>
        <v>*</v>
      </c>
      <c r="W8" s="127" t="str">
        <f>[4]Junho!$I$26</f>
        <v>*</v>
      </c>
      <c r="X8" s="127" t="str">
        <f>[4]Junho!$I$27</f>
        <v>N</v>
      </c>
      <c r="Y8" s="127" t="str">
        <f>[4]Junho!$I$28</f>
        <v>N</v>
      </c>
      <c r="Z8" s="127" t="str">
        <f>[4]Junho!$I$29</f>
        <v>N</v>
      </c>
      <c r="AA8" s="127" t="str">
        <f>[4]Junho!$I$30</f>
        <v>O</v>
      </c>
      <c r="AB8" s="127" t="str">
        <f>[4]Junho!$I$31</f>
        <v>SE</v>
      </c>
      <c r="AC8" s="127" t="str">
        <f>[4]Junho!$I$32</f>
        <v>N</v>
      </c>
      <c r="AD8" s="127" t="str">
        <f>[4]Junho!$I$33</f>
        <v>N</v>
      </c>
      <c r="AE8" s="127" t="str">
        <f>[4]Junho!$I$34</f>
        <v>L</v>
      </c>
      <c r="AF8" s="123" t="str">
        <f>[4]Junho!$I$35</f>
        <v>SE</v>
      </c>
    </row>
    <row r="9" spans="1:37" x14ac:dyDescent="0.2">
      <c r="A9" s="97" t="s">
        <v>167</v>
      </c>
      <c r="B9" s="11" t="str">
        <f>[5]Junho!$I$5</f>
        <v>*</v>
      </c>
      <c r="C9" s="11" t="str">
        <f>[5]Junho!$I$6</f>
        <v>*</v>
      </c>
      <c r="D9" s="11" t="str">
        <f>[5]Junho!$I$7</f>
        <v>*</v>
      </c>
      <c r="E9" s="11" t="str">
        <f>[5]Junho!$I$8</f>
        <v>*</v>
      </c>
      <c r="F9" s="11" t="str">
        <f>[5]Junho!$I$9</f>
        <v>*</v>
      </c>
      <c r="G9" s="11" t="str">
        <f>[5]Junho!$I$10</f>
        <v>*</v>
      </c>
      <c r="H9" s="11" t="str">
        <f>[5]Junho!$I$11</f>
        <v>*</v>
      </c>
      <c r="I9" s="11" t="str">
        <f>[5]Junho!$I$12</f>
        <v>*</v>
      </c>
      <c r="J9" s="11" t="str">
        <f>[5]Junho!$I$13</f>
        <v>*</v>
      </c>
      <c r="K9" s="11" t="str">
        <f>[5]Junho!$I$14</f>
        <v>*</v>
      </c>
      <c r="L9" s="11" t="str">
        <f>[5]Junho!$I$15</f>
        <v>*</v>
      </c>
      <c r="M9" s="11" t="str">
        <f>[5]Junho!$I$16</f>
        <v>*</v>
      </c>
      <c r="N9" s="11" t="str">
        <f>[5]Junho!$I$17</f>
        <v>*</v>
      </c>
      <c r="O9" s="11" t="str">
        <f>[5]Junho!$I$18</f>
        <v>*</v>
      </c>
      <c r="P9" s="11" t="str">
        <f>[5]Junho!$I$19</f>
        <v>*</v>
      </c>
      <c r="Q9" s="11" t="str">
        <f>[5]Junho!$I$20</f>
        <v>*</v>
      </c>
      <c r="R9" s="11" t="str">
        <f>[5]Junho!$I$21</f>
        <v>*</v>
      </c>
      <c r="S9" s="11" t="str">
        <f>[5]Junho!$I$22</f>
        <v>*</v>
      </c>
      <c r="T9" s="127" t="str">
        <f>[5]Junho!$I$23</f>
        <v>*</v>
      </c>
      <c r="U9" s="127" t="str">
        <f>[5]Junho!$I$24</f>
        <v>*</v>
      </c>
      <c r="V9" s="127" t="str">
        <f>[5]Junho!$I$25</f>
        <v>*</v>
      </c>
      <c r="W9" s="127" t="str">
        <f>[5]Junho!$I$26</f>
        <v>*</v>
      </c>
      <c r="X9" s="127" t="str">
        <f>[5]Junho!$I$27</f>
        <v>*</v>
      </c>
      <c r="Y9" s="127" t="str">
        <f>[5]Junho!$I$28</f>
        <v>*</v>
      </c>
      <c r="Z9" s="127" t="str">
        <f>[5]Junho!$I$29</f>
        <v>*</v>
      </c>
      <c r="AA9" s="127" t="str">
        <f>[5]Junho!$I$30</f>
        <v>*</v>
      </c>
      <c r="AB9" s="127" t="str">
        <f>[5]Junho!$I$31</f>
        <v>*</v>
      </c>
      <c r="AC9" s="127" t="str">
        <f>[5]Junho!$I$32</f>
        <v>*</v>
      </c>
      <c r="AD9" s="127" t="str">
        <f>[5]Junho!$I$33</f>
        <v>*</v>
      </c>
      <c r="AE9" s="127" t="str">
        <f>[5]Junho!$I$34</f>
        <v>*</v>
      </c>
      <c r="AF9" s="134" t="str">
        <f>[5]Junho!$I$35</f>
        <v>*</v>
      </c>
    </row>
    <row r="10" spans="1:37" x14ac:dyDescent="0.2">
      <c r="A10" s="97" t="s">
        <v>111</v>
      </c>
      <c r="B10" s="11" t="str">
        <f>[6]Junho!$I$5</f>
        <v>*</v>
      </c>
      <c r="C10" s="11" t="str">
        <f>[6]Junho!$I$6</f>
        <v>*</v>
      </c>
      <c r="D10" s="11" t="str">
        <f>[6]Junho!$I$7</f>
        <v>*</v>
      </c>
      <c r="E10" s="11" t="str">
        <f>[6]Junho!$I$8</f>
        <v>*</v>
      </c>
      <c r="F10" s="11" t="str">
        <f>[6]Junho!$I$9</f>
        <v>*</v>
      </c>
      <c r="G10" s="11" t="str">
        <f>[6]Junho!$I$10</f>
        <v>*</v>
      </c>
      <c r="H10" s="11" t="str">
        <f>[6]Junho!$I$11</f>
        <v>*</v>
      </c>
      <c r="I10" s="11" t="str">
        <f>[6]Junho!$I$12</f>
        <v>*</v>
      </c>
      <c r="J10" s="11" t="str">
        <f>[6]Junho!$I$13</f>
        <v>*</v>
      </c>
      <c r="K10" s="11" t="str">
        <f>[6]Junho!$I$14</f>
        <v>*</v>
      </c>
      <c r="L10" s="11" t="str">
        <f>[6]Junho!$I$15</f>
        <v>*</v>
      </c>
      <c r="M10" s="11" t="str">
        <f>[6]Junho!$I$16</f>
        <v>*</v>
      </c>
      <c r="N10" s="11" t="str">
        <f>[6]Junho!$I$17</f>
        <v>*</v>
      </c>
      <c r="O10" s="11" t="str">
        <f>[6]Junho!$I$18</f>
        <v>*</v>
      </c>
      <c r="P10" s="11" t="str">
        <f>[6]Junho!$I$19</f>
        <v>*</v>
      </c>
      <c r="Q10" s="11" t="str">
        <f>[6]Junho!$I$20</f>
        <v>*</v>
      </c>
      <c r="R10" s="11" t="str">
        <f>[6]Junho!$I$21</f>
        <v>*</v>
      </c>
      <c r="S10" s="11" t="str">
        <f>[6]Junho!$I$22</f>
        <v>*</v>
      </c>
      <c r="T10" s="127" t="str">
        <f>[6]Junho!$I$23</f>
        <v>*</v>
      </c>
      <c r="U10" s="127" t="str">
        <f>[6]Junho!$I$24</f>
        <v>*</v>
      </c>
      <c r="V10" s="127" t="str">
        <f>[6]Junho!$I$25</f>
        <v>*</v>
      </c>
      <c r="W10" s="127" t="str">
        <f>[6]Junho!$I$26</f>
        <v>*</v>
      </c>
      <c r="X10" s="127" t="str">
        <f>[6]Junho!$I$27</f>
        <v>*</v>
      </c>
      <c r="Y10" s="127" t="str">
        <f>[6]Junho!$I$28</f>
        <v>*</v>
      </c>
      <c r="Z10" s="127" t="str">
        <f>[6]Junho!$I$29</f>
        <v>*</v>
      </c>
      <c r="AA10" s="127" t="str">
        <f>[6]Junho!$I$30</f>
        <v>*</v>
      </c>
      <c r="AB10" s="127" t="str">
        <f>[6]Junho!$I$31</f>
        <v>*</v>
      </c>
      <c r="AC10" s="127" t="str">
        <f>[6]Junho!$I$32</f>
        <v>*</v>
      </c>
      <c r="AD10" s="127" t="str">
        <f>[6]Junho!$I$33</f>
        <v>*</v>
      </c>
      <c r="AE10" s="127" t="str">
        <f>[6]Junho!$I$34</f>
        <v>*</v>
      </c>
      <c r="AF10" s="134" t="str">
        <f>[6]Junho!$I$35</f>
        <v>*</v>
      </c>
    </row>
    <row r="11" spans="1:37" x14ac:dyDescent="0.2">
      <c r="A11" s="97" t="s">
        <v>64</v>
      </c>
      <c r="B11" s="11" t="str">
        <f>[7]Junho!$I$5</f>
        <v>NO</v>
      </c>
      <c r="C11" s="11" t="str">
        <f>[7]Junho!$I$6</f>
        <v>SO</v>
      </c>
      <c r="D11" s="11" t="str">
        <f>[7]Junho!$I$7</f>
        <v>SO</v>
      </c>
      <c r="E11" s="11" t="str">
        <f>[7]Junho!$I$8</f>
        <v>SO</v>
      </c>
      <c r="F11" s="11" t="str">
        <f>[7]Junho!$I$9</f>
        <v>L</v>
      </c>
      <c r="G11" s="11" t="str">
        <f>[7]Junho!$I$10</f>
        <v>L</v>
      </c>
      <c r="H11" s="11" t="str">
        <f>[7]Junho!$I$11</f>
        <v>L</v>
      </c>
      <c r="I11" s="11" t="str">
        <f>[7]Junho!$I$12</f>
        <v>L</v>
      </c>
      <c r="J11" s="11" t="str">
        <f>[7]Junho!$I$13</f>
        <v>SE</v>
      </c>
      <c r="K11" s="11" t="str">
        <f>[7]Junho!$I$14</f>
        <v>L</v>
      </c>
      <c r="L11" s="11" t="str">
        <f>[7]Junho!$I$15</f>
        <v>L</v>
      </c>
      <c r="M11" s="11" t="str">
        <f>[7]Junho!$I$16</f>
        <v>L</v>
      </c>
      <c r="N11" s="11" t="str">
        <f>[7]Junho!$I$17</f>
        <v>L</v>
      </c>
      <c r="O11" s="11" t="str">
        <f>[7]Junho!$I$18</f>
        <v>L</v>
      </c>
      <c r="P11" s="11" t="str">
        <f>[7]Junho!$I$19</f>
        <v>L</v>
      </c>
      <c r="Q11" s="11" t="str">
        <f>[7]Junho!$I$20</f>
        <v>L</v>
      </c>
      <c r="R11" s="11" t="str">
        <f>[7]Junho!$I$21</f>
        <v>SE</v>
      </c>
      <c r="S11" s="11" t="str">
        <f>[7]Junho!$I$22</f>
        <v>L</v>
      </c>
      <c r="T11" s="127" t="str">
        <f>[7]Junho!$I$23</f>
        <v>L</v>
      </c>
      <c r="U11" s="127" t="str">
        <f>[7]Junho!$I$24</f>
        <v>SE</v>
      </c>
      <c r="V11" s="127" t="str">
        <f>[7]Junho!$I$25</f>
        <v>SE</v>
      </c>
      <c r="W11" s="127" t="str">
        <f>[7]Junho!$I$26</f>
        <v>L</v>
      </c>
      <c r="X11" s="127" t="str">
        <f>[7]Junho!$I$27</f>
        <v>SE</v>
      </c>
      <c r="Y11" s="127" t="str">
        <f>[7]Junho!$I$28</f>
        <v>NE</v>
      </c>
      <c r="Z11" s="127" t="str">
        <f>[7]Junho!$I$29</f>
        <v>N</v>
      </c>
      <c r="AA11" s="127" t="str">
        <f>[7]Junho!$I$30</f>
        <v>N</v>
      </c>
      <c r="AB11" s="127" t="str">
        <f>[7]Junho!$I$31</f>
        <v>L</v>
      </c>
      <c r="AC11" s="127" t="str">
        <f>[7]Junho!$I$32</f>
        <v>L</v>
      </c>
      <c r="AD11" s="127" t="str">
        <f>[7]Junho!$I$33</f>
        <v>NE</v>
      </c>
      <c r="AE11" s="127" t="str">
        <f>[7]Junho!$I$34</f>
        <v>NE</v>
      </c>
      <c r="AF11" s="123" t="str">
        <f>[7]Junho!$I$35</f>
        <v>L</v>
      </c>
    </row>
    <row r="12" spans="1:37" x14ac:dyDescent="0.2">
      <c r="A12" s="97" t="s">
        <v>41</v>
      </c>
      <c r="B12" s="131" t="str">
        <f>[8]Junho!$I$5</f>
        <v>SO</v>
      </c>
      <c r="C12" s="131" t="str">
        <f>[8]Junho!$I$6</f>
        <v>SO</v>
      </c>
      <c r="D12" s="131" t="str">
        <f>[8]Junho!$I$7</f>
        <v>SO</v>
      </c>
      <c r="E12" s="131" t="str">
        <f>[8]Junho!$I$8</f>
        <v>NE</v>
      </c>
      <c r="F12" s="131" t="str">
        <f>[8]Junho!$I$9</f>
        <v>NE</v>
      </c>
      <c r="G12" s="131" t="str">
        <f>[8]Junho!$I$10</f>
        <v>NE</v>
      </c>
      <c r="H12" s="131" t="str">
        <f>[8]Junho!$I$11</f>
        <v>NE</v>
      </c>
      <c r="I12" s="131" t="str">
        <f>[8]Junho!$I$12</f>
        <v>NE</v>
      </c>
      <c r="J12" s="131" t="str">
        <f>[8]Junho!$I$13</f>
        <v>NE</v>
      </c>
      <c r="K12" s="131" t="str">
        <f>[8]Junho!$I$14</f>
        <v>NE</v>
      </c>
      <c r="L12" s="131" t="str">
        <f>[8]Junho!$I$15</f>
        <v>NE</v>
      </c>
      <c r="M12" s="131" t="str">
        <f>[8]Junho!$I$16</f>
        <v>NE</v>
      </c>
      <c r="N12" s="131" t="str">
        <f>[8]Junho!$I$17</f>
        <v>NE</v>
      </c>
      <c r="O12" s="131" t="str">
        <f>[8]Junho!$I$18</f>
        <v>NE</v>
      </c>
      <c r="P12" s="131" t="str">
        <f>[8]Junho!$I$19</f>
        <v>NE</v>
      </c>
      <c r="Q12" s="131" t="str">
        <f>[8]Junho!$I$20</f>
        <v>NE</v>
      </c>
      <c r="R12" s="131" t="str">
        <f>[8]Junho!$I$21</f>
        <v>NE</v>
      </c>
      <c r="S12" s="131" t="str">
        <f>[8]Junho!$I$22</f>
        <v>NE</v>
      </c>
      <c r="T12" s="127" t="str">
        <f>[8]Junho!$I$23</f>
        <v>SO</v>
      </c>
      <c r="U12" s="127" t="str">
        <f>[8]Junho!$I$24</f>
        <v>SO</v>
      </c>
      <c r="V12" s="127" t="str">
        <f>[8]Junho!$I$25</f>
        <v>NE</v>
      </c>
      <c r="W12" s="127" t="str">
        <f>[8]Junho!$I$26</f>
        <v>NE</v>
      </c>
      <c r="X12" s="127" t="str">
        <f>[8]Junho!$I$27</f>
        <v>NE</v>
      </c>
      <c r="Y12" s="127" t="str">
        <f>[8]Junho!$I$28</f>
        <v>NE</v>
      </c>
      <c r="Z12" s="127" t="str">
        <f>[8]Junho!$I$29</f>
        <v>N</v>
      </c>
      <c r="AA12" s="127" t="str">
        <f>[8]Junho!$I$30</f>
        <v>SO</v>
      </c>
      <c r="AB12" s="127" t="str">
        <f>[8]Junho!$I$31</f>
        <v>NE</v>
      </c>
      <c r="AC12" s="127" t="str">
        <f>[8]Junho!$I$32</f>
        <v>NE</v>
      </c>
      <c r="AD12" s="127" t="str">
        <f>[8]Junho!$I$33</f>
        <v>N</v>
      </c>
      <c r="AE12" s="127" t="str">
        <f>[8]Junho!$I$34</f>
        <v>NE</v>
      </c>
      <c r="AF12" s="123" t="str">
        <f>[8]Junho!$I$35</f>
        <v>NE</v>
      </c>
      <c r="AI12" t="s">
        <v>47</v>
      </c>
    </row>
    <row r="13" spans="1:37" x14ac:dyDescent="0.2">
      <c r="A13" s="97" t="s">
        <v>114</v>
      </c>
      <c r="B13" s="11" t="str">
        <f>[9]Junho!$I$5</f>
        <v>*</v>
      </c>
      <c r="C13" s="11" t="str">
        <f>[9]Junho!$I$6</f>
        <v>*</v>
      </c>
      <c r="D13" s="11" t="str">
        <f>[9]Junho!$I$7</f>
        <v>*</v>
      </c>
      <c r="E13" s="11" t="str">
        <f>[9]Junho!$I$8</f>
        <v>*</v>
      </c>
      <c r="F13" s="11" t="str">
        <f>[9]Junho!$I$9</f>
        <v>*</v>
      </c>
      <c r="G13" s="11" t="str">
        <f>[9]Junho!$I$10</f>
        <v>*</v>
      </c>
      <c r="H13" s="11" t="str">
        <f>[9]Junho!$I$11</f>
        <v>*</v>
      </c>
      <c r="I13" s="11" t="str">
        <f>[9]Junho!$I$12</f>
        <v>*</v>
      </c>
      <c r="J13" s="11" t="str">
        <f>[9]Junho!$I$13</f>
        <v>*</v>
      </c>
      <c r="K13" s="11" t="str">
        <f>[9]Junho!$I$14</f>
        <v>*</v>
      </c>
      <c r="L13" s="11" t="str">
        <f>[9]Junho!$I$15</f>
        <v>*</v>
      </c>
      <c r="M13" s="11" t="str">
        <f>[9]Junho!$I$16</f>
        <v>*</v>
      </c>
      <c r="N13" s="11" t="str">
        <f>[9]Junho!$I$17</f>
        <v>*</v>
      </c>
      <c r="O13" s="11" t="str">
        <f>[9]Junho!$I$18</f>
        <v>*</v>
      </c>
      <c r="P13" s="11" t="str">
        <f>[9]Junho!$I$19</f>
        <v>*</v>
      </c>
      <c r="Q13" s="11" t="str">
        <f>[9]Junho!$I$20</f>
        <v>*</v>
      </c>
      <c r="R13" s="11" t="str">
        <f>[9]Junho!$I$21</f>
        <v>*</v>
      </c>
      <c r="S13" s="11" t="str">
        <f>[9]Junho!$I$22</f>
        <v>*</v>
      </c>
      <c r="T13" s="11" t="str">
        <f>[9]Junho!$I$23</f>
        <v>*</v>
      </c>
      <c r="U13" s="11" t="str">
        <f>[9]Junho!$I$24</f>
        <v>*</v>
      </c>
      <c r="V13" s="11" t="str">
        <f>[9]Junho!$I$25</f>
        <v>*</v>
      </c>
      <c r="W13" s="11" t="str">
        <f>[9]Junho!$I$26</f>
        <v>*</v>
      </c>
      <c r="X13" s="11" t="str">
        <f>[9]Junho!$I$27</f>
        <v>*</v>
      </c>
      <c r="Y13" s="11" t="str">
        <f>[9]Junho!$I$28</f>
        <v>*</v>
      </c>
      <c r="Z13" s="11" t="str">
        <f>[9]Junho!$I$29</f>
        <v>*</v>
      </c>
      <c r="AA13" s="11" t="str">
        <f>[9]Junho!$I$30</f>
        <v>*</v>
      </c>
      <c r="AB13" s="11" t="str">
        <f>[9]Junho!$I$31</f>
        <v>*</v>
      </c>
      <c r="AC13" s="11" t="str">
        <f>[9]Junho!$I$32</f>
        <v>*</v>
      </c>
      <c r="AD13" s="11" t="str">
        <f>[9]Junho!$I$33</f>
        <v>*</v>
      </c>
      <c r="AE13" s="11" t="str">
        <f>[9]Junho!$I$34</f>
        <v>*</v>
      </c>
      <c r="AF13" s="134" t="str">
        <f>[9]Junho!$I$35</f>
        <v>*</v>
      </c>
      <c r="AK13" t="s">
        <v>47</v>
      </c>
    </row>
    <row r="14" spans="1:37" x14ac:dyDescent="0.2">
      <c r="A14" s="97" t="s">
        <v>118</v>
      </c>
      <c r="B14" s="131" t="str">
        <f>[10]Junho!$I$5</f>
        <v>N</v>
      </c>
      <c r="C14" s="131" t="str">
        <f>[10]Junho!$I$6</f>
        <v>N</v>
      </c>
      <c r="D14" s="131" t="str">
        <f>[10]Junho!$I$7</f>
        <v>N</v>
      </c>
      <c r="E14" s="131" t="str">
        <f>[10]Junho!$I$8</f>
        <v>N</v>
      </c>
      <c r="F14" s="131" t="str">
        <f>[10]Junho!$I$9</f>
        <v>N</v>
      </c>
      <c r="G14" s="131" t="str">
        <f>[10]Junho!$I$10</f>
        <v>N</v>
      </c>
      <c r="H14" s="131" t="str">
        <f>[10]Junho!$I$11</f>
        <v>N</v>
      </c>
      <c r="I14" s="131" t="str">
        <f>[10]Junho!$I$12</f>
        <v>N</v>
      </c>
      <c r="J14" s="131" t="str">
        <f>[10]Junho!$I$13</f>
        <v>N</v>
      </c>
      <c r="K14" s="131" t="str">
        <f>[10]Junho!$I$14</f>
        <v>N</v>
      </c>
      <c r="L14" s="131" t="str">
        <f>[10]Junho!$I$15</f>
        <v>N</v>
      </c>
      <c r="M14" s="131" t="str">
        <f>[10]Junho!$I$16</f>
        <v>N</v>
      </c>
      <c r="N14" s="131" t="str">
        <f>[10]Junho!$I$17</f>
        <v>N</v>
      </c>
      <c r="O14" s="131" t="str">
        <f>[10]Junho!$I$18</f>
        <v>N</v>
      </c>
      <c r="P14" s="131" t="str">
        <f>[10]Junho!$I$19</f>
        <v>N</v>
      </c>
      <c r="Q14" s="131" t="str">
        <f>[10]Junho!$I$20</f>
        <v>N</v>
      </c>
      <c r="R14" s="131" t="str">
        <f>[10]Junho!$I$21</f>
        <v>N</v>
      </c>
      <c r="S14" s="131" t="str">
        <f>[10]Junho!$I$22</f>
        <v>N</v>
      </c>
      <c r="T14" s="127" t="str">
        <f>[10]Junho!$I$23</f>
        <v>N</v>
      </c>
      <c r="U14" s="127" t="str">
        <f>[10]Junho!$I$24</f>
        <v>N</v>
      </c>
      <c r="V14" s="127" t="str">
        <f>[10]Junho!$I$25</f>
        <v>N</v>
      </c>
      <c r="W14" s="127" t="str">
        <f>[10]Junho!$I$26</f>
        <v>N</v>
      </c>
      <c r="X14" s="127" t="str">
        <f>[10]Junho!$I$27</f>
        <v>N</v>
      </c>
      <c r="Y14" s="127" t="str">
        <f>[10]Junho!$I$28</f>
        <v>N</v>
      </c>
      <c r="Z14" s="127" t="str">
        <f>[10]Junho!$I$29</f>
        <v>N</v>
      </c>
      <c r="AA14" s="127" t="str">
        <f>[10]Junho!$I$30</f>
        <v>N</v>
      </c>
      <c r="AB14" s="127" t="str">
        <f>[10]Junho!$I$31</f>
        <v>N</v>
      </c>
      <c r="AC14" s="127" t="str">
        <f>[10]Junho!$I$32</f>
        <v>N</v>
      </c>
      <c r="AD14" s="127" t="str">
        <f>[10]Junho!$I$33</f>
        <v>N</v>
      </c>
      <c r="AE14" s="127" t="str">
        <f>[10]Junho!$I$34</f>
        <v>N</v>
      </c>
      <c r="AF14" s="134" t="str">
        <f>[10]Junho!$I$35</f>
        <v>N</v>
      </c>
    </row>
    <row r="15" spans="1:37" x14ac:dyDescent="0.2">
      <c r="A15" s="97" t="s">
        <v>121</v>
      </c>
      <c r="B15" s="131" t="str">
        <f>[11]Junho!$I$5</f>
        <v>*</v>
      </c>
      <c r="C15" s="131" t="str">
        <f>[11]Junho!$I$6</f>
        <v>*</v>
      </c>
      <c r="D15" s="131" t="str">
        <f>[11]Junho!$I$7</f>
        <v>*</v>
      </c>
      <c r="E15" s="131" t="str">
        <f>[11]Junho!$I$8</f>
        <v>*</v>
      </c>
      <c r="F15" s="131" t="str">
        <f>[11]Junho!$I$9</f>
        <v>*</v>
      </c>
      <c r="G15" s="131" t="str">
        <f>[11]Junho!$I$10</f>
        <v>*</v>
      </c>
      <c r="H15" s="131" t="str">
        <f>[11]Junho!$I$11</f>
        <v>*</v>
      </c>
      <c r="I15" s="131" t="str">
        <f>[11]Junho!$I$12</f>
        <v>*</v>
      </c>
      <c r="J15" s="131" t="str">
        <f>[11]Junho!$I$13</f>
        <v>*</v>
      </c>
      <c r="K15" s="131" t="str">
        <f>[11]Junho!$I$14</f>
        <v>*</v>
      </c>
      <c r="L15" s="131" t="str">
        <f>[11]Junho!$I$15</f>
        <v>*</v>
      </c>
      <c r="M15" s="131" t="str">
        <f>[11]Junho!$I$16</f>
        <v>*</v>
      </c>
      <c r="N15" s="131" t="str">
        <f>[11]Junho!$I$17</f>
        <v>*</v>
      </c>
      <c r="O15" s="131" t="str">
        <f>[11]Junho!$I$18</f>
        <v>*</v>
      </c>
      <c r="P15" s="131" t="str">
        <f>[11]Junho!$I$19</f>
        <v>*</v>
      </c>
      <c r="Q15" s="131" t="str">
        <f>[11]Junho!$I$20</f>
        <v>*</v>
      </c>
      <c r="R15" s="131" t="str">
        <f>[11]Junho!$I$21</f>
        <v>*</v>
      </c>
      <c r="S15" s="131" t="str">
        <f>[11]Junho!$I$22</f>
        <v>*</v>
      </c>
      <c r="T15" s="127" t="str">
        <f>[11]Junho!$I$23</f>
        <v>*</v>
      </c>
      <c r="U15" s="127" t="str">
        <f>[11]Junho!$I$24</f>
        <v>*</v>
      </c>
      <c r="V15" s="131" t="str">
        <f>[11]Junho!$I$25</f>
        <v>*</v>
      </c>
      <c r="W15" s="127" t="str">
        <f>[11]Junho!$I$26</f>
        <v>*</v>
      </c>
      <c r="X15" s="127" t="str">
        <f>[11]Junho!$I$27</f>
        <v>*</v>
      </c>
      <c r="Y15" s="127" t="str">
        <f>[11]Junho!$I$28</f>
        <v>*</v>
      </c>
      <c r="Z15" s="127" t="str">
        <f>[11]Junho!$I$29</f>
        <v>*</v>
      </c>
      <c r="AA15" s="127" t="str">
        <f>[11]Junho!$I$30</f>
        <v>*</v>
      </c>
      <c r="AB15" s="127" t="str">
        <f>[11]Junho!$I$31</f>
        <v>*</v>
      </c>
      <c r="AC15" s="127" t="str">
        <f>[11]Junho!$I$32</f>
        <v>*</v>
      </c>
      <c r="AD15" s="127" t="str">
        <f>[11]Junho!$I$33</f>
        <v>*</v>
      </c>
      <c r="AE15" s="127" t="str">
        <f>[11]Junho!$I$34</f>
        <v>*</v>
      </c>
      <c r="AF15" s="134" t="str">
        <f>[11]Junho!$I$35</f>
        <v>*</v>
      </c>
    </row>
    <row r="16" spans="1:37" x14ac:dyDescent="0.2">
      <c r="A16" s="97" t="s">
        <v>168</v>
      </c>
      <c r="B16" s="131" t="str">
        <f>[12]Junho!$I$5</f>
        <v>*</v>
      </c>
      <c r="C16" s="131" t="str">
        <f>[12]Junho!$I$6</f>
        <v>*</v>
      </c>
      <c r="D16" s="131" t="str">
        <f>[12]Junho!$I$7</f>
        <v>*</v>
      </c>
      <c r="E16" s="131" t="str">
        <f>[12]Junho!$I$8</f>
        <v>*</v>
      </c>
      <c r="F16" s="131" t="str">
        <f>[12]Junho!$I$9</f>
        <v>*</v>
      </c>
      <c r="G16" s="131" t="str">
        <f>[12]Junho!$I$10</f>
        <v>*</v>
      </c>
      <c r="H16" s="131" t="str">
        <f>[12]Junho!$I$11</f>
        <v>*</v>
      </c>
      <c r="I16" s="131" t="str">
        <f>[12]Junho!$I$12</f>
        <v>*</v>
      </c>
      <c r="J16" s="131" t="str">
        <f>[12]Junho!$I$13</f>
        <v>*</v>
      </c>
      <c r="K16" s="131" t="str">
        <f>[12]Junho!$I$14</f>
        <v>*</v>
      </c>
      <c r="L16" s="131" t="str">
        <f>[12]Junho!$I$15</f>
        <v>*</v>
      </c>
      <c r="M16" s="131" t="str">
        <f>[12]Junho!$I$16</f>
        <v>*</v>
      </c>
      <c r="N16" s="131" t="str">
        <f>[12]Junho!$I$17</f>
        <v>*</v>
      </c>
      <c r="O16" s="131" t="str">
        <f>[12]Junho!$I$18</f>
        <v>*</v>
      </c>
      <c r="P16" s="131" t="str">
        <f>[12]Junho!$I$19</f>
        <v>*</v>
      </c>
      <c r="Q16" s="131" t="str">
        <f>[12]Junho!$I$20</f>
        <v>*</v>
      </c>
      <c r="R16" s="131" t="str">
        <f>[12]Junho!$I$21</f>
        <v>*</v>
      </c>
      <c r="S16" s="131" t="str">
        <f>[12]Junho!$I$22</f>
        <v>*</v>
      </c>
      <c r="T16" s="127" t="str">
        <f>[12]Junho!$I$23</f>
        <v>*</v>
      </c>
      <c r="U16" s="127" t="str">
        <f>[12]Junho!$I$24</f>
        <v>*</v>
      </c>
      <c r="V16" s="127" t="str">
        <f>[12]Junho!$I$25</f>
        <v>*</v>
      </c>
      <c r="W16" s="127" t="str">
        <f>[12]Junho!$I$26</f>
        <v>*</v>
      </c>
      <c r="X16" s="127" t="str">
        <f>[12]Junho!$I$27</f>
        <v>*</v>
      </c>
      <c r="Y16" s="127" t="str">
        <f>[12]Junho!$I$28</f>
        <v>*</v>
      </c>
      <c r="Z16" s="127" t="str">
        <f>[12]Junho!$I$29</f>
        <v>*</v>
      </c>
      <c r="AA16" s="127" t="str">
        <f>[12]Junho!$I$30</f>
        <v>*</v>
      </c>
      <c r="AB16" s="127" t="str">
        <f>[12]Junho!$I$31</f>
        <v>*</v>
      </c>
      <c r="AC16" s="127" t="str">
        <f>[12]Junho!$I$32</f>
        <v>*</v>
      </c>
      <c r="AD16" s="127" t="str">
        <f>[12]Junho!$I$33</f>
        <v>*</v>
      </c>
      <c r="AE16" s="127" t="str">
        <f>[12]Junho!$I$34</f>
        <v>*</v>
      </c>
      <c r="AF16" s="134" t="str">
        <f>[12]Junho!$I$35</f>
        <v>*</v>
      </c>
      <c r="AI16" t="s">
        <v>47</v>
      </c>
    </row>
    <row r="17" spans="1:39" x14ac:dyDescent="0.2">
      <c r="A17" s="97" t="s">
        <v>2</v>
      </c>
      <c r="B17" s="131" t="str">
        <f>[13]Junho!$I$5</f>
        <v>N</v>
      </c>
      <c r="C17" s="131" t="str">
        <f>[13]Junho!$I$6</f>
        <v>N</v>
      </c>
      <c r="D17" s="131" t="str">
        <f>[13]Junho!$I$7</f>
        <v>N</v>
      </c>
      <c r="E17" s="131" t="str">
        <f>[13]Junho!$I$8</f>
        <v>SE</v>
      </c>
      <c r="F17" s="131" t="str">
        <f>[13]Junho!$I$9</f>
        <v>L</v>
      </c>
      <c r="G17" s="131" t="str">
        <f>[13]Junho!$I$10</f>
        <v>L</v>
      </c>
      <c r="H17" s="131" t="str">
        <f>[13]Junho!$I$11</f>
        <v>L</v>
      </c>
      <c r="I17" s="131" t="str">
        <f>[13]Junho!$I$12</f>
        <v>L</v>
      </c>
      <c r="J17" s="131" t="str">
        <f>[13]Junho!$I$13</f>
        <v>L</v>
      </c>
      <c r="K17" s="131" t="str">
        <f>[13]Junho!$I$14</f>
        <v>L</v>
      </c>
      <c r="L17" s="131" t="str">
        <f>[13]Junho!$I$15</f>
        <v>L</v>
      </c>
      <c r="M17" s="131" t="str">
        <f>[13]Junho!$I$16</f>
        <v>NE</v>
      </c>
      <c r="N17" s="131" t="str">
        <f>[13]Junho!$I$17</f>
        <v>NE</v>
      </c>
      <c r="O17" s="131" t="str">
        <f>[13]Junho!$I$18</f>
        <v>NE</v>
      </c>
      <c r="P17" s="131" t="str">
        <f>[13]Junho!$I$19</f>
        <v>L</v>
      </c>
      <c r="Q17" s="131" t="str">
        <f>[13]Junho!$I$20</f>
        <v>L</v>
      </c>
      <c r="R17" s="131" t="str">
        <f>[13]Junho!$I$21</f>
        <v>L</v>
      </c>
      <c r="S17" s="131" t="str">
        <f>[13]Junho!$I$22</f>
        <v>NE</v>
      </c>
      <c r="T17" s="127" t="str">
        <f>[13]Junho!$I$23</f>
        <v>L</v>
      </c>
      <c r="U17" s="127" t="str">
        <f>[13]Junho!$I$24</f>
        <v>SE</v>
      </c>
      <c r="V17" s="131" t="str">
        <f>[13]Junho!$I$25</f>
        <v>L</v>
      </c>
      <c r="W17" s="127" t="str">
        <f>[13]Junho!$I$26</f>
        <v>L</v>
      </c>
      <c r="X17" s="127" t="str">
        <f>[13]Junho!$I$27</f>
        <v>L</v>
      </c>
      <c r="Y17" s="127" t="str">
        <f>[13]Junho!$I$28</f>
        <v>NE</v>
      </c>
      <c r="Z17" s="127" t="str">
        <f>[13]Junho!$I$29</f>
        <v>N</v>
      </c>
      <c r="AA17" s="127" t="str">
        <f>[13]Junho!$I$30</f>
        <v>N</v>
      </c>
      <c r="AB17" s="127" t="str">
        <f>[13]Junho!$I$31</f>
        <v>NE</v>
      </c>
      <c r="AC17" s="127" t="str">
        <f>[13]Junho!$I$32</f>
        <v>L</v>
      </c>
      <c r="AD17" s="127" t="str">
        <f>[13]Junho!$I$33</f>
        <v>NE</v>
      </c>
      <c r="AE17" s="127" t="str">
        <f>[13]Junho!$I$34</f>
        <v>NE</v>
      </c>
      <c r="AF17" s="123" t="str">
        <f>[13]Junho!$I$35</f>
        <v>L</v>
      </c>
      <c r="AH17" s="12" t="s">
        <v>47</v>
      </c>
      <c r="AI17" t="s">
        <v>47</v>
      </c>
    </row>
    <row r="18" spans="1:39" x14ac:dyDescent="0.2">
      <c r="A18" s="97" t="s">
        <v>3</v>
      </c>
      <c r="B18" s="131" t="str">
        <f>[14]Junho!$I$5</f>
        <v>SO</v>
      </c>
      <c r="C18" s="131" t="str">
        <f>[14]Junho!$I$6</f>
        <v>NO</v>
      </c>
      <c r="D18" s="131" t="str">
        <f>[14]Junho!$I$7</f>
        <v>SO</v>
      </c>
      <c r="E18" s="131" t="str">
        <f>[14]Junho!$I$8</f>
        <v>SO</v>
      </c>
      <c r="F18" s="131" t="str">
        <f>[14]Junho!$I$9</f>
        <v>O</v>
      </c>
      <c r="G18" s="131" t="str">
        <f>[14]Junho!$I$10</f>
        <v>SO</v>
      </c>
      <c r="H18" s="131" t="str">
        <f>[14]Junho!$I$11</f>
        <v>SO</v>
      </c>
      <c r="I18" s="131" t="str">
        <f>[14]Junho!$I$12</f>
        <v>SO</v>
      </c>
      <c r="J18" s="131" t="str">
        <f>[14]Junho!$I$13</f>
        <v>O</v>
      </c>
      <c r="K18" s="131" t="str">
        <f>[14]Junho!$I$14</f>
        <v>SO</v>
      </c>
      <c r="L18" s="131" t="str">
        <f>[14]Junho!$I$15</f>
        <v>SO</v>
      </c>
      <c r="M18" s="131" t="str">
        <f>[14]Junho!$I$16</f>
        <v>SO</v>
      </c>
      <c r="N18" s="131" t="str">
        <f>[14]Junho!$I$17</f>
        <v>SO</v>
      </c>
      <c r="O18" s="131" t="str">
        <f>[14]Junho!$I$18</f>
        <v>SO</v>
      </c>
      <c r="P18" s="131" t="str">
        <f>[14]Junho!$I$19</f>
        <v>O</v>
      </c>
      <c r="Q18" s="131" t="str">
        <f>[14]Junho!$I$20</f>
        <v>SO</v>
      </c>
      <c r="R18" s="131" t="str">
        <f>[14]Junho!$I$21</f>
        <v>SO</v>
      </c>
      <c r="S18" s="131" t="str">
        <f>[14]Junho!$I$22</f>
        <v>SO</v>
      </c>
      <c r="T18" s="127" t="str">
        <f>[14]Junho!$I$23</f>
        <v>NO</v>
      </c>
      <c r="U18" s="127" t="str">
        <f>[14]Junho!$I$24</f>
        <v>O</v>
      </c>
      <c r="V18" s="127" t="str">
        <f>[14]Junho!$I$25</f>
        <v>O</v>
      </c>
      <c r="W18" s="127" t="str">
        <f>[14]Junho!$I$26</f>
        <v>SO</v>
      </c>
      <c r="X18" s="127" t="str">
        <f>[14]Junho!$I$27</f>
        <v>SO</v>
      </c>
      <c r="Y18" s="127" t="str">
        <f>[14]Junho!$I$28</f>
        <v>SO</v>
      </c>
      <c r="Z18" s="127" t="str">
        <f>[14]Junho!$I$29</f>
        <v>NO</v>
      </c>
      <c r="AA18" s="127" t="str">
        <f>[14]Junho!$I$30</f>
        <v>SO</v>
      </c>
      <c r="AB18" s="127" t="str">
        <f>[14]Junho!$I$31</f>
        <v>SO</v>
      </c>
      <c r="AC18" s="127" t="str">
        <f>[14]Junho!$I$32</f>
        <v>SO</v>
      </c>
      <c r="AD18" s="127" t="str">
        <f>[14]Junho!$I$33</f>
        <v>SO</v>
      </c>
      <c r="AE18" s="127" t="str">
        <f>[14]Junho!$I$34</f>
        <v>SO</v>
      </c>
      <c r="AF18" s="123" t="str">
        <f>[14]Junho!$I$35</f>
        <v>SO</v>
      </c>
      <c r="AG18" s="12" t="s">
        <v>47</v>
      </c>
      <c r="AH18" s="12" t="s">
        <v>47</v>
      </c>
      <c r="AI18" t="s">
        <v>47</v>
      </c>
    </row>
    <row r="19" spans="1:39" x14ac:dyDescent="0.2">
      <c r="A19" s="97" t="s">
        <v>4</v>
      </c>
      <c r="B19" s="131" t="str">
        <f>[15]Junho!$I$5</f>
        <v>S</v>
      </c>
      <c r="C19" s="131" t="str">
        <f>[15]Junho!$I$6</f>
        <v>SE</v>
      </c>
      <c r="D19" s="131" t="str">
        <f>[15]Junho!$I$7</f>
        <v>N</v>
      </c>
      <c r="E19" s="131" t="str">
        <f>[15]Junho!$I$8</f>
        <v>N</v>
      </c>
      <c r="F19" s="131" t="str">
        <f>[15]Junho!$I$9</f>
        <v>NO</v>
      </c>
      <c r="G19" s="131" t="str">
        <f>[15]Junho!$I$10</f>
        <v>O</v>
      </c>
      <c r="H19" s="131" t="str">
        <f>[15]Junho!$I$11</f>
        <v>O</v>
      </c>
      <c r="I19" s="131" t="str">
        <f>[15]Junho!$I$12</f>
        <v>NO</v>
      </c>
      <c r="J19" s="131" t="str">
        <f>[15]Junho!$I$13</f>
        <v>NO</v>
      </c>
      <c r="K19" s="131" t="str">
        <f>[15]Junho!$I$14</f>
        <v>NO</v>
      </c>
      <c r="L19" s="131" t="str">
        <f>[15]Junho!$I$15</f>
        <v>O</v>
      </c>
      <c r="M19" s="131" t="str">
        <f>[15]Junho!$I$16</f>
        <v>O</v>
      </c>
      <c r="N19" s="131" t="str">
        <f>[15]Junho!$I$17</f>
        <v>O</v>
      </c>
      <c r="O19" s="131" t="str">
        <f>[15]Junho!$I$18</f>
        <v>O</v>
      </c>
      <c r="P19" s="131" t="str">
        <f>[15]Junho!$I$19</f>
        <v>O</v>
      </c>
      <c r="Q19" s="131" t="str">
        <f>[15]Junho!$I$20</f>
        <v>O</v>
      </c>
      <c r="R19" s="131" t="str">
        <f>[15]Junho!$I$21</f>
        <v>NO</v>
      </c>
      <c r="S19" s="131" t="str">
        <f>[15]Junho!$I$22</f>
        <v>SO</v>
      </c>
      <c r="T19" s="127" t="str">
        <f>[15]Junho!$I$23</f>
        <v>L</v>
      </c>
      <c r="U19" s="127" t="str">
        <f>[15]Junho!$I$24</f>
        <v>NO</v>
      </c>
      <c r="V19" s="127" t="str">
        <f>[15]Junho!$I$25</f>
        <v>NO</v>
      </c>
      <c r="W19" s="127" t="str">
        <f>[15]Junho!$I$26</f>
        <v>O</v>
      </c>
      <c r="X19" s="127" t="str">
        <f>[15]Junho!$I$27</f>
        <v>O</v>
      </c>
      <c r="Y19" s="127" t="str">
        <f>[15]Junho!$I$28</f>
        <v>SO</v>
      </c>
      <c r="Z19" s="127" t="str">
        <f>[15]Junho!$I$29</f>
        <v>SO</v>
      </c>
      <c r="AA19" s="127" t="str">
        <f>[15]Junho!$I$30</f>
        <v>SO</v>
      </c>
      <c r="AB19" s="127" t="str">
        <f>[15]Junho!$I$31</f>
        <v>O</v>
      </c>
      <c r="AC19" s="127" t="str">
        <f>[15]Junho!$I$32</f>
        <v>O</v>
      </c>
      <c r="AD19" s="127" t="str">
        <f>[15]Junho!$I$33</f>
        <v>SO</v>
      </c>
      <c r="AE19" s="127" t="str">
        <f>[15]Junho!$I$34</f>
        <v>O</v>
      </c>
      <c r="AF19" s="123" t="str">
        <f>[15]Junho!$I$35</f>
        <v>O</v>
      </c>
      <c r="AI19" t="s">
        <v>47</v>
      </c>
    </row>
    <row r="20" spans="1:39" x14ac:dyDescent="0.2">
      <c r="A20" s="97" t="s">
        <v>5</v>
      </c>
      <c r="B20" s="127" t="str">
        <f>[16]Junho!$I$5</f>
        <v>SO</v>
      </c>
      <c r="C20" s="127" t="str">
        <f>[16]Junho!$I$6</f>
        <v>SO</v>
      </c>
      <c r="D20" s="127" t="str">
        <f>[16]Junho!$I$7</f>
        <v>SO</v>
      </c>
      <c r="E20" s="127" t="str">
        <f>[16]Junho!$I$8</f>
        <v>S</v>
      </c>
      <c r="F20" s="127" t="str">
        <f>[16]Junho!$I$9</f>
        <v>L</v>
      </c>
      <c r="G20" s="127" t="str">
        <f>[16]Junho!$I$10</f>
        <v>L</v>
      </c>
      <c r="H20" s="127" t="str">
        <f>[16]Junho!$I$11</f>
        <v>L</v>
      </c>
      <c r="I20" s="127" t="str">
        <f>[16]Junho!$I$12</f>
        <v>O</v>
      </c>
      <c r="J20" s="127" t="str">
        <f>[16]Junho!$I$13</f>
        <v>L</v>
      </c>
      <c r="K20" s="127" t="str">
        <f>[16]Junho!$I$14</f>
        <v>L</v>
      </c>
      <c r="L20" s="127" t="str">
        <f>[16]Junho!$I$15</f>
        <v>L</v>
      </c>
      <c r="M20" s="127" t="str">
        <f>[16]Junho!$I$16</f>
        <v>NE</v>
      </c>
      <c r="N20" s="127" t="str">
        <f>[16]Junho!$I$17</f>
        <v>NE</v>
      </c>
      <c r="O20" s="127" t="str">
        <f>[16]Junho!$I$18</f>
        <v>L</v>
      </c>
      <c r="P20" s="127" t="str">
        <f>[16]Junho!$I$19</f>
        <v>L</v>
      </c>
      <c r="Q20" s="127" t="str">
        <f>[16]Junho!$I$20</f>
        <v>SE</v>
      </c>
      <c r="R20" s="127" t="str">
        <f>[16]Junho!$I$21</f>
        <v>S</v>
      </c>
      <c r="S20" s="127" t="str">
        <f>[16]Junho!$I$22</f>
        <v>L</v>
      </c>
      <c r="T20" s="127" t="str">
        <f>[16]Junho!$I$23</f>
        <v>SO</v>
      </c>
      <c r="U20" s="127" t="str">
        <f>[16]Junho!$I$24</f>
        <v>SO</v>
      </c>
      <c r="V20" s="127" t="str">
        <f>[16]Junho!$I$25</f>
        <v>NE</v>
      </c>
      <c r="W20" s="127" t="str">
        <f>[16]Junho!$I$26</f>
        <v>SE</v>
      </c>
      <c r="X20" s="127" t="str">
        <f>[16]Junho!$I$27</f>
        <v>SE</v>
      </c>
      <c r="Y20" s="127" t="str">
        <f>[16]Junho!$I$28</f>
        <v>NE</v>
      </c>
      <c r="Z20" s="127" t="str">
        <f>[16]Junho!$I$29</f>
        <v>NE</v>
      </c>
      <c r="AA20" s="127" t="str">
        <f>[16]Junho!$I$30</f>
        <v>SO</v>
      </c>
      <c r="AB20" s="127" t="str">
        <f>[16]Junho!$I$31</f>
        <v>L</v>
      </c>
      <c r="AC20" s="127" t="str">
        <f>[16]Junho!$I$32</f>
        <v>L</v>
      </c>
      <c r="AD20" s="127" t="str">
        <f>[16]Junho!$I$33</f>
        <v>L</v>
      </c>
      <c r="AE20" s="127" t="str">
        <f>[16]Junho!$I$34</f>
        <v>L</v>
      </c>
      <c r="AF20" s="123" t="str">
        <f>[16]Junho!$I$35</f>
        <v>L</v>
      </c>
      <c r="AG20" s="12" t="s">
        <v>47</v>
      </c>
      <c r="AI20" t="s">
        <v>47</v>
      </c>
      <c r="AJ20" t="s">
        <v>47</v>
      </c>
      <c r="AK20" t="s">
        <v>47</v>
      </c>
    </row>
    <row r="21" spans="1:39" x14ac:dyDescent="0.2">
      <c r="A21" s="97" t="s">
        <v>43</v>
      </c>
      <c r="B21" s="127" t="str">
        <f>[17]Junho!$I$5</f>
        <v>NO</v>
      </c>
      <c r="C21" s="127" t="str">
        <f>[17]Junho!$I$6</f>
        <v>NE</v>
      </c>
      <c r="D21" s="127" t="str">
        <f>[17]Junho!$I$7</f>
        <v>SO</v>
      </c>
      <c r="E21" s="127" t="str">
        <f>[17]Junho!$I$8</f>
        <v>SE</v>
      </c>
      <c r="F21" s="127" t="str">
        <f>[17]Junho!$I$9</f>
        <v>L</v>
      </c>
      <c r="G21" s="127" t="str">
        <f>[17]Junho!$I$10</f>
        <v>NE</v>
      </c>
      <c r="H21" s="127" t="str">
        <f>[17]Junho!$I$11</f>
        <v>NE</v>
      </c>
      <c r="I21" s="127" t="str">
        <f>[17]Junho!$I$12</f>
        <v>NE</v>
      </c>
      <c r="J21" s="127" t="str">
        <f>[17]Junho!$I$13</f>
        <v>L</v>
      </c>
      <c r="K21" s="127" t="str">
        <f>[17]Junho!$I$14</f>
        <v>NE</v>
      </c>
      <c r="L21" s="127" t="str">
        <f>[17]Junho!$I$15</f>
        <v>NE</v>
      </c>
      <c r="M21" s="127" t="str">
        <f>[17]Junho!$I$16</f>
        <v>NE</v>
      </c>
      <c r="N21" s="127" t="str">
        <f>[17]Junho!$I$17</f>
        <v>NE</v>
      </c>
      <c r="O21" s="127" t="str">
        <f>[17]Junho!$I$18</f>
        <v>NE</v>
      </c>
      <c r="P21" s="127" t="str">
        <f>[17]Junho!$I$19</f>
        <v>NE</v>
      </c>
      <c r="Q21" s="127" t="str">
        <f>[17]Junho!$I$20</f>
        <v>L</v>
      </c>
      <c r="R21" s="127" t="str">
        <f>[17]Junho!$I$21</f>
        <v>NE</v>
      </c>
      <c r="S21" s="127" t="str">
        <f>[17]Junho!$I$22</f>
        <v>NE</v>
      </c>
      <c r="T21" s="127" t="str">
        <f>[17]Junho!$I$23</f>
        <v>NE</v>
      </c>
      <c r="U21" s="127" t="str">
        <f>[17]Junho!$I$24</f>
        <v>NE</v>
      </c>
      <c r="V21" s="127" t="str">
        <f>[17]Junho!$I$25</f>
        <v>L</v>
      </c>
      <c r="W21" s="127" t="str">
        <f>[17]Junho!$I$26</f>
        <v>L</v>
      </c>
      <c r="X21" s="127" t="str">
        <f>[17]Junho!$I$27</f>
        <v>NE</v>
      </c>
      <c r="Y21" s="127" t="str">
        <f>[17]Junho!$I$28</f>
        <v>NE</v>
      </c>
      <c r="Z21" s="127" t="str">
        <f>[17]Junho!$I$29</f>
        <v>N</v>
      </c>
      <c r="AA21" s="127" t="str">
        <f>[17]Junho!$I$30</f>
        <v>N</v>
      </c>
      <c r="AB21" s="127" t="str">
        <f>[17]Junho!$I$31</f>
        <v>NE</v>
      </c>
      <c r="AC21" s="127" t="str">
        <f>[17]Junho!$I$32</f>
        <v>NE</v>
      </c>
      <c r="AD21" s="127" t="str">
        <f>[17]Junho!$I$33</f>
        <v>NE</v>
      </c>
      <c r="AE21" s="127" t="str">
        <f>[17]Junho!$I$34</f>
        <v>NE</v>
      </c>
      <c r="AF21" s="123" t="str">
        <f>[17]Junho!$I$35</f>
        <v>NE</v>
      </c>
      <c r="AJ21" t="s">
        <v>47</v>
      </c>
    </row>
    <row r="22" spans="1:39" x14ac:dyDescent="0.2">
      <c r="A22" s="97" t="s">
        <v>6</v>
      </c>
      <c r="B22" s="127" t="str">
        <f>[18]Junho!$I$5</f>
        <v>O</v>
      </c>
      <c r="C22" s="127" t="str">
        <f>[18]Junho!$I$6</f>
        <v>O</v>
      </c>
      <c r="D22" s="127" t="str">
        <f>[18]Junho!$I$7</f>
        <v>O</v>
      </c>
      <c r="E22" s="127" t="str">
        <f>[18]Junho!$I$8</f>
        <v>SE</v>
      </c>
      <c r="F22" s="127" t="str">
        <f>[18]Junho!$I$9</f>
        <v>SE</v>
      </c>
      <c r="G22" s="127" t="str">
        <f>[18]Junho!$I$10</f>
        <v>SE</v>
      </c>
      <c r="H22" s="127" t="str">
        <f>[18]Junho!$I$11</f>
        <v>L</v>
      </c>
      <c r="I22" s="127" t="str">
        <f>[18]Junho!$I$12</f>
        <v>L</v>
      </c>
      <c r="J22" s="127" t="str">
        <f>[18]Junho!$I$13</f>
        <v>SE</v>
      </c>
      <c r="K22" s="127" t="str">
        <f>[18]Junho!$I$14</f>
        <v>SE</v>
      </c>
      <c r="L22" s="127" t="str">
        <f>[18]Junho!$I$15</f>
        <v>SE</v>
      </c>
      <c r="M22" s="127" t="str">
        <f>[18]Junho!$I$16</f>
        <v>S</v>
      </c>
      <c r="N22" s="127" t="str">
        <f>[18]Junho!$I$17</f>
        <v>SE</v>
      </c>
      <c r="O22" s="127" t="str">
        <f>[18]Junho!$I$18</f>
        <v>L</v>
      </c>
      <c r="P22" s="127" t="str">
        <f>[18]Junho!$I$19</f>
        <v>SE</v>
      </c>
      <c r="Q22" s="127" t="str">
        <f>[18]Junho!$I$20</f>
        <v>L</v>
      </c>
      <c r="R22" s="127" t="str">
        <f>[18]Junho!$I$21</f>
        <v>SE</v>
      </c>
      <c r="S22" s="127" t="str">
        <f>[18]Junho!$I$22</f>
        <v>SE</v>
      </c>
      <c r="T22" s="127" t="str">
        <f>[18]Junho!$I$23</f>
        <v>SE</v>
      </c>
      <c r="U22" s="127" t="str">
        <f>[18]Junho!$I$24</f>
        <v>SE</v>
      </c>
      <c r="V22" s="127" t="str">
        <f>[18]Junho!$I$25</f>
        <v>SE</v>
      </c>
      <c r="W22" s="127" t="str">
        <f>[18]Junho!$I$26</f>
        <v>SE</v>
      </c>
      <c r="X22" s="127" t="str">
        <f>[18]Junho!$I$27</f>
        <v>L</v>
      </c>
      <c r="Y22" s="127" t="str">
        <f>[18]Junho!$I$28</f>
        <v>NO</v>
      </c>
      <c r="Z22" s="127" t="str">
        <f>[18]Junho!$I$29</f>
        <v>NO</v>
      </c>
      <c r="AA22" s="127" t="str">
        <f>[18]Junho!$I$30</f>
        <v>O</v>
      </c>
      <c r="AB22" s="127" t="str">
        <f>[18]Junho!$I$31</f>
        <v>SE</v>
      </c>
      <c r="AC22" s="127" t="str">
        <f>[18]Junho!$I$32</f>
        <v>L</v>
      </c>
      <c r="AD22" s="127" t="str">
        <f>[18]Junho!$I$33</f>
        <v>L</v>
      </c>
      <c r="AE22" s="127" t="str">
        <f>[18]Junho!$I$34</f>
        <v>NO</v>
      </c>
      <c r="AF22" s="123" t="str">
        <f>[18]Junho!$I$35</f>
        <v>SE</v>
      </c>
      <c r="AJ22" t="s">
        <v>47</v>
      </c>
    </row>
    <row r="23" spans="1:39" x14ac:dyDescent="0.2">
      <c r="A23" s="97" t="s">
        <v>7</v>
      </c>
      <c r="B23" s="131" t="str">
        <f>[19]Junho!$I$5</f>
        <v>N</v>
      </c>
      <c r="C23" s="131" t="str">
        <f>[19]Junho!$I$6</f>
        <v>N</v>
      </c>
      <c r="D23" s="131" t="str">
        <f>[19]Junho!$I$7</f>
        <v>N</v>
      </c>
      <c r="E23" s="131" t="str">
        <f>[19]Junho!$I$8</f>
        <v>SO</v>
      </c>
      <c r="F23" s="131" t="str">
        <f>[19]Junho!$I$9</f>
        <v>SO</v>
      </c>
      <c r="G23" s="131" t="str">
        <f>[19]Junho!$I$10</f>
        <v>SO</v>
      </c>
      <c r="H23" s="131" t="str">
        <f>[19]Junho!$I$11</f>
        <v>SO</v>
      </c>
      <c r="I23" s="131" t="str">
        <f>[19]Junho!$I$12</f>
        <v>SO</v>
      </c>
      <c r="J23" s="131" t="str">
        <f>[19]Junho!$I$13</f>
        <v>SO</v>
      </c>
      <c r="K23" s="131" t="str">
        <f>[19]Junho!$I$14</f>
        <v>SO</v>
      </c>
      <c r="L23" s="131" t="str">
        <f>[19]Junho!$I$15</f>
        <v>SO</v>
      </c>
      <c r="M23" s="131" t="str">
        <f>[19]Junho!$I$16</f>
        <v>SO</v>
      </c>
      <c r="N23" s="131" t="str">
        <f>[19]Junho!$I$17</f>
        <v>SO</v>
      </c>
      <c r="O23" s="131" t="str">
        <f>[19]Junho!$I$18</f>
        <v>SO</v>
      </c>
      <c r="P23" s="131" t="str">
        <f>[19]Junho!$I$19</f>
        <v>SO</v>
      </c>
      <c r="Q23" s="131" t="str">
        <f>[19]Junho!$I$20</f>
        <v>SO</v>
      </c>
      <c r="R23" s="131" t="str">
        <f>[19]Junho!$I$21</f>
        <v>SO</v>
      </c>
      <c r="S23" s="131" t="str">
        <f>[19]Junho!$I$22</f>
        <v>SO</v>
      </c>
      <c r="T23" s="127" t="str">
        <f>[19]Junho!$I$23</f>
        <v>S</v>
      </c>
      <c r="U23" s="127" t="str">
        <f>[19]Junho!$I$24</f>
        <v>N</v>
      </c>
      <c r="V23" s="127" t="str">
        <f>[19]Junho!$I$25</f>
        <v>SO</v>
      </c>
      <c r="W23" s="127" t="str">
        <f>[19]Junho!$I$26</f>
        <v>SO</v>
      </c>
      <c r="X23" s="127" t="str">
        <f>[19]Junho!$I$27</f>
        <v>SO</v>
      </c>
      <c r="Y23" s="127" t="str">
        <f>[19]Junho!$I$28</f>
        <v>S</v>
      </c>
      <c r="Z23" s="127" t="str">
        <f>[19]Junho!$I$29</f>
        <v>S</v>
      </c>
      <c r="AA23" s="127" t="str">
        <f>[19]Junho!$I$30</f>
        <v>N</v>
      </c>
      <c r="AB23" s="127" t="str">
        <f>[19]Junho!$I$31</f>
        <v>SO</v>
      </c>
      <c r="AC23" s="127" t="str">
        <f>[19]Junho!$I$32</f>
        <v>S</v>
      </c>
      <c r="AD23" s="127" t="str">
        <f>[19]Junho!$I$33</f>
        <v>S</v>
      </c>
      <c r="AE23" s="127" t="str">
        <f>[19]Junho!$I$34</f>
        <v>S</v>
      </c>
      <c r="AF23" s="123" t="str">
        <f>[19]Junho!$I$35</f>
        <v>SO</v>
      </c>
      <c r="AI23" t="s">
        <v>47</v>
      </c>
      <c r="AJ23" t="s">
        <v>47</v>
      </c>
      <c r="AK23" t="s">
        <v>47</v>
      </c>
    </row>
    <row r="24" spans="1:39" x14ac:dyDescent="0.2">
      <c r="A24" s="97" t="s">
        <v>169</v>
      </c>
      <c r="B24" s="131" t="str">
        <f>[20]Junho!$I$5</f>
        <v>*</v>
      </c>
      <c r="C24" s="131" t="str">
        <f>[20]Junho!$I$6</f>
        <v>*</v>
      </c>
      <c r="D24" s="131" t="str">
        <f>[20]Junho!$I$7</f>
        <v>*</v>
      </c>
      <c r="E24" s="131" t="str">
        <f>[20]Junho!$I$8</f>
        <v>*</v>
      </c>
      <c r="F24" s="131" t="str">
        <f>[20]Junho!$I$9</f>
        <v>*</v>
      </c>
      <c r="G24" s="131" t="str">
        <f>[20]Junho!$I$10</f>
        <v>*</v>
      </c>
      <c r="H24" s="131" t="str">
        <f>[20]Junho!$I$11</f>
        <v>*</v>
      </c>
      <c r="I24" s="131" t="str">
        <f>[20]Junho!$I$12</f>
        <v>*</v>
      </c>
      <c r="J24" s="131" t="str">
        <f>[20]Junho!$I$13</f>
        <v>*</v>
      </c>
      <c r="K24" s="131" t="str">
        <f>[20]Junho!$I$14</f>
        <v>*</v>
      </c>
      <c r="L24" s="131" t="str">
        <f>[20]Junho!$I$15</f>
        <v>*</v>
      </c>
      <c r="M24" s="131" t="str">
        <f>[20]Junho!$I$16</f>
        <v>*</v>
      </c>
      <c r="N24" s="131" t="str">
        <f>[20]Junho!$I$17</f>
        <v>*</v>
      </c>
      <c r="O24" s="131" t="str">
        <f>[20]Junho!$I$18</f>
        <v>*</v>
      </c>
      <c r="P24" s="131" t="str">
        <f>[20]Junho!$I$19</f>
        <v>*</v>
      </c>
      <c r="Q24" s="131" t="str">
        <f>[20]Junho!$I$20</f>
        <v>*</v>
      </c>
      <c r="R24" s="131" t="str">
        <f>[20]Junho!$I$21</f>
        <v>*</v>
      </c>
      <c r="S24" s="131" t="str">
        <f>[20]Junho!$I$22</f>
        <v>*</v>
      </c>
      <c r="T24" s="131" t="str">
        <f>[20]Junho!$I$23</f>
        <v>*</v>
      </c>
      <c r="U24" s="131" t="str">
        <f>[20]Junho!$I$24</f>
        <v>*</v>
      </c>
      <c r="V24" s="131" t="str">
        <f>[20]Junho!$I$25</f>
        <v>*</v>
      </c>
      <c r="W24" s="131" t="str">
        <f>[20]Junho!$I$26</f>
        <v>*</v>
      </c>
      <c r="X24" s="131" t="str">
        <f>[20]Junho!$I$27</f>
        <v>*</v>
      </c>
      <c r="Y24" s="131" t="str">
        <f>[20]Junho!$I$28</f>
        <v>*</v>
      </c>
      <c r="Z24" s="131" t="str">
        <f>[20]Junho!$I$29</f>
        <v>*</v>
      </c>
      <c r="AA24" s="131" t="str">
        <f>[20]Junho!$I$30</f>
        <v>*</v>
      </c>
      <c r="AB24" s="131" t="str">
        <f>[20]Junho!$I$31</f>
        <v>*</v>
      </c>
      <c r="AC24" s="131" t="str">
        <f>[20]Junho!$I$32</f>
        <v>*</v>
      </c>
      <c r="AD24" s="131" t="str">
        <f>[20]Junho!$I$33</f>
        <v>*</v>
      </c>
      <c r="AE24" s="131" t="str">
        <f>[20]Junho!$I$34</f>
        <v>*</v>
      </c>
      <c r="AF24" s="134" t="str">
        <f>[20]Junho!$I$35</f>
        <v>*</v>
      </c>
      <c r="AJ24" t="s">
        <v>47</v>
      </c>
      <c r="AK24" t="s">
        <v>47</v>
      </c>
    </row>
    <row r="25" spans="1:39" x14ac:dyDescent="0.2">
      <c r="A25" s="97" t="s">
        <v>170</v>
      </c>
      <c r="B25" s="127" t="str">
        <f>[21]Junho!$I$5</f>
        <v>*</v>
      </c>
      <c r="C25" s="127" t="str">
        <f>[21]Junho!$I$6</f>
        <v>*</v>
      </c>
      <c r="D25" s="127" t="str">
        <f>[21]Junho!$I$7</f>
        <v>*</v>
      </c>
      <c r="E25" s="127" t="str">
        <f>[21]Junho!$I$8</f>
        <v>*</v>
      </c>
      <c r="F25" s="127" t="str">
        <f>[21]Junho!$I$9</f>
        <v>*</v>
      </c>
      <c r="G25" s="127" t="str">
        <f>[21]Junho!$I$10</f>
        <v>*</v>
      </c>
      <c r="H25" s="127" t="str">
        <f>[21]Junho!$I$11</f>
        <v>*</v>
      </c>
      <c r="I25" s="127" t="str">
        <f>[21]Junho!$I$12</f>
        <v>*</v>
      </c>
      <c r="J25" s="127" t="str">
        <f>[21]Junho!$I$13</f>
        <v>*</v>
      </c>
      <c r="K25" s="127" t="str">
        <f>[21]Junho!$I$14</f>
        <v>*</v>
      </c>
      <c r="L25" s="127" t="str">
        <f>[21]Junho!$I$15</f>
        <v>*</v>
      </c>
      <c r="M25" s="127" t="str">
        <f>[21]Junho!$I$16</f>
        <v>*</v>
      </c>
      <c r="N25" s="127" t="str">
        <f>[21]Junho!$I$17</f>
        <v>*</v>
      </c>
      <c r="O25" s="127" t="str">
        <f>[21]Junho!$I$18</f>
        <v>*</v>
      </c>
      <c r="P25" s="127" t="str">
        <f>[21]Junho!$I$19</f>
        <v>*</v>
      </c>
      <c r="Q25" s="127" t="str">
        <f>[21]Junho!$I$20</f>
        <v>*</v>
      </c>
      <c r="R25" s="127" t="str">
        <f>[21]Junho!$I$21</f>
        <v>*</v>
      </c>
      <c r="S25" s="127" t="str">
        <f>[21]Junho!$I$22</f>
        <v>*</v>
      </c>
      <c r="T25" s="11" t="s">
        <v>226</v>
      </c>
      <c r="U25" s="127" t="str">
        <f>[21]Junho!$I$24</f>
        <v>*</v>
      </c>
      <c r="V25" s="127" t="str">
        <f>[21]Junho!$I$25</f>
        <v>*</v>
      </c>
      <c r="W25" s="127" t="str">
        <f>[21]Junho!$I$26</f>
        <v>*</v>
      </c>
      <c r="X25" s="127" t="str">
        <f>[21]Junho!$I$27</f>
        <v>*</v>
      </c>
      <c r="Y25" s="127" t="str">
        <f>[21]Junho!$I$28</f>
        <v>*</v>
      </c>
      <c r="Z25" s="127" t="str">
        <f>[21]Junho!$I$29</f>
        <v>*</v>
      </c>
      <c r="AA25" s="127" t="str">
        <f>[21]Junho!$I$30</f>
        <v>*</v>
      </c>
      <c r="AB25" s="127" t="str">
        <f>[21]Junho!$I$31</f>
        <v>*</v>
      </c>
      <c r="AC25" s="127" t="str">
        <f>[21]Junho!$I$32</f>
        <v>*</v>
      </c>
      <c r="AD25" s="127" t="str">
        <f>[21]Junho!$I$33</f>
        <v>*</v>
      </c>
      <c r="AE25" s="127" t="str">
        <f>[21]Junho!$I$34</f>
        <v>*</v>
      </c>
      <c r="AF25" s="134" t="str">
        <f>[21]Junho!$I$35</f>
        <v>*</v>
      </c>
      <c r="AG25" s="12" t="s">
        <v>47</v>
      </c>
      <c r="AK25" t="s">
        <v>47</v>
      </c>
    </row>
    <row r="26" spans="1:39" x14ac:dyDescent="0.2">
      <c r="A26" s="97" t="s">
        <v>171</v>
      </c>
      <c r="B26" s="127" t="str">
        <f>[22]Junho!$I$5</f>
        <v>*</v>
      </c>
      <c r="C26" s="127" t="str">
        <f>[22]Junho!$I$6</f>
        <v>*</v>
      </c>
      <c r="D26" s="127" t="str">
        <f>[22]Junho!$I$7</f>
        <v>*</v>
      </c>
      <c r="E26" s="127" t="str">
        <f>[22]Junho!$I$8</f>
        <v>*</v>
      </c>
      <c r="F26" s="127" t="str">
        <f>[22]Junho!$I$9</f>
        <v>*</v>
      </c>
      <c r="G26" s="127" t="str">
        <f>[22]Junho!$I$10</f>
        <v>*</v>
      </c>
      <c r="H26" s="127" t="str">
        <f>[22]Junho!$I$11</f>
        <v>*</v>
      </c>
      <c r="I26" s="127" t="str">
        <f>[22]Junho!$I$12</f>
        <v>*</v>
      </c>
      <c r="J26" s="127" t="str">
        <f>[22]Junho!$I$13</f>
        <v>*</v>
      </c>
      <c r="K26" s="127" t="str">
        <f>[22]Junho!$I$14</f>
        <v>*</v>
      </c>
      <c r="L26" s="127" t="str">
        <f>[22]Junho!$I$15</f>
        <v>*</v>
      </c>
      <c r="M26" s="127" t="str">
        <f>[22]Junho!$I$16</f>
        <v>*</v>
      </c>
      <c r="N26" s="127" t="str">
        <f>[22]Junho!$I$17</f>
        <v>*</v>
      </c>
      <c r="O26" s="127" t="str">
        <f>[22]Junho!$I$18</f>
        <v>*</v>
      </c>
      <c r="P26" s="127" t="str">
        <f>[22]Junho!$I$19</f>
        <v>*</v>
      </c>
      <c r="Q26" s="127" t="str">
        <f>[22]Junho!$I$20</f>
        <v>*</v>
      </c>
      <c r="R26" s="127" t="str">
        <f>[22]Junho!$I$21</f>
        <v>*</v>
      </c>
      <c r="S26" s="127" t="str">
        <f>[22]Junho!$I$22</f>
        <v>*</v>
      </c>
      <c r="T26" s="127" t="str">
        <f>[22]Junho!$I$23</f>
        <v>*</v>
      </c>
      <c r="U26" s="127" t="str">
        <f>[22]Junho!$I$24</f>
        <v>*</v>
      </c>
      <c r="V26" s="127" t="str">
        <f>[22]Junho!$I$25</f>
        <v>*</v>
      </c>
      <c r="W26" s="127" t="str">
        <f>[22]Junho!$I$26</f>
        <v>*</v>
      </c>
      <c r="X26" s="127" t="str">
        <f>[22]Junho!$I$27</f>
        <v>*</v>
      </c>
      <c r="Y26" s="127" t="str">
        <f>[22]Junho!$I$28</f>
        <v>*</v>
      </c>
      <c r="Z26" s="127" t="str">
        <f>[22]Junho!$I$29</f>
        <v>*</v>
      </c>
      <c r="AA26" s="127" t="str">
        <f>[22]Junho!$I$30</f>
        <v>*</v>
      </c>
      <c r="AB26" s="127" t="str">
        <f>[22]Junho!$I$31</f>
        <v>*</v>
      </c>
      <c r="AC26" s="127" t="str">
        <f>[22]Junho!$I$32</f>
        <v>*</v>
      </c>
      <c r="AD26" s="127" t="str">
        <f>[22]Junho!$I$33</f>
        <v>*</v>
      </c>
      <c r="AE26" s="127" t="str">
        <f>[22]Junho!$I$34</f>
        <v>*</v>
      </c>
      <c r="AF26" s="134" t="str">
        <f>[22]Junho!$I$35</f>
        <v>*</v>
      </c>
    </row>
    <row r="27" spans="1:39" x14ac:dyDescent="0.2">
      <c r="A27" s="97" t="s">
        <v>8</v>
      </c>
      <c r="B27" s="131" t="str">
        <f>[23]Junho!$I$5</f>
        <v>O</v>
      </c>
      <c r="C27" s="131" t="str">
        <f>[23]Junho!$I$6</f>
        <v>O</v>
      </c>
      <c r="D27" s="131" t="str">
        <f>[23]Junho!$I$7</f>
        <v>NO</v>
      </c>
      <c r="E27" s="131" t="str">
        <f>[23]Junho!$I$8</f>
        <v>O</v>
      </c>
      <c r="F27" s="131" t="str">
        <f>[23]Junho!$I$9</f>
        <v>SE</v>
      </c>
      <c r="G27" s="131" t="str">
        <f>[23]Junho!$I$10</f>
        <v>S</v>
      </c>
      <c r="H27" s="131" t="str">
        <f>[23]Junho!$I$11</f>
        <v>SE</v>
      </c>
      <c r="I27" s="131" t="str">
        <f>[23]Junho!$I$12</f>
        <v>SE</v>
      </c>
      <c r="J27" s="131" t="str">
        <f>[23]Junho!$I$13</f>
        <v>SE</v>
      </c>
      <c r="K27" s="131" t="str">
        <f>[23]Junho!$I$14</f>
        <v>S</v>
      </c>
      <c r="L27" s="131" t="str">
        <f>[23]Junho!$I$15</f>
        <v>S</v>
      </c>
      <c r="M27" s="131" t="str">
        <f>[23]Junho!$I$16</f>
        <v>S</v>
      </c>
      <c r="N27" s="131" t="str">
        <f>[23]Junho!$I$17</f>
        <v>SE</v>
      </c>
      <c r="O27" s="131" t="str">
        <f>[23]Junho!$I$18</f>
        <v>SE</v>
      </c>
      <c r="P27" s="131" t="str">
        <f>[23]Junho!$I$19</f>
        <v>SE</v>
      </c>
      <c r="Q27" s="127" t="str">
        <f>[23]Junho!$I$20</f>
        <v>S</v>
      </c>
      <c r="R27" s="127" t="str">
        <f>[23]Junho!$I$21</f>
        <v>SO</v>
      </c>
      <c r="S27" s="127" t="str">
        <f>[23]Junho!$I$22</f>
        <v>S</v>
      </c>
      <c r="T27" s="127" t="str">
        <f>[23]Junho!$I$23</f>
        <v>SE</v>
      </c>
      <c r="U27" s="127" t="str">
        <f>[23]Junho!$I$24</f>
        <v>O</v>
      </c>
      <c r="V27" s="127" t="str">
        <f>[23]Junho!$I$25</f>
        <v>SE</v>
      </c>
      <c r="W27" s="127" t="str">
        <f>[23]Junho!$I$26</f>
        <v>SE</v>
      </c>
      <c r="X27" s="127" t="str">
        <f>[23]Junho!$I$27</f>
        <v>SE</v>
      </c>
      <c r="Y27" s="127" t="str">
        <f>[23]Junho!$I$28</f>
        <v>SE</v>
      </c>
      <c r="Z27" s="127" t="str">
        <f>[23]Junho!$I$29</f>
        <v>SE</v>
      </c>
      <c r="AA27" s="127" t="str">
        <f>[23]Junho!$I$30</f>
        <v>NO</v>
      </c>
      <c r="AB27" s="127" t="str">
        <f>[23]Junho!$I$31</f>
        <v>SE</v>
      </c>
      <c r="AC27" s="127" t="str">
        <f>[23]Junho!$I$32</f>
        <v>SE</v>
      </c>
      <c r="AD27" s="127" t="str">
        <f>[23]Junho!$I$33</f>
        <v>SE</v>
      </c>
      <c r="AE27" s="127" t="str">
        <f>[23]Junho!$I$34</f>
        <v>SE</v>
      </c>
      <c r="AF27" s="123" t="str">
        <f>[23]Junho!$I$35</f>
        <v>SE</v>
      </c>
      <c r="AK27" t="s">
        <v>47</v>
      </c>
      <c r="AM27" t="s">
        <v>47</v>
      </c>
    </row>
    <row r="28" spans="1:39" x14ac:dyDescent="0.2">
      <c r="A28" s="97" t="s">
        <v>9</v>
      </c>
      <c r="B28" s="131" t="str">
        <f>[24]Junho!$I$5</f>
        <v>S</v>
      </c>
      <c r="C28" s="131" t="str">
        <f>[24]Junho!$I$6</f>
        <v>S</v>
      </c>
      <c r="D28" s="131" t="str">
        <f>[24]Junho!$I$7</f>
        <v>S</v>
      </c>
      <c r="E28" s="131" t="str">
        <f>[24]Junho!$I$8</f>
        <v>S</v>
      </c>
      <c r="F28" s="131" t="str">
        <f>[24]Junho!$I$9</f>
        <v>L</v>
      </c>
      <c r="G28" s="131" t="str">
        <f>[24]Junho!$I$10</f>
        <v>L</v>
      </c>
      <c r="H28" s="131" t="str">
        <f>[24]Junho!$I$11</f>
        <v>L</v>
      </c>
      <c r="I28" s="131" t="str">
        <f>[24]Junho!$I$12</f>
        <v>L</v>
      </c>
      <c r="J28" s="131" t="str">
        <f>[24]Junho!$I$13</f>
        <v>L</v>
      </c>
      <c r="K28" s="131" t="str">
        <f>[24]Junho!$I$14</f>
        <v>L</v>
      </c>
      <c r="L28" s="131" t="str">
        <f>[24]Junho!$I$15</f>
        <v>L</v>
      </c>
      <c r="M28" s="131" t="str">
        <f>[24]Junho!$I$16</f>
        <v>NE</v>
      </c>
      <c r="N28" s="131" t="str">
        <f>[24]Junho!$I$17</f>
        <v>N</v>
      </c>
      <c r="O28" s="131" t="str">
        <f>[24]Junho!$I$18</f>
        <v>NE</v>
      </c>
      <c r="P28" s="131" t="str">
        <f>[24]Junho!$I$19</f>
        <v>L</v>
      </c>
      <c r="Q28" s="131" t="str">
        <f>[24]Junho!$I$20</f>
        <v>L</v>
      </c>
      <c r="R28" s="131" t="str">
        <f>[24]Junho!$I$21</f>
        <v>L</v>
      </c>
      <c r="S28" s="131" t="str">
        <f>[24]Junho!$I$22</f>
        <v>L</v>
      </c>
      <c r="T28" s="127" t="str">
        <f>[24]Junho!$I$23</f>
        <v>L</v>
      </c>
      <c r="U28" s="127" t="str">
        <f>[24]Junho!$I$24</f>
        <v>S</v>
      </c>
      <c r="V28" s="127" t="str">
        <f>[24]Junho!$I$25</f>
        <v>SE</v>
      </c>
      <c r="W28" s="127" t="str">
        <f>[24]Junho!$I$26</f>
        <v>L</v>
      </c>
      <c r="X28" s="127" t="str">
        <f>[24]Junho!$I$27</f>
        <v>L</v>
      </c>
      <c r="Y28" s="127" t="str">
        <f>[24]Junho!$I$28</f>
        <v>NE</v>
      </c>
      <c r="Z28" s="127" t="str">
        <f>[24]Junho!$I$29</f>
        <v>N</v>
      </c>
      <c r="AA28" s="127" t="str">
        <f>[24]Junho!$I$30</f>
        <v>SO</v>
      </c>
      <c r="AB28" s="127" t="str">
        <f>[24]Junho!$I$31</f>
        <v>L</v>
      </c>
      <c r="AC28" s="127" t="str">
        <f>[24]Junho!$I$32</f>
        <v>NE</v>
      </c>
      <c r="AD28" s="127" t="str">
        <f>[24]Junho!$I$33</f>
        <v>NE</v>
      </c>
      <c r="AE28" s="127" t="str">
        <f>[24]Junho!$I$34</f>
        <v>NE</v>
      </c>
      <c r="AF28" s="123" t="str">
        <f>[24]Junho!$I$35</f>
        <v>L</v>
      </c>
      <c r="AL28" t="s">
        <v>47</v>
      </c>
    </row>
    <row r="29" spans="1:39" x14ac:dyDescent="0.2">
      <c r="A29" s="97" t="s">
        <v>42</v>
      </c>
      <c r="B29" s="131" t="str">
        <f>[25]Junho!$I$5</f>
        <v>SO</v>
      </c>
      <c r="C29" s="131" t="str">
        <f>[25]Junho!$I$6</f>
        <v>SO</v>
      </c>
      <c r="D29" s="131" t="str">
        <f>[25]Junho!$I$7</f>
        <v>SO</v>
      </c>
      <c r="E29" s="131" t="str">
        <f>[25]Junho!$I$8</f>
        <v>S</v>
      </c>
      <c r="F29" s="131" t="str">
        <f>[25]Junho!$I$9</f>
        <v>SE</v>
      </c>
      <c r="G29" s="131" t="str">
        <f>[25]Junho!$I$10</f>
        <v>SE</v>
      </c>
      <c r="H29" s="131" t="str">
        <f>[25]Junho!$I$11</f>
        <v>L</v>
      </c>
      <c r="I29" s="131" t="str">
        <f>[25]Junho!$I$12</f>
        <v>L</v>
      </c>
      <c r="J29" s="131" t="str">
        <f>[25]Junho!$I$13</f>
        <v>L</v>
      </c>
      <c r="K29" s="131" t="str">
        <f>[25]Junho!$I$14</f>
        <v>SE</v>
      </c>
      <c r="L29" s="131" t="str">
        <f>[25]Junho!$I$15</f>
        <v>SE</v>
      </c>
      <c r="M29" s="131" t="str">
        <f>[25]Junho!$I$16</f>
        <v>N</v>
      </c>
      <c r="N29" s="131" t="str">
        <f>[25]Junho!$I$17</f>
        <v>N</v>
      </c>
      <c r="O29" s="131" t="str">
        <f>[25]Junho!$I$18</f>
        <v>SE</v>
      </c>
      <c r="P29" s="131" t="str">
        <f>[25]Junho!$I$19</f>
        <v>NE</v>
      </c>
      <c r="Q29" s="131" t="str">
        <f>[25]Junho!$I$20</f>
        <v>SE</v>
      </c>
      <c r="R29" s="131" t="str">
        <f>[25]Junho!$I$21</f>
        <v>S</v>
      </c>
      <c r="S29" s="131" t="str">
        <f>[25]Junho!$I$22</f>
        <v>SE</v>
      </c>
      <c r="T29" s="127" t="str">
        <f>[25]Junho!$I$23</f>
        <v>SE</v>
      </c>
      <c r="U29" s="127" t="str">
        <f>[25]Junho!$I$24</f>
        <v>S</v>
      </c>
      <c r="V29" s="127" t="str">
        <f>[25]Junho!$I$25</f>
        <v>SE</v>
      </c>
      <c r="W29" s="127" t="str">
        <f>[25]Junho!$I$26</f>
        <v>SE</v>
      </c>
      <c r="X29" s="127" t="str">
        <f>[25]Junho!$I$27</f>
        <v>N</v>
      </c>
      <c r="Y29" s="127" t="str">
        <f>[25]Junho!$I$28</f>
        <v>N</v>
      </c>
      <c r="Z29" s="127" t="str">
        <f>[25]Junho!$I$29</f>
        <v>N</v>
      </c>
      <c r="AA29" s="127" t="str">
        <f>[25]Junho!$I$30</f>
        <v>SO</v>
      </c>
      <c r="AB29" s="127" t="str">
        <f>[25]Junho!$I$31</f>
        <v>NE</v>
      </c>
      <c r="AC29" s="127" t="str">
        <f>[25]Junho!$I$32</f>
        <v>N</v>
      </c>
      <c r="AD29" s="127" t="str">
        <f>[25]Junho!$I$33</f>
        <v>N</v>
      </c>
      <c r="AE29" s="127" t="str">
        <f>[25]Junho!$I$34</f>
        <v>N</v>
      </c>
      <c r="AF29" s="123" t="str">
        <f>[25]Junho!$I$35</f>
        <v>SE</v>
      </c>
      <c r="AI29" t="s">
        <v>47</v>
      </c>
    </row>
    <row r="30" spans="1:39" x14ac:dyDescent="0.2">
      <c r="A30" s="97" t="s">
        <v>10</v>
      </c>
      <c r="B30" s="11" t="str">
        <f>[26]Junho!$I$5</f>
        <v>NE</v>
      </c>
      <c r="C30" s="11" t="str">
        <f>[26]Junho!$I$6</f>
        <v>NE</v>
      </c>
      <c r="D30" s="11" t="str">
        <f>[26]Junho!$I$7</f>
        <v>NE</v>
      </c>
      <c r="E30" s="11" t="str">
        <f>[26]Junho!$I$8</f>
        <v>NO</v>
      </c>
      <c r="F30" s="11" t="str">
        <f>[26]Junho!$I$9</f>
        <v>O</v>
      </c>
      <c r="G30" s="11" t="str">
        <f>[26]Junho!$I$10</f>
        <v>O</v>
      </c>
      <c r="H30" s="11" t="str">
        <f>[26]Junho!$I$11</f>
        <v>O</v>
      </c>
      <c r="I30" s="11" t="str">
        <f>[26]Junho!$I$12</f>
        <v>O</v>
      </c>
      <c r="J30" s="11" t="str">
        <f>[26]Junho!$I$13</f>
        <v>O</v>
      </c>
      <c r="K30" s="11" t="str">
        <f>[26]Junho!$I$14</f>
        <v>O</v>
      </c>
      <c r="L30" s="11" t="str">
        <f>[26]Junho!$I$15</f>
        <v>O</v>
      </c>
      <c r="M30" s="11" t="str">
        <f>[26]Junho!$I$16</f>
        <v>O</v>
      </c>
      <c r="N30" s="11" t="str">
        <f>[26]Junho!$I$17</f>
        <v>O</v>
      </c>
      <c r="O30" s="11" t="str">
        <f>[26]Junho!$I$18</f>
        <v>SO</v>
      </c>
      <c r="P30" s="11" t="str">
        <f>[26]Junho!$I$19</f>
        <v>O</v>
      </c>
      <c r="Q30" s="11" t="str">
        <f>[26]Junho!$I$20</f>
        <v>O</v>
      </c>
      <c r="R30" s="11" t="str">
        <f>[26]Junho!$I$21</f>
        <v>O</v>
      </c>
      <c r="S30" s="11" t="str">
        <f>[26]Junho!$I$22</f>
        <v>O</v>
      </c>
      <c r="T30" s="127" t="str">
        <f>[26]Junho!$I$23</f>
        <v>S</v>
      </c>
      <c r="U30" s="127" t="str">
        <f>[26]Junho!$I$24</f>
        <v>NE</v>
      </c>
      <c r="V30" s="127" t="str">
        <f>[26]Junho!$I$25</f>
        <v>O</v>
      </c>
      <c r="W30" s="127" t="str">
        <f>[26]Junho!$I$26</f>
        <v>O</v>
      </c>
      <c r="X30" s="127" t="str">
        <f>[26]Junho!$I$27</f>
        <v>O</v>
      </c>
      <c r="Y30" s="127" t="str">
        <f>[26]Junho!$I$28</f>
        <v>SO</v>
      </c>
      <c r="Z30" s="127" t="str">
        <f>[26]Junho!$I$29</f>
        <v>SO</v>
      </c>
      <c r="AA30" s="127" t="str">
        <f>[26]Junho!$I$30</f>
        <v>NE</v>
      </c>
      <c r="AB30" s="127" t="str">
        <f>[26]Junho!$I$31</f>
        <v>O</v>
      </c>
      <c r="AC30" s="127" t="str">
        <f>[26]Junho!$I$32</f>
        <v>SO</v>
      </c>
      <c r="AD30" s="127" t="str">
        <f>[26]Junho!$I$33</f>
        <v>SO</v>
      </c>
      <c r="AE30" s="127" t="str">
        <f>[26]Junho!$I$34</f>
        <v>SO</v>
      </c>
      <c r="AF30" s="123" t="str">
        <f>[26]Junho!$I$35</f>
        <v>O</v>
      </c>
      <c r="AI30" t="s">
        <v>47</v>
      </c>
    </row>
    <row r="31" spans="1:39" x14ac:dyDescent="0.2">
      <c r="A31" s="97" t="s">
        <v>172</v>
      </c>
      <c r="B31" s="127" t="str">
        <f>[27]Junho!$I$5</f>
        <v>*</v>
      </c>
      <c r="C31" s="127" t="str">
        <f>[27]Junho!$I$6</f>
        <v>*</v>
      </c>
      <c r="D31" s="127" t="str">
        <f>[27]Junho!$I$7</f>
        <v>*</v>
      </c>
      <c r="E31" s="127" t="str">
        <f>[27]Junho!$I$8</f>
        <v>*</v>
      </c>
      <c r="F31" s="127" t="str">
        <f>[27]Junho!$I$9</f>
        <v>*</v>
      </c>
      <c r="G31" s="127" t="str">
        <f>[27]Junho!$I$10</f>
        <v>*</v>
      </c>
      <c r="H31" s="127" t="str">
        <f>[27]Junho!$I$11</f>
        <v>*</v>
      </c>
      <c r="I31" s="127" t="str">
        <f>[27]Junho!$I$12</f>
        <v>*</v>
      </c>
      <c r="J31" s="127" t="str">
        <f>[27]Junho!$I$13</f>
        <v>*</v>
      </c>
      <c r="K31" s="127" t="str">
        <f>[27]Junho!$I$14</f>
        <v>*</v>
      </c>
      <c r="L31" s="127" t="str">
        <f>[27]Junho!$I$15</f>
        <v>*</v>
      </c>
      <c r="M31" s="127" t="str">
        <f>[27]Junho!$I$16</f>
        <v>*</v>
      </c>
      <c r="N31" s="127" t="str">
        <f>[27]Junho!$I$17</f>
        <v>*</v>
      </c>
      <c r="O31" s="127" t="str">
        <f>[27]Junho!$I$18</f>
        <v>*</v>
      </c>
      <c r="P31" s="127" t="str">
        <f>[27]Junho!$I$19</f>
        <v>*</v>
      </c>
      <c r="Q31" s="127" t="str">
        <f>[27]Junho!$I$20</f>
        <v>*</v>
      </c>
      <c r="R31" s="127" t="str">
        <f>[27]Junho!$I$21</f>
        <v>*</v>
      </c>
      <c r="S31" s="127" t="str">
        <f>[27]Junho!$I$22</f>
        <v>*</v>
      </c>
      <c r="T31" s="127" t="str">
        <f>[27]Junho!$I$23</f>
        <v>*</v>
      </c>
      <c r="U31" s="127" t="str">
        <f>[27]Junho!$I$24</f>
        <v>*</v>
      </c>
      <c r="V31" s="127" t="str">
        <f>[27]Junho!$I$25</f>
        <v>*</v>
      </c>
      <c r="W31" s="127" t="str">
        <f>[27]Junho!$I$26</f>
        <v>*</v>
      </c>
      <c r="X31" s="127" t="str">
        <f>[27]Junho!$I$27</f>
        <v>*</v>
      </c>
      <c r="Y31" s="127" t="str">
        <f>[27]Junho!$I$28</f>
        <v>*</v>
      </c>
      <c r="Z31" s="127" t="str">
        <f>[27]Junho!$I$29</f>
        <v>*</v>
      </c>
      <c r="AA31" s="127" t="str">
        <f>[27]Junho!$I$30</f>
        <v>*</v>
      </c>
      <c r="AB31" s="127" t="str">
        <f>[27]Junho!$I$31</f>
        <v>*</v>
      </c>
      <c r="AC31" s="127" t="str">
        <f>[27]Junho!$I$32</f>
        <v>*</v>
      </c>
      <c r="AD31" s="127" t="str">
        <f>[27]Junho!$I$33</f>
        <v>*</v>
      </c>
      <c r="AE31" s="127" t="str">
        <f>[27]Junho!$I$34</f>
        <v>*</v>
      </c>
      <c r="AF31" s="134" t="str">
        <f>[27]Junho!$I$35</f>
        <v>*</v>
      </c>
      <c r="AG31" s="12" t="s">
        <v>47</v>
      </c>
      <c r="AK31" t="s">
        <v>47</v>
      </c>
    </row>
    <row r="32" spans="1:39" x14ac:dyDescent="0.2">
      <c r="A32" s="97" t="s">
        <v>11</v>
      </c>
      <c r="B32" s="131" t="str">
        <f>[28]Junho!$I$5</f>
        <v>NE</v>
      </c>
      <c r="C32" s="131" t="str">
        <f>[28]Junho!$I$6</f>
        <v>NO</v>
      </c>
      <c r="D32" s="131" t="str">
        <f>[28]Junho!$I$7</f>
        <v>NO</v>
      </c>
      <c r="E32" s="131" t="str">
        <f>[28]Junho!$I$8</f>
        <v>SO</v>
      </c>
      <c r="F32" s="131" t="str">
        <f>[28]Junho!$I$9</f>
        <v>SO</v>
      </c>
      <c r="G32" s="131" t="str">
        <f>[28]Junho!$I$10</f>
        <v>SO</v>
      </c>
      <c r="H32" s="131" t="str">
        <f>[28]Junho!$I$11</f>
        <v>NE</v>
      </c>
      <c r="I32" s="131" t="str">
        <f>[28]Junho!$I$12</f>
        <v>NE</v>
      </c>
      <c r="J32" s="131" t="str">
        <f>[28]Junho!$I$13</f>
        <v>SO</v>
      </c>
      <c r="K32" s="131" t="str">
        <f>[28]Junho!$I$14</f>
        <v>SO</v>
      </c>
      <c r="L32" s="131" t="str">
        <f>[28]Junho!$I$15</f>
        <v>NE</v>
      </c>
      <c r="M32" s="131" t="str">
        <f>[28]Junho!$I$16</f>
        <v>NE</v>
      </c>
      <c r="N32" s="131" t="str">
        <f>[28]Junho!$I$17</f>
        <v>S</v>
      </c>
      <c r="O32" s="131" t="str">
        <f>[28]Junho!$I$18</f>
        <v>NE</v>
      </c>
      <c r="P32" s="131" t="str">
        <f>[28]Junho!$I$19</f>
        <v>NE</v>
      </c>
      <c r="Q32" s="131" t="str">
        <f>[28]Junho!$I$20</f>
        <v>NE</v>
      </c>
      <c r="R32" s="131" t="str">
        <f>[28]Junho!$I$21</f>
        <v>SO</v>
      </c>
      <c r="S32" s="131" t="str">
        <f>[28]Junho!$I$22</f>
        <v>NE</v>
      </c>
      <c r="T32" s="127" t="str">
        <f>[28]Junho!$I$23</f>
        <v>NE</v>
      </c>
      <c r="U32" s="127" t="str">
        <f>[28]Junho!$I$24</f>
        <v>SO</v>
      </c>
      <c r="V32" s="127" t="str">
        <f>[28]Junho!$I$25</f>
        <v>NE</v>
      </c>
      <c r="W32" s="127" t="str">
        <f>[28]Junho!$I$26</f>
        <v>SO</v>
      </c>
      <c r="X32" s="127" t="str">
        <f>[28]Junho!$I$27</f>
        <v>NE</v>
      </c>
      <c r="Y32" s="127" t="str">
        <f>[28]Junho!$I$28</f>
        <v>NE</v>
      </c>
      <c r="Z32" s="127" t="str">
        <f>[28]Junho!$I$29</f>
        <v>L</v>
      </c>
      <c r="AA32" s="127" t="str">
        <f>[28]Junho!$I$30</f>
        <v>NE</v>
      </c>
      <c r="AB32" s="127" t="str">
        <f>[28]Junho!$I$31</f>
        <v>SO</v>
      </c>
      <c r="AC32" s="127" t="str">
        <f>[28]Junho!$I$32</f>
        <v>SO</v>
      </c>
      <c r="AD32" s="127" t="str">
        <f>[28]Junho!$I$33</f>
        <v>L</v>
      </c>
      <c r="AE32" s="127" t="str">
        <f>[28]Junho!$I$34</f>
        <v>NE</v>
      </c>
      <c r="AF32" s="123" t="str">
        <f>[28]Junho!$I$35</f>
        <v>NE</v>
      </c>
      <c r="AI32" t="s">
        <v>47</v>
      </c>
    </row>
    <row r="33" spans="1:38" s="5" customFormat="1" x14ac:dyDescent="0.2">
      <c r="A33" s="97" t="s">
        <v>12</v>
      </c>
      <c r="B33" s="131" t="str">
        <f>[29]Junho!$I$5</f>
        <v>SO</v>
      </c>
      <c r="C33" s="131" t="str">
        <f>[29]Junho!$I$6</f>
        <v>S</v>
      </c>
      <c r="D33" s="131" t="str">
        <f>[29]Junho!$I$7</f>
        <v>S</v>
      </c>
      <c r="E33" s="131" t="str">
        <f>[29]Junho!$I$8</f>
        <v>S</v>
      </c>
      <c r="F33" s="131" t="str">
        <f>[29]Junho!$I$9</f>
        <v>S</v>
      </c>
      <c r="G33" s="131" t="str">
        <f>[29]Junho!$I$10</f>
        <v>S</v>
      </c>
      <c r="H33" s="131" t="str">
        <f>[29]Junho!$I$11</f>
        <v>O</v>
      </c>
      <c r="I33" s="131" t="str">
        <f>[29]Junho!$I$12</f>
        <v>O</v>
      </c>
      <c r="J33" s="131" t="str">
        <f>[29]Junho!$I$13</f>
        <v>S</v>
      </c>
      <c r="K33" s="131" t="str">
        <f>[29]Junho!$I$14</f>
        <v>S</v>
      </c>
      <c r="L33" s="131" t="str">
        <f>[29]Junho!$I$15</f>
        <v>S</v>
      </c>
      <c r="M33" s="131" t="str">
        <f>[29]Junho!$I$16</f>
        <v>NE</v>
      </c>
      <c r="N33" s="131" t="str">
        <f>[29]Junho!$I$17</f>
        <v>SO</v>
      </c>
      <c r="O33" s="131" t="str">
        <f>[29]Junho!$I$18</f>
        <v>O</v>
      </c>
      <c r="P33" s="131" t="str">
        <f>[29]Junho!$I$19</f>
        <v>SO</v>
      </c>
      <c r="Q33" s="131" t="str">
        <f>[29]Junho!$I$20</f>
        <v>O</v>
      </c>
      <c r="R33" s="131" t="str">
        <f>[29]Junho!$I$21</f>
        <v>O</v>
      </c>
      <c r="S33" s="131" t="str">
        <f>[29]Junho!$I$22</f>
        <v>S</v>
      </c>
      <c r="T33" s="131" t="str">
        <f>[29]Junho!$I$23</f>
        <v>O</v>
      </c>
      <c r="U33" s="131" t="str">
        <f>[29]Junho!$I$24</f>
        <v>*</v>
      </c>
      <c r="V33" s="131" t="str">
        <f>[29]Junho!$I$25</f>
        <v>*</v>
      </c>
      <c r="W33" s="131" t="str">
        <f>[29]Junho!$I$26</f>
        <v>*</v>
      </c>
      <c r="X33" s="131" t="str">
        <f>[29]Junho!$I$27</f>
        <v>*</v>
      </c>
      <c r="Y33" s="131" t="str">
        <f>[29]Junho!$I$28</f>
        <v>*</v>
      </c>
      <c r="Z33" s="131" t="str">
        <f>[29]Junho!$I$29</f>
        <v>*</v>
      </c>
      <c r="AA33" s="131" t="str">
        <f>[29]Junho!$I$30</f>
        <v>*</v>
      </c>
      <c r="AB33" s="131" t="str">
        <f>[29]Junho!$I$31</f>
        <v>*</v>
      </c>
      <c r="AC33" s="131" t="str">
        <f>[29]Junho!$I$32</f>
        <v>*</v>
      </c>
      <c r="AD33" s="131" t="str">
        <f>[29]Junho!$I$33</f>
        <v>*</v>
      </c>
      <c r="AE33" s="131" t="str">
        <f>[29]Junho!$I$34</f>
        <v>*</v>
      </c>
      <c r="AF33" s="123" t="str">
        <f>[29]Junho!$I$35</f>
        <v>S</v>
      </c>
      <c r="AJ33" s="5" t="s">
        <v>47</v>
      </c>
      <c r="AL33" s="5" t="s">
        <v>47</v>
      </c>
    </row>
    <row r="34" spans="1:38" x14ac:dyDescent="0.2">
      <c r="A34" s="97" t="s">
        <v>13</v>
      </c>
      <c r="B34" s="127" t="str">
        <f>[30]Junho!$I$5</f>
        <v>NO</v>
      </c>
      <c r="C34" s="127" t="str">
        <f>[30]Junho!$I$6</f>
        <v>SO</v>
      </c>
      <c r="D34" s="127" t="str">
        <f>[30]Junho!$I$7</f>
        <v>SO</v>
      </c>
      <c r="E34" s="127" t="str">
        <f>[30]Junho!$I$8</f>
        <v>S</v>
      </c>
      <c r="F34" s="127" t="str">
        <f>[30]Junho!$I$9</f>
        <v>L</v>
      </c>
      <c r="G34" s="127" t="str">
        <f>[30]Junho!$I$10</f>
        <v>SE</v>
      </c>
      <c r="H34" s="127" t="str">
        <f>[30]Junho!$I$11</f>
        <v>NE</v>
      </c>
      <c r="I34" s="127" t="str">
        <f>[30]Junho!$I$12</f>
        <v>S</v>
      </c>
      <c r="J34" s="127" t="str">
        <f>[30]Junho!$I$13</f>
        <v>SO</v>
      </c>
      <c r="K34" s="127" t="str">
        <f>[30]Junho!$I$14</f>
        <v>N</v>
      </c>
      <c r="L34" s="127" t="str">
        <f>[30]Junho!$I$15</f>
        <v>NE</v>
      </c>
      <c r="M34" s="127" t="str">
        <f>[30]Junho!$I$16</f>
        <v>N</v>
      </c>
      <c r="N34" s="127" t="str">
        <f>[30]Junho!$I$17</f>
        <v>NE</v>
      </c>
      <c r="O34" s="127" t="str">
        <f>[30]Junho!$I$18</f>
        <v>NE</v>
      </c>
      <c r="P34" s="127" t="str">
        <f>[30]Junho!$I$19</f>
        <v>NE</v>
      </c>
      <c r="Q34" s="127" t="str">
        <f>[30]Junho!$I$20</f>
        <v>NE</v>
      </c>
      <c r="R34" s="127" t="str">
        <f>[30]Junho!$I$21</f>
        <v>SO</v>
      </c>
      <c r="S34" s="127" t="str">
        <f>[30]Junho!$I$22</f>
        <v>N</v>
      </c>
      <c r="T34" s="127" t="str">
        <f>[30]Junho!$I$23</f>
        <v>NE</v>
      </c>
      <c r="U34" s="127" t="str">
        <f>[30]Junho!$I$24</f>
        <v>SO</v>
      </c>
      <c r="V34" s="127" t="str">
        <f>[30]Junho!$I$25</f>
        <v>NE</v>
      </c>
      <c r="W34" s="127" t="str">
        <f>[30]Junho!$I$26</f>
        <v>NE</v>
      </c>
      <c r="X34" s="127" t="str">
        <f>[30]Junho!$I$27</f>
        <v>NE</v>
      </c>
      <c r="Y34" s="127" t="str">
        <f>[30]Junho!$I$28</f>
        <v>NE</v>
      </c>
      <c r="Z34" s="127" t="str">
        <f>[30]Junho!$I$29</f>
        <v>N</v>
      </c>
      <c r="AA34" s="127" t="str">
        <f>[30]Junho!$I$30</f>
        <v>SO</v>
      </c>
      <c r="AB34" s="127" t="str">
        <f>[30]Junho!$I$31</f>
        <v>N</v>
      </c>
      <c r="AC34" s="127" t="str">
        <f>[30]Junho!$I$32</f>
        <v>NE</v>
      </c>
      <c r="AD34" s="127" t="str">
        <f>[30]Junho!$I$33</f>
        <v>N</v>
      </c>
      <c r="AE34" s="127" t="str">
        <f>[30]Junho!$I$34</f>
        <v>NE</v>
      </c>
      <c r="AF34" s="130" t="str">
        <f>[30]Junho!$I$35</f>
        <v>NE</v>
      </c>
      <c r="AI34" t="s">
        <v>47</v>
      </c>
      <c r="AJ34" t="s">
        <v>47</v>
      </c>
      <c r="AK34" t="s">
        <v>47</v>
      </c>
    </row>
    <row r="35" spans="1:38" x14ac:dyDescent="0.2">
      <c r="A35" s="97" t="s">
        <v>173</v>
      </c>
      <c r="B35" s="131" t="str">
        <f>[31]Junho!$I$5</f>
        <v>*</v>
      </c>
      <c r="C35" s="131" t="str">
        <f>[31]Junho!$I$6</f>
        <v>*</v>
      </c>
      <c r="D35" s="131" t="str">
        <f>[31]Junho!$I$7</f>
        <v>*</v>
      </c>
      <c r="E35" s="131" t="str">
        <f>[31]Junho!$I$8</f>
        <v>*</v>
      </c>
      <c r="F35" s="131" t="str">
        <f>[31]Junho!$I$9</f>
        <v>*</v>
      </c>
      <c r="G35" s="131" t="str">
        <f>[31]Junho!$I$10</f>
        <v>*</v>
      </c>
      <c r="H35" s="131" t="str">
        <f>[31]Junho!$I$11</f>
        <v>*</v>
      </c>
      <c r="I35" s="131" t="str">
        <f>[31]Junho!$I$12</f>
        <v>*</v>
      </c>
      <c r="J35" s="131" t="str">
        <f>[31]Junho!$I$13</f>
        <v>*</v>
      </c>
      <c r="K35" s="131" t="str">
        <f>[31]Junho!$I$14</f>
        <v>*</v>
      </c>
      <c r="L35" s="131" t="str">
        <f>[31]Junho!$I$15</f>
        <v>*</v>
      </c>
      <c r="M35" s="131" t="str">
        <f>[31]Junho!$I$16</f>
        <v>*</v>
      </c>
      <c r="N35" s="131" t="str">
        <f>[31]Junho!$I$17</f>
        <v>*</v>
      </c>
      <c r="O35" s="131" t="str">
        <f>[31]Junho!$I$18</f>
        <v>*</v>
      </c>
      <c r="P35" s="131" t="str">
        <f>[31]Junho!$I$19</f>
        <v>*</v>
      </c>
      <c r="Q35" s="131" t="str">
        <f>[31]Junho!$I$20</f>
        <v>*</v>
      </c>
      <c r="R35" s="131" t="str">
        <f>[31]Junho!$I$21</f>
        <v>*</v>
      </c>
      <c r="S35" s="131" t="str">
        <f>[31]Junho!$I$22</f>
        <v>*</v>
      </c>
      <c r="T35" s="127" t="str">
        <f>[31]Junho!$I$23</f>
        <v>*</v>
      </c>
      <c r="U35" s="127" t="str">
        <f>[31]Junho!$I$24</f>
        <v>*</v>
      </c>
      <c r="V35" s="127" t="str">
        <f>[31]Junho!$I$25</f>
        <v>*</v>
      </c>
      <c r="W35" s="127" t="str">
        <f>[31]Junho!$I$26</f>
        <v>*</v>
      </c>
      <c r="X35" s="127" t="str">
        <f>[31]Junho!$I$27</f>
        <v>*</v>
      </c>
      <c r="Y35" s="127" t="str">
        <f>[31]Junho!$I$28</f>
        <v>*</v>
      </c>
      <c r="Z35" s="127" t="str">
        <f>[31]Junho!$I$29</f>
        <v>*</v>
      </c>
      <c r="AA35" s="127" t="str">
        <f>[31]Junho!$I$30</f>
        <v>*</v>
      </c>
      <c r="AB35" s="127" t="str">
        <f>[31]Junho!$I$31</f>
        <v>*</v>
      </c>
      <c r="AC35" s="127" t="str">
        <f>[31]Junho!$I$32</f>
        <v>*</v>
      </c>
      <c r="AD35" s="127" t="str">
        <f>[31]Junho!$I$33</f>
        <v>*</v>
      </c>
      <c r="AE35" s="127" t="str">
        <f>[31]Junho!$I$34</f>
        <v>*</v>
      </c>
      <c r="AF35" s="134" t="str">
        <f>[31]Junho!$I$35</f>
        <v>*</v>
      </c>
      <c r="AJ35" t="s">
        <v>47</v>
      </c>
    </row>
    <row r="36" spans="1:38" x14ac:dyDescent="0.2">
      <c r="A36" s="97" t="s">
        <v>144</v>
      </c>
      <c r="B36" s="131" t="str">
        <f>[32]Junho!$I$5</f>
        <v>*</v>
      </c>
      <c r="C36" s="131" t="str">
        <f>[32]Junho!$I$6</f>
        <v>*</v>
      </c>
      <c r="D36" s="131" t="str">
        <f>[32]Junho!$I$7</f>
        <v>*</v>
      </c>
      <c r="E36" s="131" t="str">
        <f>[32]Junho!$I$8</f>
        <v>*</v>
      </c>
      <c r="F36" s="131" t="str">
        <f>[32]Junho!$I$9</f>
        <v>*</v>
      </c>
      <c r="G36" s="131" t="str">
        <f>[32]Junho!$I$10</f>
        <v>*</v>
      </c>
      <c r="H36" s="131" t="str">
        <f>[32]Junho!$I$11</f>
        <v>*</v>
      </c>
      <c r="I36" s="131" t="str">
        <f>[32]Junho!$I$12</f>
        <v>*</v>
      </c>
      <c r="J36" s="131" t="str">
        <f>[32]Junho!$I$13</f>
        <v>*</v>
      </c>
      <c r="K36" s="131" t="str">
        <f>[32]Junho!$I$14</f>
        <v>*</v>
      </c>
      <c r="L36" s="131" t="str">
        <f>[32]Junho!$I$15</f>
        <v>*</v>
      </c>
      <c r="M36" s="131" t="str">
        <f>[32]Junho!$I$16</f>
        <v>*</v>
      </c>
      <c r="N36" s="131" t="str">
        <f>[32]Junho!$I$17</f>
        <v>*</v>
      </c>
      <c r="O36" s="131" t="str">
        <f>[32]Junho!$I$18</f>
        <v>*</v>
      </c>
      <c r="P36" s="131" t="str">
        <f>[32]Junho!$I$19</f>
        <v>*</v>
      </c>
      <c r="Q36" s="127" t="str">
        <f>[32]Junho!$I$20</f>
        <v>*</v>
      </c>
      <c r="R36" s="127" t="str">
        <f>[32]Junho!$I$21</f>
        <v>*</v>
      </c>
      <c r="S36" s="127" t="str">
        <f>[32]Junho!$I$22</f>
        <v>*</v>
      </c>
      <c r="T36" s="127" t="str">
        <f>[32]Junho!$I$23</f>
        <v>*</v>
      </c>
      <c r="U36" s="127" t="str">
        <f>[32]Junho!$I$24</f>
        <v>*</v>
      </c>
      <c r="V36" s="127" t="str">
        <f>[32]Junho!$I$25</f>
        <v>*</v>
      </c>
      <c r="W36" s="127" t="str">
        <f>[32]Junho!$I$26</f>
        <v>*</v>
      </c>
      <c r="X36" s="127" t="str">
        <f>[32]Junho!$I$27</f>
        <v>*</v>
      </c>
      <c r="Y36" s="127" t="str">
        <f>[32]Junho!$I$28</f>
        <v>*</v>
      </c>
      <c r="Z36" s="127" t="str">
        <f>[32]Junho!$I$29</f>
        <v>*</v>
      </c>
      <c r="AA36" s="127" t="str">
        <f>[32]Junho!$I$30</f>
        <v>*</v>
      </c>
      <c r="AB36" s="127" t="str">
        <f>[32]Junho!$I$31</f>
        <v>*</v>
      </c>
      <c r="AC36" s="127" t="str">
        <f>[32]Junho!$I$32</f>
        <v>*</v>
      </c>
      <c r="AD36" s="127" t="str">
        <f>[32]Junho!$I$33</f>
        <v>*</v>
      </c>
      <c r="AE36" s="127" t="str">
        <f>[32]Junho!$I$34</f>
        <v>*</v>
      </c>
      <c r="AF36" s="134" t="str">
        <f>[32]Junho!$I$35</f>
        <v>*</v>
      </c>
      <c r="AI36" t="s">
        <v>47</v>
      </c>
      <c r="AJ36" t="s">
        <v>47</v>
      </c>
    </row>
    <row r="37" spans="1:38" x14ac:dyDescent="0.2">
      <c r="A37" s="97" t="s">
        <v>14</v>
      </c>
      <c r="B37" s="131" t="str">
        <f>[33]Junho!$I$5</f>
        <v>SO</v>
      </c>
      <c r="C37" s="131" t="str">
        <f>[33]Junho!$I$6</f>
        <v>SO</v>
      </c>
      <c r="D37" s="131" t="str">
        <f>[33]Junho!$I$7</f>
        <v>S</v>
      </c>
      <c r="E37" s="131" t="str">
        <f>[33]Junho!$I$8</f>
        <v>SO</v>
      </c>
      <c r="F37" s="131" t="str">
        <f>[33]Junho!$I$9</f>
        <v>SE</v>
      </c>
      <c r="G37" s="131" t="str">
        <f>[33]Junho!$I$10</f>
        <v>SO</v>
      </c>
      <c r="H37" s="131" t="str">
        <f>[33]Junho!$I$11</f>
        <v>NE</v>
      </c>
      <c r="I37" s="131" t="str">
        <f>[33]Junho!$I$12</f>
        <v>L</v>
      </c>
      <c r="J37" s="131" t="str">
        <f>[33]Junho!$I$13</f>
        <v>S</v>
      </c>
      <c r="K37" s="131" t="str">
        <f>[33]Junho!$I$14</f>
        <v>NE</v>
      </c>
      <c r="L37" s="131" t="str">
        <f>[33]Junho!$I$15</f>
        <v>L</v>
      </c>
      <c r="M37" s="131" t="str">
        <f>[33]Junho!$I$16</f>
        <v>NE</v>
      </c>
      <c r="N37" s="131" t="str">
        <f>[33]Junho!$I$17</f>
        <v>NE</v>
      </c>
      <c r="O37" s="131" t="str">
        <f>[33]Junho!$I$18</f>
        <v>NE</v>
      </c>
      <c r="P37" s="131" t="str">
        <f>[33]Junho!$I$19</f>
        <v>NE</v>
      </c>
      <c r="Q37" s="131" t="str">
        <f>[33]Junho!$I$20</f>
        <v>L</v>
      </c>
      <c r="R37" s="131" t="str">
        <f>[33]Junho!$I$21</f>
        <v>SE</v>
      </c>
      <c r="S37" s="131" t="str">
        <f>[33]Junho!$I$22</f>
        <v>SO</v>
      </c>
      <c r="T37" s="131" t="str">
        <f>[33]Junho!$I$23</f>
        <v>SO</v>
      </c>
      <c r="U37" s="131" t="str">
        <f>[33]Junho!$I$24</f>
        <v>S</v>
      </c>
      <c r="V37" s="131" t="str">
        <f>[33]Junho!$I$25</f>
        <v>L</v>
      </c>
      <c r="W37" s="131" t="str">
        <f>[33]Junho!$I$26</f>
        <v>NE</v>
      </c>
      <c r="X37" s="131" t="str">
        <f>[33]Junho!$I$27</f>
        <v>NE</v>
      </c>
      <c r="Y37" s="131" t="str">
        <f>[33]Junho!$I$28</f>
        <v>N</v>
      </c>
      <c r="Z37" s="131" t="str">
        <f>[33]Junho!$I$29</f>
        <v>NO</v>
      </c>
      <c r="AA37" s="131" t="str">
        <f>[33]Junho!$I$30</f>
        <v>NO</v>
      </c>
      <c r="AB37" s="131" t="str">
        <f>[33]Junho!$I$31</f>
        <v>L</v>
      </c>
      <c r="AC37" s="131" t="str">
        <f>[33]Junho!$I$32</f>
        <v>NE</v>
      </c>
      <c r="AD37" s="131" t="str">
        <f>[33]Junho!$I$33</f>
        <v>NE</v>
      </c>
      <c r="AE37" s="131" t="str">
        <f>[33]Junho!$I$34</f>
        <v>N</v>
      </c>
      <c r="AF37" s="123" t="str">
        <f>[33]Junho!$I$35</f>
        <v>NE</v>
      </c>
      <c r="AJ37" t="s">
        <v>47</v>
      </c>
    </row>
    <row r="38" spans="1:38" x14ac:dyDescent="0.2">
      <c r="A38" s="97" t="s">
        <v>174</v>
      </c>
      <c r="B38" s="11" t="str">
        <f>[34]Junho!$I$5</f>
        <v>*</v>
      </c>
      <c r="C38" s="11" t="str">
        <f>[34]Junho!$I$6</f>
        <v>*</v>
      </c>
      <c r="D38" s="11" t="str">
        <f>[34]Junho!$I$7</f>
        <v>*</v>
      </c>
      <c r="E38" s="11" t="str">
        <f>[34]Junho!$I$8</f>
        <v>*</v>
      </c>
      <c r="F38" s="11" t="str">
        <f>[34]Junho!$I$9</f>
        <v>*</v>
      </c>
      <c r="G38" s="11" t="str">
        <f>[34]Junho!$I$10</f>
        <v>*</v>
      </c>
      <c r="H38" s="11" t="str">
        <f>[34]Junho!$I$11</f>
        <v>*</v>
      </c>
      <c r="I38" s="11" t="str">
        <f>[34]Junho!$I$12</f>
        <v>*</v>
      </c>
      <c r="J38" s="11" t="str">
        <f>[34]Junho!$I$13</f>
        <v>*</v>
      </c>
      <c r="K38" s="11" t="str">
        <f>[34]Junho!$I$14</f>
        <v>*</v>
      </c>
      <c r="L38" s="11" t="str">
        <f>[34]Junho!$I$15</f>
        <v>*</v>
      </c>
      <c r="M38" s="11" t="str">
        <f>[34]Junho!$I$16</f>
        <v>*</v>
      </c>
      <c r="N38" s="11" t="str">
        <f>[34]Junho!$I$17</f>
        <v>*</v>
      </c>
      <c r="O38" s="11" t="str">
        <f>[34]Junho!$I$18</f>
        <v>*</v>
      </c>
      <c r="P38" s="11" t="str">
        <f>[34]Junho!$I$19</f>
        <v>*</v>
      </c>
      <c r="Q38" s="127" t="str">
        <f>[34]Junho!$I$20</f>
        <v>*</v>
      </c>
      <c r="R38" s="127" t="str">
        <f>[34]Junho!$I$21</f>
        <v>*</v>
      </c>
      <c r="S38" s="127" t="str">
        <f>[34]Junho!$I$22</f>
        <v>*</v>
      </c>
      <c r="T38" s="127" t="str">
        <f>[34]Junho!$I$23</f>
        <v>*</v>
      </c>
      <c r="U38" s="127" t="str">
        <f>[34]Junho!$I$24</f>
        <v>*</v>
      </c>
      <c r="V38" s="127" t="str">
        <f>[34]Junho!$I$25</f>
        <v>*</v>
      </c>
      <c r="W38" s="127" t="str">
        <f>[34]Junho!$I$26</f>
        <v>*</v>
      </c>
      <c r="X38" s="127" t="str">
        <f>[34]Junho!$I$27</f>
        <v>*</v>
      </c>
      <c r="Y38" s="127" t="str">
        <f>[34]Junho!$I$28</f>
        <v>*</v>
      </c>
      <c r="Z38" s="127" t="str">
        <f>[34]Junho!$I$29</f>
        <v>*</v>
      </c>
      <c r="AA38" s="127" t="str">
        <f>[34]Junho!$I$30</f>
        <v>*</v>
      </c>
      <c r="AB38" s="127" t="str">
        <f>[34]Junho!$I$31</f>
        <v>*</v>
      </c>
      <c r="AC38" s="127" t="str">
        <f>[34]Junho!$I$32</f>
        <v>*</v>
      </c>
      <c r="AD38" s="127" t="str">
        <f>[34]Junho!$I$33</f>
        <v>*</v>
      </c>
      <c r="AE38" s="127" t="str">
        <f>[34]Junho!$I$34</f>
        <v>*</v>
      </c>
      <c r="AF38" s="134" t="str">
        <f>[34]Junho!$I$35</f>
        <v>*</v>
      </c>
      <c r="AI38" t="s">
        <v>47</v>
      </c>
      <c r="AJ38" t="s">
        <v>47</v>
      </c>
    </row>
    <row r="39" spans="1:38" x14ac:dyDescent="0.2">
      <c r="A39" s="97" t="s">
        <v>15</v>
      </c>
      <c r="B39" s="131" t="str">
        <f>[35]Junho!$I$5</f>
        <v>SO</v>
      </c>
      <c r="C39" s="131" t="str">
        <f>[35]Junho!$I$6</f>
        <v>SO</v>
      </c>
      <c r="D39" s="131" t="str">
        <f>[35]Junho!$I$7</f>
        <v>SO</v>
      </c>
      <c r="E39" s="131" t="str">
        <f>[35]Junho!$I$8</f>
        <v>NO</v>
      </c>
      <c r="F39" s="131" t="str">
        <f>[35]Junho!$I$9</f>
        <v>NO</v>
      </c>
      <c r="G39" s="131" t="str">
        <f>[35]Junho!$I$10</f>
        <v>NO</v>
      </c>
      <c r="H39" s="131" t="str">
        <f>[35]Junho!$I$11</f>
        <v>NO</v>
      </c>
      <c r="I39" s="131" t="str">
        <f>[35]Junho!$I$12</f>
        <v>NO</v>
      </c>
      <c r="J39" s="131" t="str">
        <f>[35]Junho!$I$13</f>
        <v>NO</v>
      </c>
      <c r="K39" s="131" t="str">
        <f>[35]Junho!$I$14</f>
        <v>NO</v>
      </c>
      <c r="L39" s="131" t="str">
        <f>[35]Junho!$I$15</f>
        <v>NO</v>
      </c>
      <c r="M39" s="131" t="str">
        <f>[35]Junho!$I$16</f>
        <v>NO</v>
      </c>
      <c r="N39" s="131" t="str">
        <f>[35]Junho!$I$17</f>
        <v>NO</v>
      </c>
      <c r="O39" s="131" t="str">
        <f>[35]Junho!$I$18</f>
        <v>NO</v>
      </c>
      <c r="P39" s="131" t="str">
        <f>[35]Junho!$I$19</f>
        <v>NO</v>
      </c>
      <c r="Q39" s="131" t="str">
        <f>[35]Junho!$I$20</f>
        <v>NO</v>
      </c>
      <c r="R39" s="131" t="str">
        <f>[35]Junho!$I$21</f>
        <v>NO</v>
      </c>
      <c r="S39" s="131" t="str">
        <f>[35]Junho!$I$22</f>
        <v>NO</v>
      </c>
      <c r="T39" s="131" t="str">
        <f>[35]Junho!$I$23</f>
        <v>NO</v>
      </c>
      <c r="U39" s="131" t="str">
        <f>[35]Junho!$I$24</f>
        <v>SO</v>
      </c>
      <c r="V39" s="131" t="str">
        <f>[35]Junho!$I$25</f>
        <v>NO</v>
      </c>
      <c r="W39" s="131" t="str">
        <f>[35]Junho!$I$26</f>
        <v>NO</v>
      </c>
      <c r="X39" s="131" t="str">
        <f>[35]Junho!$I$27</f>
        <v>NO</v>
      </c>
      <c r="Y39" s="131" t="str">
        <f>[35]Junho!$I$28</f>
        <v>NO</v>
      </c>
      <c r="Z39" s="131" t="str">
        <f>[35]Junho!$I$29</f>
        <v>NO</v>
      </c>
      <c r="AA39" s="131" t="str">
        <f>[35]Junho!$I$30</f>
        <v>SO</v>
      </c>
      <c r="AB39" s="131" t="str">
        <f>[35]Junho!$I$31</f>
        <v>NO</v>
      </c>
      <c r="AC39" s="131" t="str">
        <f>[35]Junho!$I$32</f>
        <v>NO</v>
      </c>
      <c r="AD39" s="131" t="str">
        <f>[35]Junho!$I$33</f>
        <v>NO</v>
      </c>
      <c r="AE39" s="131" t="str">
        <f>[35]Junho!$I$34</f>
        <v>NO</v>
      </c>
      <c r="AF39" s="123" t="str">
        <f>[35]Junho!$I$35</f>
        <v>NO</v>
      </c>
      <c r="AG39" s="12" t="s">
        <v>47</v>
      </c>
      <c r="AJ39" t="s">
        <v>47</v>
      </c>
    </row>
    <row r="40" spans="1:38" x14ac:dyDescent="0.2">
      <c r="A40" s="97" t="s">
        <v>16</v>
      </c>
      <c r="B40" s="132" t="str">
        <f>[36]Junho!$I$5</f>
        <v>S</v>
      </c>
      <c r="C40" s="132" t="str">
        <f>[36]Junho!$I$6</f>
        <v>S</v>
      </c>
      <c r="D40" s="132" t="str">
        <f>[36]Junho!$I$7</f>
        <v>S</v>
      </c>
      <c r="E40" s="132" t="str">
        <f>[36]Junho!$I$8</f>
        <v>S</v>
      </c>
      <c r="F40" s="132" t="str">
        <f>[36]Junho!$I$9</f>
        <v>SE</v>
      </c>
      <c r="G40" s="132" t="str">
        <f>[36]Junho!$I$10</f>
        <v>NE</v>
      </c>
      <c r="H40" s="132" t="str">
        <f>[36]Junho!$I$11</f>
        <v>N</v>
      </c>
      <c r="I40" s="132" t="str">
        <f>[36]Junho!$I$12</f>
        <v>O</v>
      </c>
      <c r="J40" s="132" t="str">
        <f>[36]Junho!$I$13</f>
        <v>S</v>
      </c>
      <c r="K40" s="132" t="str">
        <f>[36]Junho!$I$14</f>
        <v>NE</v>
      </c>
      <c r="L40" s="132" t="str">
        <f>[36]Junho!$I$15</f>
        <v>N</v>
      </c>
      <c r="M40" s="132" t="str">
        <f>[36]Junho!$I$16</f>
        <v>N</v>
      </c>
      <c r="N40" s="132" t="str">
        <f>[36]Junho!$I$17</f>
        <v>NE</v>
      </c>
      <c r="O40" s="132" t="str">
        <f>[36]Junho!$I$18</f>
        <v>N</v>
      </c>
      <c r="P40" s="132" t="str">
        <f>[36]Junho!$I$19</f>
        <v>NE</v>
      </c>
      <c r="Q40" s="132" t="str">
        <f>[36]Junho!$I$20</f>
        <v>NE</v>
      </c>
      <c r="R40" s="132" t="str">
        <f>[36]Junho!$I$21</f>
        <v>SO</v>
      </c>
      <c r="S40" s="132" t="str">
        <f>[36]Junho!$I$22</f>
        <v>N</v>
      </c>
      <c r="T40" s="132" t="str">
        <f>[36]Junho!$I$23</f>
        <v>SO</v>
      </c>
      <c r="U40" s="132" t="str">
        <f>[36]Junho!$I$24</f>
        <v>SO</v>
      </c>
      <c r="V40" s="132" t="str">
        <f>[36]Junho!$I$25</f>
        <v>S</v>
      </c>
      <c r="W40" s="132" t="str">
        <f>[36]Junho!$I$26</f>
        <v>NE</v>
      </c>
      <c r="X40" s="132" t="str">
        <f>[36]Junho!$I$27</f>
        <v>N</v>
      </c>
      <c r="Y40" s="132" t="str">
        <f>[36]Junho!$I$28</f>
        <v>N</v>
      </c>
      <c r="Z40" s="132" t="str">
        <f>[36]Junho!$I$29</f>
        <v>N</v>
      </c>
      <c r="AA40" s="132" t="str">
        <f>[36]Junho!$I$30</f>
        <v>S</v>
      </c>
      <c r="AB40" s="132" t="str">
        <f>[36]Junho!$I$31</f>
        <v>L</v>
      </c>
      <c r="AC40" s="132" t="str">
        <f>[36]Junho!$I$32</f>
        <v>N</v>
      </c>
      <c r="AD40" s="132" t="str">
        <f>[36]Junho!$I$33</f>
        <v>N</v>
      </c>
      <c r="AE40" s="132" t="str">
        <f>[36]Junho!$I$34</f>
        <v>N</v>
      </c>
      <c r="AF40" s="123" t="str">
        <f>[36]Junho!$I$35</f>
        <v>N</v>
      </c>
      <c r="AH40" t="s">
        <v>47</v>
      </c>
      <c r="AI40" t="s">
        <v>47</v>
      </c>
    </row>
    <row r="41" spans="1:38" x14ac:dyDescent="0.2">
      <c r="A41" s="97" t="s">
        <v>175</v>
      </c>
      <c r="B41" s="131" t="str">
        <f>[37]Junho!$I$5</f>
        <v>NO</v>
      </c>
      <c r="C41" s="131" t="str">
        <f>[37]Junho!$I$6</f>
        <v>SE</v>
      </c>
      <c r="D41" s="131" t="str">
        <f>[37]Junho!$I$7</f>
        <v>S</v>
      </c>
      <c r="E41" s="131" t="str">
        <f>[37]Junho!$I$8</f>
        <v>SE</v>
      </c>
      <c r="F41" s="131" t="str">
        <f>[37]Junho!$I$9</f>
        <v>L</v>
      </c>
      <c r="G41" s="131" t="str">
        <f>[37]Junho!$I$10</f>
        <v>NE</v>
      </c>
      <c r="H41" s="131" t="str">
        <f>[37]Junho!$I$11</f>
        <v>NE</v>
      </c>
      <c r="I41" s="131" t="str">
        <f>[37]Junho!$I$12</f>
        <v>L</v>
      </c>
      <c r="J41" s="131" t="str">
        <f>[37]Junho!$I$13</f>
        <v>SE</v>
      </c>
      <c r="K41" s="131" t="str">
        <f>[37]Junho!$I$14</f>
        <v>SE</v>
      </c>
      <c r="L41" s="131" t="str">
        <f>[37]Junho!$I$15</f>
        <v>NE</v>
      </c>
      <c r="M41" s="131" t="str">
        <f>[37]Junho!$I$16</f>
        <v>NE</v>
      </c>
      <c r="N41" s="131" t="str">
        <f>[37]Junho!$I$17</f>
        <v>N</v>
      </c>
      <c r="O41" s="131" t="str">
        <f>[37]Junho!$I$18</f>
        <v>NE</v>
      </c>
      <c r="P41" s="131" t="str">
        <f>[37]Junho!$I$19</f>
        <v>NE</v>
      </c>
      <c r="Q41" s="131" t="str">
        <f>[37]Junho!$I$20</f>
        <v>SE</v>
      </c>
      <c r="R41" s="131" t="str">
        <f>[37]Junho!$I$21</f>
        <v>NE</v>
      </c>
      <c r="S41" s="131" t="str">
        <f>[37]Junho!$I$22</f>
        <v>NO</v>
      </c>
      <c r="T41" s="127" t="str">
        <f>[37]Junho!$I$23</f>
        <v>NE</v>
      </c>
      <c r="U41" s="127" t="str">
        <f>[37]Junho!$I$24</f>
        <v>SE</v>
      </c>
      <c r="V41" s="127" t="str">
        <f>[37]Junho!$I$25</f>
        <v>NE</v>
      </c>
      <c r="W41" s="127" t="str">
        <f>[37]Junho!$I$26</f>
        <v>NE</v>
      </c>
      <c r="X41" s="127" t="str">
        <f>[37]Junho!$I$27</f>
        <v>NE</v>
      </c>
      <c r="Y41" s="127" t="str">
        <f>[37]Junho!$I$28</f>
        <v>N</v>
      </c>
      <c r="Z41" s="127" t="str">
        <f>[37]Junho!$I$29</f>
        <v>N</v>
      </c>
      <c r="AA41" s="127" t="str">
        <f>[37]Junho!$I$30</f>
        <v>NO</v>
      </c>
      <c r="AB41" s="127" t="str">
        <f>[37]Junho!$I$31</f>
        <v>NE</v>
      </c>
      <c r="AC41" s="127" t="str">
        <f>[37]Junho!$I$32</f>
        <v>N</v>
      </c>
      <c r="AD41" s="127" t="str">
        <f>[37]Junho!$I$33</f>
        <v>N</v>
      </c>
      <c r="AE41" s="127" t="str">
        <f>[37]Junho!$I$34</f>
        <v>N</v>
      </c>
      <c r="AF41" s="134" t="str">
        <f>[37]Junho!$I$35</f>
        <v>NE</v>
      </c>
      <c r="AI41" t="s">
        <v>47</v>
      </c>
    </row>
    <row r="42" spans="1:38" x14ac:dyDescent="0.2">
      <c r="A42" s="97" t="s">
        <v>17</v>
      </c>
      <c r="B42" s="131" t="str">
        <f>[38]Junho!$I$5</f>
        <v>SE</v>
      </c>
      <c r="C42" s="131" t="str">
        <f>[38]Junho!$I$6</f>
        <v>S</v>
      </c>
      <c r="D42" s="131" t="str">
        <f>[38]Junho!$I$7</f>
        <v>S</v>
      </c>
      <c r="E42" s="131" t="str">
        <f>[38]Junho!$I$8</f>
        <v>L</v>
      </c>
      <c r="F42" s="131" t="str">
        <f>[38]Junho!$I$9</f>
        <v>NE</v>
      </c>
      <c r="G42" s="131" t="str">
        <f>[38]Junho!$I$10</f>
        <v>NE</v>
      </c>
      <c r="H42" s="131" t="str">
        <f>[38]Junho!$I$11</f>
        <v>N</v>
      </c>
      <c r="I42" s="131" t="str">
        <f>[38]Junho!$I$12</f>
        <v>N</v>
      </c>
      <c r="J42" s="131" t="str">
        <f>[38]Junho!$I$13</f>
        <v>NE</v>
      </c>
      <c r="K42" s="131" t="str">
        <f>[38]Junho!$I$14</f>
        <v>NE</v>
      </c>
      <c r="L42" s="131" t="str">
        <f>[38]Junho!$I$15</f>
        <v>N</v>
      </c>
      <c r="M42" s="131" t="str">
        <f>[38]Junho!$I$16</f>
        <v>N</v>
      </c>
      <c r="N42" s="131" t="str">
        <f>[38]Junho!$I$17</f>
        <v>N</v>
      </c>
      <c r="O42" s="131" t="str">
        <f>[38]Junho!$I$18</f>
        <v>N</v>
      </c>
      <c r="P42" s="131" t="str">
        <f>[38]Junho!$I$19</f>
        <v>N</v>
      </c>
      <c r="Q42" s="131" t="str">
        <f>[38]Junho!$I$20</f>
        <v>N</v>
      </c>
      <c r="R42" s="131" t="str">
        <f>[38]Junho!$I$21</f>
        <v>NE</v>
      </c>
      <c r="S42" s="131" t="str">
        <f>[38]Junho!$I$22</f>
        <v>N</v>
      </c>
      <c r="T42" s="131" t="str">
        <f>[38]Junho!$I$23</f>
        <v>O</v>
      </c>
      <c r="U42" s="131" t="str">
        <f>[38]Junho!$I$24</f>
        <v>S</v>
      </c>
      <c r="V42" s="131" t="str">
        <f>[38]Junho!$I$25</f>
        <v>N</v>
      </c>
      <c r="W42" s="131" t="str">
        <f>[38]Junho!$I$26</f>
        <v>N</v>
      </c>
      <c r="X42" s="131" t="str">
        <f>[38]Junho!$I$27</f>
        <v>N</v>
      </c>
      <c r="Y42" s="131" t="str">
        <f>[38]Junho!$I$28</f>
        <v>NO</v>
      </c>
      <c r="Z42" s="131" t="str">
        <f>[38]Junho!$I$29</f>
        <v>NO</v>
      </c>
      <c r="AA42" s="131" t="str">
        <f>[38]Junho!$I$30</f>
        <v>NO</v>
      </c>
      <c r="AB42" s="131" t="str">
        <f>[38]Junho!$I$31</f>
        <v>N</v>
      </c>
      <c r="AC42" s="131" t="str">
        <f>[38]Junho!$I$32</f>
        <v>N</v>
      </c>
      <c r="AD42" s="131" t="str">
        <f>[38]Junho!$I$33</f>
        <v>N</v>
      </c>
      <c r="AE42" s="131" t="str">
        <f>[38]Junho!$I$34</f>
        <v>O</v>
      </c>
      <c r="AF42" s="123" t="str">
        <f>[38]Junho!$I$35</f>
        <v>N</v>
      </c>
    </row>
    <row r="43" spans="1:38" x14ac:dyDescent="0.2">
      <c r="A43" s="97" t="s">
        <v>157</v>
      </c>
      <c r="B43" s="11" t="str">
        <f>[39]Junho!$I$5</f>
        <v>NO</v>
      </c>
      <c r="C43" s="11" t="str">
        <f>[39]Junho!$I$6</f>
        <v>SO</v>
      </c>
      <c r="D43" s="11" t="str">
        <f>[39]Junho!$I$7</f>
        <v>SO</v>
      </c>
      <c r="E43" s="11" t="str">
        <f>[39]Junho!$I$8</f>
        <v>SE</v>
      </c>
      <c r="F43" s="11" t="str">
        <f>[39]Junho!$I$9</f>
        <v>L</v>
      </c>
      <c r="G43" s="11" t="str">
        <f>[39]Junho!$I$10</f>
        <v>L</v>
      </c>
      <c r="H43" s="11" t="str">
        <f>[39]Junho!$I$11</f>
        <v>NE</v>
      </c>
      <c r="I43" s="11" t="str">
        <f>[39]Junho!$I$12</f>
        <v>L</v>
      </c>
      <c r="J43" s="11" t="str">
        <f>[39]Junho!$I$13</f>
        <v>L</v>
      </c>
      <c r="K43" s="11" t="str">
        <f>[39]Junho!$I$14</f>
        <v>L</v>
      </c>
      <c r="L43" s="11" t="str">
        <f>[39]Junho!$I$15</f>
        <v>NE</v>
      </c>
      <c r="M43" s="11" t="str">
        <f>[39]Junho!$I$16</f>
        <v>L</v>
      </c>
      <c r="N43" s="11" t="str">
        <f>[39]Junho!$I$17</f>
        <v>NE</v>
      </c>
      <c r="O43" s="11" t="str">
        <f>[39]Junho!$I$18</f>
        <v>NE</v>
      </c>
      <c r="P43" s="11" t="str">
        <f>[39]Junho!$I$19</f>
        <v>NE</v>
      </c>
      <c r="Q43" s="11" t="str">
        <f>[39]Junho!$I$20</f>
        <v>L</v>
      </c>
      <c r="R43" s="11" t="str">
        <f>[39]Junho!$I$21</f>
        <v>L</v>
      </c>
      <c r="S43" s="11" t="str">
        <f>[39]Junho!$I$22</f>
        <v>NE</v>
      </c>
      <c r="T43" s="127" t="str">
        <f>[39]Junho!$I$23</f>
        <v>L</v>
      </c>
      <c r="U43" s="127" t="str">
        <f>[39]Junho!$I$24</f>
        <v>L</v>
      </c>
      <c r="V43" s="127" t="str">
        <f>[39]Junho!$I$25</f>
        <v>L</v>
      </c>
      <c r="W43" s="127" t="str">
        <f>[39]Junho!$I$26</f>
        <v>NE</v>
      </c>
      <c r="X43" s="127" t="str">
        <f>[39]Junho!$I$27</f>
        <v>NE</v>
      </c>
      <c r="Y43" s="127" t="str">
        <f>[39]Junho!$I$28</f>
        <v>NE</v>
      </c>
      <c r="Z43" s="127" t="str">
        <f>[39]Junho!$I$29</f>
        <v>NO</v>
      </c>
      <c r="AA43" s="127" t="str">
        <f>[39]Junho!$I$30</f>
        <v>N</v>
      </c>
      <c r="AB43" s="127" t="str">
        <f>[39]Junho!$I$31</f>
        <v>L</v>
      </c>
      <c r="AC43" s="127" t="str">
        <f>[39]Junho!$I$32</f>
        <v>NE</v>
      </c>
      <c r="AD43" s="127" t="str">
        <f>[39]Junho!$I$33</f>
        <v>NE</v>
      </c>
      <c r="AE43" s="127" t="str">
        <f>[39]Junho!$I$34</f>
        <v>N</v>
      </c>
      <c r="AF43" s="134" t="str">
        <f>[39]Junho!$I$35</f>
        <v>L</v>
      </c>
      <c r="AI43" t="s">
        <v>47</v>
      </c>
      <c r="AJ43" t="s">
        <v>47</v>
      </c>
      <c r="AK43" t="s">
        <v>47</v>
      </c>
    </row>
    <row r="44" spans="1:38" x14ac:dyDescent="0.2">
      <c r="A44" s="97" t="s">
        <v>18</v>
      </c>
      <c r="B44" s="131" t="str">
        <f>[40]Junho!$I$5</f>
        <v>NO</v>
      </c>
      <c r="C44" s="131" t="str">
        <f>[40]Junho!$I$6</f>
        <v>NO</v>
      </c>
      <c r="D44" s="131" t="str">
        <f>[40]Junho!$I$7</f>
        <v>SO</v>
      </c>
      <c r="E44" s="131" t="str">
        <f>[40]Junho!$I$8</f>
        <v>L</v>
      </c>
      <c r="F44" s="131" t="str">
        <f>[40]Junho!$I$9</f>
        <v>L</v>
      </c>
      <c r="G44" s="131" t="str">
        <f>[40]Junho!$I$10</f>
        <v>L</v>
      </c>
      <c r="H44" s="131" t="str">
        <f>[40]Junho!$I$11</f>
        <v>SE</v>
      </c>
      <c r="I44" s="131" t="str">
        <f>[40]Junho!$I$12</f>
        <v>L</v>
      </c>
      <c r="J44" s="131" t="str">
        <f>[40]Junho!$I$13</f>
        <v>L</v>
      </c>
      <c r="K44" s="131" t="str">
        <f>[40]Junho!$I$14</f>
        <v>L</v>
      </c>
      <c r="L44" s="131" t="str">
        <f>[40]Junho!$I$15</f>
        <v>SE</v>
      </c>
      <c r="M44" s="131" t="str">
        <f>[40]Junho!$I$16</f>
        <v>SE</v>
      </c>
      <c r="N44" s="131" t="str">
        <f>[40]Junho!$I$17</f>
        <v>SE</v>
      </c>
      <c r="O44" s="131" t="str">
        <f>[40]Junho!$I$18</f>
        <v>SE</v>
      </c>
      <c r="P44" s="131" t="str">
        <f>[40]Junho!$I$19</f>
        <v>SE</v>
      </c>
      <c r="Q44" s="131" t="str">
        <f>[40]Junho!$I$20</f>
        <v>L</v>
      </c>
      <c r="R44" s="131" t="str">
        <f>[40]Junho!$I$21</f>
        <v>L</v>
      </c>
      <c r="S44" s="131" t="str">
        <f>[40]Junho!$I$22</f>
        <v>L</v>
      </c>
      <c r="T44" s="131" t="str">
        <f>[40]Junho!$I$23</f>
        <v>SE</v>
      </c>
      <c r="U44" s="131" t="str">
        <f>[40]Junho!$I$24</f>
        <v>L</v>
      </c>
      <c r="V44" s="131" t="str">
        <f>[40]Junho!$I$25</f>
        <v>L</v>
      </c>
      <c r="W44" s="131" t="str">
        <f>[40]Junho!$I$26</f>
        <v>L</v>
      </c>
      <c r="X44" s="131" t="str">
        <f>[40]Junho!$I$27</f>
        <v>SE</v>
      </c>
      <c r="Y44" s="131" t="str">
        <f>[40]Junho!$I$28</f>
        <v>N</v>
      </c>
      <c r="Z44" s="131" t="str">
        <f>[40]Junho!$I$29</f>
        <v>N</v>
      </c>
      <c r="AA44" s="131" t="str">
        <f>[40]Junho!$I$30</f>
        <v>N</v>
      </c>
      <c r="AB44" s="131" t="str">
        <f>[40]Junho!$I$31</f>
        <v>L</v>
      </c>
      <c r="AC44" s="131" t="str">
        <f>[40]Junho!$I$32</f>
        <v>L</v>
      </c>
      <c r="AD44" s="131" t="str">
        <f>[40]Junho!$I$33</f>
        <v>N</v>
      </c>
      <c r="AE44" s="131" t="str">
        <f>[40]Junho!$I$34</f>
        <v>NO</v>
      </c>
      <c r="AF44" s="123" t="str">
        <f>[40]Junho!$I$35</f>
        <v>L</v>
      </c>
      <c r="AI44" t="s">
        <v>47</v>
      </c>
      <c r="AJ44" t="s">
        <v>47</v>
      </c>
      <c r="AK44" t="s">
        <v>47</v>
      </c>
    </row>
    <row r="45" spans="1:38" x14ac:dyDescent="0.2">
      <c r="A45" s="97" t="s">
        <v>162</v>
      </c>
      <c r="B45" s="131" t="str">
        <f>[41]Junho!$I$5</f>
        <v>NO</v>
      </c>
      <c r="C45" s="131" t="str">
        <f>[41]Junho!$I$6</f>
        <v>NO</v>
      </c>
      <c r="D45" s="131" t="str">
        <f>[41]Junho!$I$7</f>
        <v>SO</v>
      </c>
      <c r="E45" s="131" t="str">
        <f>[41]Junho!$I$8</f>
        <v>S</v>
      </c>
      <c r="F45" s="131" t="str">
        <f>[41]Junho!$I$9</f>
        <v>SE</v>
      </c>
      <c r="G45" s="131" t="str">
        <f>[41]Junho!$I$10</f>
        <v>L</v>
      </c>
      <c r="H45" s="131" t="str">
        <f>[41]Junho!$I$11</f>
        <v>SE</v>
      </c>
      <c r="I45" s="131" t="str">
        <f>[41]Junho!$I$12</f>
        <v>L</v>
      </c>
      <c r="J45" s="131" t="str">
        <f>[41]Junho!$I$13</f>
        <v>L</v>
      </c>
      <c r="K45" s="131" t="str">
        <f>[41]Junho!$I$14</f>
        <v>L</v>
      </c>
      <c r="L45" s="131" t="str">
        <f>[41]Junho!$I$15</f>
        <v>L</v>
      </c>
      <c r="M45" s="131" t="str">
        <f>[41]Junho!$I$16</f>
        <v>L</v>
      </c>
      <c r="N45" s="131" t="str">
        <f>[41]Junho!$I$17</f>
        <v>NE</v>
      </c>
      <c r="O45" s="131" t="str">
        <f>[41]Junho!$I$18</f>
        <v>L</v>
      </c>
      <c r="P45" s="131" t="str">
        <f>[41]Junho!$I$19</f>
        <v>L</v>
      </c>
      <c r="Q45" s="131" t="str">
        <f>[41]Junho!$I$20</f>
        <v>L</v>
      </c>
      <c r="R45" s="131" t="str">
        <f>[41]Junho!$I$21</f>
        <v>L</v>
      </c>
      <c r="S45" s="131" t="str">
        <f>[41]Junho!$I$22</f>
        <v>N</v>
      </c>
      <c r="T45" s="127" t="str">
        <f>[41]Junho!$I$23</f>
        <v>L</v>
      </c>
      <c r="U45" s="127" t="str">
        <f>[41]Junho!$I$24</f>
        <v>NO</v>
      </c>
      <c r="V45" s="127" t="str">
        <f>[41]Junho!$I$25</f>
        <v>L</v>
      </c>
      <c r="W45" s="127" t="str">
        <f>[41]Junho!$I$26</f>
        <v>L</v>
      </c>
      <c r="X45" s="127" t="str">
        <f>[41]Junho!$I$27</f>
        <v>NO</v>
      </c>
      <c r="Y45" s="127" t="str">
        <f>[41]Junho!$I$28</f>
        <v>N</v>
      </c>
      <c r="Z45" s="127" t="str">
        <f>[41]Junho!$I$29</f>
        <v>NO</v>
      </c>
      <c r="AA45" s="127" t="str">
        <f>[41]Junho!$I$30</f>
        <v>NO</v>
      </c>
      <c r="AB45" s="127" t="str">
        <f>[41]Junho!$I$31</f>
        <v>L</v>
      </c>
      <c r="AC45" s="127" t="str">
        <f>[41]Junho!$I$32</f>
        <v>NE</v>
      </c>
      <c r="AD45" s="127" t="str">
        <f>[41]Junho!$I$33</f>
        <v>NE</v>
      </c>
      <c r="AE45" s="127" t="str">
        <f>[41]Junho!$I$34</f>
        <v>N</v>
      </c>
      <c r="AF45" s="134" t="str">
        <f>[41]Junho!$I$35</f>
        <v>L</v>
      </c>
      <c r="AH45" t="s">
        <v>47</v>
      </c>
      <c r="AI45" t="s">
        <v>47</v>
      </c>
      <c r="AJ45" t="s">
        <v>47</v>
      </c>
      <c r="AK45" t="s">
        <v>229</v>
      </c>
    </row>
    <row r="46" spans="1:38" x14ac:dyDescent="0.2">
      <c r="A46" s="97" t="s">
        <v>19</v>
      </c>
      <c r="B46" s="131" t="str">
        <f>[42]Junho!$I$5</f>
        <v>S</v>
      </c>
      <c r="C46" s="131" t="str">
        <f>[42]Junho!$I$6</f>
        <v>S</v>
      </c>
      <c r="D46" s="131" t="str">
        <f>[42]Junho!$I$7</f>
        <v>SO</v>
      </c>
      <c r="E46" s="131" t="str">
        <f>[42]Junho!$I$8</f>
        <v>L</v>
      </c>
      <c r="F46" s="131" t="str">
        <f>[42]Junho!$I$9</f>
        <v>NE</v>
      </c>
      <c r="G46" s="131" t="str">
        <f>[42]Junho!$I$10</f>
        <v>NE</v>
      </c>
      <c r="H46" s="131" t="str">
        <f>[42]Junho!$I$11</f>
        <v>NE</v>
      </c>
      <c r="I46" s="131" t="str">
        <f>[42]Junho!$I$12</f>
        <v>NE</v>
      </c>
      <c r="J46" s="131" t="str">
        <f>[42]Junho!$I$13</f>
        <v>NE</v>
      </c>
      <c r="K46" s="131" t="str">
        <f>[42]Junho!$I$14</f>
        <v>NE</v>
      </c>
      <c r="L46" s="131" t="str">
        <f>[42]Junho!$I$15</f>
        <v>NE</v>
      </c>
      <c r="M46" s="131" t="str">
        <f>[42]Junho!$I$16</f>
        <v>NE</v>
      </c>
      <c r="N46" s="131" t="str">
        <f>[42]Junho!$I$17</f>
        <v>NE</v>
      </c>
      <c r="O46" s="131" t="str">
        <f>[42]Junho!$I$18</f>
        <v>NE</v>
      </c>
      <c r="P46" s="131" t="str">
        <f>[42]Junho!$I$19</f>
        <v>NE</v>
      </c>
      <c r="Q46" s="131" t="str">
        <f>[42]Junho!$I$20</f>
        <v>L</v>
      </c>
      <c r="R46" s="131" t="str">
        <f>[42]Junho!$I$21</f>
        <v>L</v>
      </c>
      <c r="S46" s="131" t="str">
        <f>[42]Junho!$I$22</f>
        <v>NE</v>
      </c>
      <c r="T46" s="131" t="str">
        <f>[42]Junho!$I$23</f>
        <v>NE</v>
      </c>
      <c r="U46" s="131" t="str">
        <f>[42]Junho!$I$24</f>
        <v>S</v>
      </c>
      <c r="V46" s="131" t="str">
        <f>[42]Junho!$I$25</f>
        <v>L</v>
      </c>
      <c r="W46" s="131" t="str">
        <f>[42]Junho!$I$26</f>
        <v>NE</v>
      </c>
      <c r="X46" s="131" t="str">
        <f>[42]Junho!$I$27</f>
        <v>NE</v>
      </c>
      <c r="Y46" s="131" t="str">
        <f>[42]Junho!$I$28</f>
        <v>N</v>
      </c>
      <c r="Z46" s="131" t="str">
        <f>[42]Junho!$I$29</f>
        <v>N</v>
      </c>
      <c r="AA46" s="131" t="str">
        <f>[42]Junho!$I$30</f>
        <v>S</v>
      </c>
      <c r="AB46" s="131" t="str">
        <f>[42]Junho!$I$31</f>
        <v>NE</v>
      </c>
      <c r="AC46" s="131" t="str">
        <f>[42]Junho!$I$32</f>
        <v>NE</v>
      </c>
      <c r="AD46" s="131" t="str">
        <f>[42]Junho!$I$33</f>
        <v>N</v>
      </c>
      <c r="AE46" s="131" t="str">
        <f>[42]Junho!$I$34</f>
        <v>NE</v>
      </c>
      <c r="AF46" s="123" t="str">
        <f>[42]Junho!$I$35</f>
        <v>NE</v>
      </c>
      <c r="AG46" s="12" t="s">
        <v>47</v>
      </c>
      <c r="AI46" t="s">
        <v>47</v>
      </c>
    </row>
    <row r="47" spans="1:38" x14ac:dyDescent="0.2">
      <c r="A47" s="97" t="s">
        <v>31</v>
      </c>
      <c r="B47" s="131" t="str">
        <f>[43]Junho!$I$5</f>
        <v>NO</v>
      </c>
      <c r="C47" s="131" t="str">
        <f>[43]Junho!$I$6</f>
        <v>SE</v>
      </c>
      <c r="D47" s="131" t="str">
        <f>[43]Junho!$I$7</f>
        <v>S</v>
      </c>
      <c r="E47" s="131" t="str">
        <f>[43]Junho!$I$8</f>
        <v>SE</v>
      </c>
      <c r="F47" s="131" t="str">
        <f>[43]Junho!$I$9</f>
        <v>SE</v>
      </c>
      <c r="G47" s="131" t="str">
        <f>[43]Junho!$I$10</f>
        <v>L</v>
      </c>
      <c r="H47" s="131" t="str">
        <f>[43]Junho!$I$11</f>
        <v>NE</v>
      </c>
      <c r="I47" s="131" t="str">
        <f>[43]Junho!$I$12</f>
        <v>NE</v>
      </c>
      <c r="J47" s="131" t="str">
        <f>[43]Junho!$I$13</f>
        <v>SE</v>
      </c>
      <c r="K47" s="131" t="str">
        <f>[43]Junho!$I$14</f>
        <v>SE</v>
      </c>
      <c r="L47" s="131" t="str">
        <f>[43]Junho!$I$15</f>
        <v>SE</v>
      </c>
      <c r="M47" s="131" t="str">
        <f>[43]Junho!$I$16</f>
        <v>N</v>
      </c>
      <c r="N47" s="131" t="str">
        <f>[43]Junho!$I$17</f>
        <v>NE</v>
      </c>
      <c r="O47" s="131" t="str">
        <f>[43]Junho!$I$18</f>
        <v>N</v>
      </c>
      <c r="P47" s="131" t="str">
        <f>[43]Junho!$I$19</f>
        <v>NE</v>
      </c>
      <c r="Q47" s="131" t="str">
        <f>[43]Junho!$I$20</f>
        <v>L</v>
      </c>
      <c r="R47" s="131" t="str">
        <f>[43]Junho!$I$21</f>
        <v>NE</v>
      </c>
      <c r="S47" s="131" t="str">
        <f>[43]Junho!$I$22</f>
        <v>NE</v>
      </c>
      <c r="T47" s="131" t="str">
        <f>[43]Junho!$I$23</f>
        <v>NO</v>
      </c>
      <c r="U47" s="131" t="str">
        <f>[43]Junho!$I$24</f>
        <v>SE</v>
      </c>
      <c r="V47" s="131" t="str">
        <f>[43]Junho!$I$25</f>
        <v>SE</v>
      </c>
      <c r="W47" s="131" t="str">
        <f>[43]Junho!$I$26</f>
        <v>NE</v>
      </c>
      <c r="X47" s="131" t="str">
        <f>[43]Junho!$I$27</f>
        <v>NE</v>
      </c>
      <c r="Y47" s="131" t="str">
        <f>[43]Junho!$I$28</f>
        <v>N</v>
      </c>
      <c r="Z47" s="131" t="str">
        <f>[43]Junho!$I$29</f>
        <v>N</v>
      </c>
      <c r="AA47" s="131" t="str">
        <f>[43]Junho!$I$30</f>
        <v>NO</v>
      </c>
      <c r="AB47" s="131" t="str">
        <f>[43]Junho!$I$31</f>
        <v>NE</v>
      </c>
      <c r="AC47" s="131" t="str">
        <f>[43]Junho!$I$32</f>
        <v>NE</v>
      </c>
      <c r="AD47" s="131" t="str">
        <f>[43]Junho!$I$33</f>
        <v>N</v>
      </c>
      <c r="AE47" s="131" t="str">
        <f>[43]Junho!$I$34</f>
        <v>NO</v>
      </c>
      <c r="AF47" s="123" t="str">
        <f>[43]Junho!$I$35</f>
        <v>NE</v>
      </c>
      <c r="AH47" t="s">
        <v>47</v>
      </c>
      <c r="AJ47" t="s">
        <v>47</v>
      </c>
      <c r="AK47" t="s">
        <v>47</v>
      </c>
    </row>
    <row r="48" spans="1:38" x14ac:dyDescent="0.2">
      <c r="A48" s="97" t="s">
        <v>44</v>
      </c>
      <c r="B48" s="131" t="str">
        <f>[44]Junho!$I$5</f>
        <v>L</v>
      </c>
      <c r="C48" s="131" t="str">
        <f>[44]Junho!$I$6</f>
        <v>SO</v>
      </c>
      <c r="D48" s="131" t="str">
        <f>[44]Junho!$I$7</f>
        <v>SO</v>
      </c>
      <c r="E48" s="131" t="str">
        <f>[44]Junho!$I$8</f>
        <v>SE</v>
      </c>
      <c r="F48" s="131" t="str">
        <f>[44]Junho!$I$9</f>
        <v>SE</v>
      </c>
      <c r="G48" s="131" t="str">
        <f>[44]Junho!$I$10</f>
        <v>SE</v>
      </c>
      <c r="H48" s="131" t="str">
        <f>[44]Junho!$I$11</f>
        <v>L</v>
      </c>
      <c r="I48" s="131" t="str">
        <f>[44]Junho!$I$12</f>
        <v>L</v>
      </c>
      <c r="J48" s="131" t="str">
        <f>[44]Junho!$I$13</f>
        <v>SE</v>
      </c>
      <c r="K48" s="131" t="str">
        <f>[44]Junho!$I$14</f>
        <v>L</v>
      </c>
      <c r="L48" s="131" t="str">
        <f>[44]Junho!$I$15</f>
        <v>L</v>
      </c>
      <c r="M48" s="131" t="str">
        <f>[44]Junho!$I$16</f>
        <v>L</v>
      </c>
      <c r="N48" s="131" t="str">
        <f>[44]Junho!$I$17</f>
        <v>L</v>
      </c>
      <c r="O48" s="131" t="str">
        <f>[44]Junho!$I$18</f>
        <v>L</v>
      </c>
      <c r="P48" s="131" t="str">
        <f>[44]Junho!$I$19</f>
        <v>L</v>
      </c>
      <c r="Q48" s="131" t="str">
        <f>[44]Junho!$I$20</f>
        <v>L</v>
      </c>
      <c r="R48" s="131" t="str">
        <f>[44]Junho!$I$21</f>
        <v>SE</v>
      </c>
      <c r="S48" s="131" t="str">
        <f>[44]Junho!$I$22</f>
        <v>L</v>
      </c>
      <c r="T48" s="131" t="str">
        <f>[44]Junho!$I$23</f>
        <v>L</v>
      </c>
      <c r="U48" s="131" t="str">
        <f>[44]Junho!$I$24</f>
        <v>SE</v>
      </c>
      <c r="V48" s="131" t="str">
        <f>[44]Junho!$I$25</f>
        <v>L</v>
      </c>
      <c r="W48" s="131" t="str">
        <f>[44]Junho!$I$26</f>
        <v>L</v>
      </c>
      <c r="X48" s="131" t="str">
        <f>[44]Junho!$I$27</f>
        <v>L</v>
      </c>
      <c r="Y48" s="131" t="str">
        <f>[44]Junho!$I$28</f>
        <v>L</v>
      </c>
      <c r="Z48" s="131" t="str">
        <f>[44]Junho!$I$29</f>
        <v>NE</v>
      </c>
      <c r="AA48" s="131" t="str">
        <f>[44]Junho!$I$30</f>
        <v>NE</v>
      </c>
      <c r="AB48" s="131" t="str">
        <f>[44]Junho!$I$31</f>
        <v>L</v>
      </c>
      <c r="AC48" s="131" t="str">
        <f>[44]Junho!$I$32</f>
        <v>L</v>
      </c>
      <c r="AD48" s="131" t="str">
        <f>[44]Junho!$I$33</f>
        <v>L</v>
      </c>
      <c r="AE48" s="131" t="str">
        <f>[44]Junho!$I$34</f>
        <v>L</v>
      </c>
      <c r="AF48" s="123" t="str">
        <f>[44]Junho!$I$35</f>
        <v>L</v>
      </c>
      <c r="AG48" s="12" t="s">
        <v>47</v>
      </c>
      <c r="AI48" t="s">
        <v>47</v>
      </c>
      <c r="AJ48" t="s">
        <v>47</v>
      </c>
      <c r="AL48" t="s">
        <v>47</v>
      </c>
    </row>
    <row r="49" spans="1:37" ht="13.5" thickBot="1" x14ac:dyDescent="0.25">
      <c r="A49" s="98" t="s">
        <v>20</v>
      </c>
      <c r="B49" s="127" t="str">
        <f>[45]Junho!$I$5</f>
        <v>NO</v>
      </c>
      <c r="C49" s="127" t="str">
        <f>[45]Junho!$I$6</f>
        <v>SO</v>
      </c>
      <c r="D49" s="127" t="str">
        <f>[45]Junho!$I$7</f>
        <v>S</v>
      </c>
      <c r="E49" s="127" t="str">
        <f>[45]Junho!$I$8</f>
        <v>SE</v>
      </c>
      <c r="F49" s="127" t="str">
        <f>[45]Junho!$I$9</f>
        <v>SE</v>
      </c>
      <c r="G49" s="127" t="str">
        <f>[45]Junho!$I$10</f>
        <v>S</v>
      </c>
      <c r="H49" s="127" t="str">
        <f>[45]Junho!$I$11</f>
        <v>NE</v>
      </c>
      <c r="I49" s="127" t="str">
        <f>[45]Junho!$I$12</f>
        <v>NE</v>
      </c>
      <c r="J49" s="127" t="str">
        <f>[45]Junho!$I$13</f>
        <v>S</v>
      </c>
      <c r="K49" s="127" t="str">
        <f>[45]Junho!$I$14</f>
        <v>L</v>
      </c>
      <c r="L49" s="127" t="str">
        <f>[45]Junho!$I$15</f>
        <v>NE</v>
      </c>
      <c r="M49" s="127" t="str">
        <f>[45]Junho!$I$16</f>
        <v>NE</v>
      </c>
      <c r="N49" s="127" t="str">
        <f>[45]Junho!$I$17</f>
        <v>NE</v>
      </c>
      <c r="O49" s="127" t="str">
        <f>[45]Junho!$I$18</f>
        <v>NE</v>
      </c>
      <c r="P49" s="127" t="str">
        <f>[45]Junho!$I$19</f>
        <v>NE</v>
      </c>
      <c r="Q49" s="127" t="str">
        <f>[45]Junho!$I$20</f>
        <v>NE</v>
      </c>
      <c r="R49" s="127" t="str">
        <f>[45]Junho!$I$21</f>
        <v>NO</v>
      </c>
      <c r="S49" s="127" t="str">
        <f>[45]Junho!$I$22</f>
        <v>NE</v>
      </c>
      <c r="T49" s="127" t="str">
        <f>[45]Junho!$I$23</f>
        <v>N</v>
      </c>
      <c r="U49" s="127" t="str">
        <f>[45]Junho!$I$24</f>
        <v>SO</v>
      </c>
      <c r="V49" s="127" t="str">
        <f>[45]Junho!$I$25</f>
        <v>SO</v>
      </c>
      <c r="W49" s="127" t="str">
        <f>[45]Junho!$I$26</f>
        <v>L</v>
      </c>
      <c r="X49" s="127" t="str">
        <f>[45]Junho!$I$27</f>
        <v>NE</v>
      </c>
      <c r="Y49" s="127" t="str">
        <f>[45]Junho!$I$28</f>
        <v>N</v>
      </c>
      <c r="Z49" s="127" t="str">
        <f>[45]Junho!$I$29</f>
        <v>N</v>
      </c>
      <c r="AA49" s="127" t="str">
        <f>[45]Junho!$I$30</f>
        <v>NO</v>
      </c>
      <c r="AB49" s="127" t="str">
        <f>[45]Junho!$I$31</f>
        <v>NE</v>
      </c>
      <c r="AC49" s="127" t="str">
        <f>[45]Junho!$I$32</f>
        <v>NE</v>
      </c>
      <c r="AD49" s="127" t="str">
        <f>[45]Junho!$I$33</f>
        <v>N</v>
      </c>
      <c r="AE49" s="127" t="str">
        <f>[45]Junho!$I$34</f>
        <v>N</v>
      </c>
      <c r="AF49" s="123" t="str">
        <f>[45]Junho!$I$35</f>
        <v>NE</v>
      </c>
    </row>
    <row r="50" spans="1:37" s="5" customFormat="1" ht="17.100000000000001" customHeight="1" thickBot="1" x14ac:dyDescent="0.25">
      <c r="A50" s="99" t="s">
        <v>224</v>
      </c>
      <c r="B50" s="100" t="s">
        <v>232</v>
      </c>
      <c r="C50" s="101" t="s">
        <v>232</v>
      </c>
      <c r="D50" s="101" t="s">
        <v>232</v>
      </c>
      <c r="E50" s="101" t="s">
        <v>234</v>
      </c>
      <c r="F50" s="101" t="s">
        <v>234</v>
      </c>
      <c r="G50" s="101" t="s">
        <v>233</v>
      </c>
      <c r="H50" s="101" t="s">
        <v>231</v>
      </c>
      <c r="I50" s="101" t="s">
        <v>233</v>
      </c>
      <c r="J50" s="101" t="s">
        <v>233</v>
      </c>
      <c r="K50" s="101" t="s">
        <v>233</v>
      </c>
      <c r="L50" s="101" t="s">
        <v>231</v>
      </c>
      <c r="M50" s="101" t="s">
        <v>231</v>
      </c>
      <c r="N50" s="101" t="s">
        <v>231</v>
      </c>
      <c r="O50" s="101" t="s">
        <v>231</v>
      </c>
      <c r="P50" s="101" t="s">
        <v>231</v>
      </c>
      <c r="Q50" s="101" t="s">
        <v>233</v>
      </c>
      <c r="R50" s="101" t="s">
        <v>232</v>
      </c>
      <c r="S50" s="101" t="s">
        <v>231</v>
      </c>
      <c r="T50" s="101" t="s">
        <v>233</v>
      </c>
      <c r="U50" s="101" t="s">
        <v>232</v>
      </c>
      <c r="V50" s="101" t="s">
        <v>234</v>
      </c>
      <c r="W50" s="101" t="s">
        <v>231</v>
      </c>
      <c r="X50" s="101" t="s">
        <v>231</v>
      </c>
      <c r="Y50" s="101" t="s">
        <v>235</v>
      </c>
      <c r="Z50" s="101" t="s">
        <v>235</v>
      </c>
      <c r="AA50" s="101" t="s">
        <v>232</v>
      </c>
      <c r="AB50" s="101" t="s">
        <v>233</v>
      </c>
      <c r="AC50" s="101" t="s">
        <v>231</v>
      </c>
      <c r="AD50" s="101" t="s">
        <v>235</v>
      </c>
      <c r="AE50" s="119" t="s">
        <v>231</v>
      </c>
      <c r="AF50" s="120"/>
      <c r="AK50" s="5" t="s">
        <v>47</v>
      </c>
    </row>
    <row r="51" spans="1:37" s="8" customFormat="1" ht="13.5" thickBot="1" x14ac:dyDescent="0.25">
      <c r="A51" s="169" t="s">
        <v>223</v>
      </c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1"/>
      <c r="AF51" s="124" t="s">
        <v>236</v>
      </c>
      <c r="AK51" s="8" t="s">
        <v>47</v>
      </c>
    </row>
    <row r="52" spans="1:37" x14ac:dyDescent="0.2">
      <c r="A52" s="46"/>
      <c r="B52" s="47"/>
      <c r="C52" s="47"/>
      <c r="D52" s="47" t="s">
        <v>101</v>
      </c>
      <c r="E52" s="47"/>
      <c r="F52" s="47"/>
      <c r="G52" s="47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54"/>
      <c r="AE52" s="60" t="s">
        <v>47</v>
      </c>
      <c r="AF52" s="87"/>
    </row>
    <row r="53" spans="1:37" x14ac:dyDescent="0.2">
      <c r="A53" s="46"/>
      <c r="B53" s="48" t="s">
        <v>102</v>
      </c>
      <c r="C53" s="48"/>
      <c r="D53" s="48"/>
      <c r="E53" s="48"/>
      <c r="F53" s="48"/>
      <c r="G53" s="48"/>
      <c r="H53" s="48"/>
      <c r="I53" s="48"/>
      <c r="J53" s="85"/>
      <c r="K53" s="85"/>
      <c r="L53" s="85"/>
      <c r="M53" s="85" t="s">
        <v>45</v>
      </c>
      <c r="N53" s="85"/>
      <c r="O53" s="85"/>
      <c r="P53" s="85"/>
      <c r="Q53" s="85"/>
      <c r="R53" s="85"/>
      <c r="S53" s="85"/>
      <c r="T53" s="140" t="s">
        <v>97</v>
      </c>
      <c r="U53" s="140"/>
      <c r="V53" s="140"/>
      <c r="W53" s="140"/>
      <c r="X53" s="140"/>
      <c r="Y53" s="85"/>
      <c r="Z53" s="85"/>
      <c r="AA53" s="85"/>
      <c r="AB53" s="85"/>
      <c r="AC53" s="85"/>
      <c r="AD53" s="85"/>
      <c r="AE53" s="85"/>
      <c r="AF53" s="87"/>
      <c r="AK53" t="s">
        <v>47</v>
      </c>
    </row>
    <row r="54" spans="1:37" x14ac:dyDescent="0.2">
      <c r="A54" s="49"/>
      <c r="B54" s="85"/>
      <c r="C54" s="85"/>
      <c r="D54" s="85"/>
      <c r="E54" s="85"/>
      <c r="F54" s="85"/>
      <c r="G54" s="85"/>
      <c r="H54" s="85"/>
      <c r="I54" s="85"/>
      <c r="J54" s="86"/>
      <c r="K54" s="86"/>
      <c r="L54" s="86"/>
      <c r="M54" s="86" t="s">
        <v>46</v>
      </c>
      <c r="N54" s="86"/>
      <c r="O54" s="86"/>
      <c r="P54" s="86"/>
      <c r="Q54" s="85"/>
      <c r="R54" s="85"/>
      <c r="S54" s="85"/>
      <c r="T54" s="141" t="s">
        <v>98</v>
      </c>
      <c r="U54" s="141"/>
      <c r="V54" s="141"/>
      <c r="W54" s="141"/>
      <c r="X54" s="141"/>
      <c r="Y54" s="85"/>
      <c r="Z54" s="85"/>
      <c r="AA54" s="85"/>
      <c r="AB54" s="85"/>
      <c r="AC54" s="85"/>
      <c r="AD54" s="54"/>
      <c r="AE54" s="54"/>
      <c r="AF54" s="87"/>
    </row>
    <row r="55" spans="1:37" x14ac:dyDescent="0.2">
      <c r="A55" s="46"/>
      <c r="B55" s="47"/>
      <c r="C55" s="47"/>
      <c r="D55" s="47"/>
      <c r="E55" s="47"/>
      <c r="F55" s="47"/>
      <c r="G55" s="47"/>
      <c r="H55" s="47"/>
      <c r="I55" s="47"/>
      <c r="J55" s="47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54"/>
      <c r="AE55" s="54"/>
      <c r="AF55" s="87"/>
    </row>
    <row r="56" spans="1:37" x14ac:dyDescent="0.2">
      <c r="A56" s="49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54"/>
      <c r="AF56" s="87"/>
    </row>
    <row r="57" spans="1:37" x14ac:dyDescent="0.2">
      <c r="A57" s="49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55"/>
      <c r="AF57" s="87"/>
    </row>
    <row r="58" spans="1:37" ht="13.5" thickBot="1" x14ac:dyDescent="0.25">
      <c r="A58" s="61"/>
      <c r="B58" s="62"/>
      <c r="C58" s="62"/>
      <c r="D58" s="62"/>
      <c r="E58" s="62"/>
      <c r="F58" s="62"/>
      <c r="G58" s="62" t="s">
        <v>47</v>
      </c>
      <c r="H58" s="62"/>
      <c r="I58" s="62"/>
      <c r="J58" s="62"/>
      <c r="K58" s="62"/>
      <c r="L58" s="62" t="s">
        <v>47</v>
      </c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88"/>
    </row>
    <row r="59" spans="1:37" x14ac:dyDescent="0.2">
      <c r="AF59" s="7"/>
    </row>
    <row r="62" spans="1:37" x14ac:dyDescent="0.2">
      <c r="V62" s="2" t="s">
        <v>47</v>
      </c>
    </row>
    <row r="66" spans="10:33" x14ac:dyDescent="0.2">
      <c r="Q66" s="2" t="s">
        <v>47</v>
      </c>
    </row>
    <row r="67" spans="10:33" x14ac:dyDescent="0.2">
      <c r="J67" s="2" t="s">
        <v>47</v>
      </c>
      <c r="AG67" t="s">
        <v>47</v>
      </c>
    </row>
    <row r="69" spans="10:33" x14ac:dyDescent="0.2">
      <c r="O69" s="2" t="s">
        <v>47</v>
      </c>
    </row>
    <row r="70" spans="10:33" x14ac:dyDescent="0.2">
      <c r="P70" s="2" t="s">
        <v>47</v>
      </c>
      <c r="AB70" s="2" t="s">
        <v>47</v>
      </c>
    </row>
    <row r="74" spans="10:33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6">
    <mergeCell ref="B2:AF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53:X53"/>
    <mergeCell ref="T54:X54"/>
    <mergeCell ref="M3:M4"/>
    <mergeCell ref="N3:N4"/>
    <mergeCell ref="O3:O4"/>
    <mergeCell ref="P3:P4"/>
    <mergeCell ref="Q3:Q4"/>
    <mergeCell ref="A51:AE51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63" sqref="AK63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46" t="s">
        <v>32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69"/>
    </row>
    <row r="2" spans="1:33" s="4" customFormat="1" ht="20.100000000000001" customHeight="1" x14ac:dyDescent="0.2">
      <c r="A2" s="149" t="s">
        <v>21</v>
      </c>
      <c r="B2" s="143" t="s">
        <v>230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5"/>
    </row>
    <row r="3" spans="1:33" s="5" customFormat="1" ht="20.100000000000001" customHeight="1" x14ac:dyDescent="0.2">
      <c r="A3" s="149"/>
      <c r="B3" s="142">
        <v>1</v>
      </c>
      <c r="C3" s="142">
        <f>SUM(B3+1)</f>
        <v>2</v>
      </c>
      <c r="D3" s="142">
        <f t="shared" ref="D3:AD3" si="0">SUM(C3+1)</f>
        <v>3</v>
      </c>
      <c r="E3" s="142">
        <f t="shared" si="0"/>
        <v>4</v>
      </c>
      <c r="F3" s="142">
        <f t="shared" si="0"/>
        <v>5</v>
      </c>
      <c r="G3" s="142">
        <f t="shared" si="0"/>
        <v>6</v>
      </c>
      <c r="H3" s="142">
        <f t="shared" si="0"/>
        <v>7</v>
      </c>
      <c r="I3" s="142">
        <f t="shared" si="0"/>
        <v>8</v>
      </c>
      <c r="J3" s="142">
        <f t="shared" si="0"/>
        <v>9</v>
      </c>
      <c r="K3" s="142">
        <f t="shared" si="0"/>
        <v>10</v>
      </c>
      <c r="L3" s="142">
        <f t="shared" si="0"/>
        <v>11</v>
      </c>
      <c r="M3" s="142">
        <f t="shared" si="0"/>
        <v>12</v>
      </c>
      <c r="N3" s="142">
        <f t="shared" si="0"/>
        <v>13</v>
      </c>
      <c r="O3" s="142">
        <f t="shared" si="0"/>
        <v>14</v>
      </c>
      <c r="P3" s="142">
        <f t="shared" si="0"/>
        <v>15</v>
      </c>
      <c r="Q3" s="142">
        <f t="shared" si="0"/>
        <v>16</v>
      </c>
      <c r="R3" s="142">
        <f t="shared" si="0"/>
        <v>17</v>
      </c>
      <c r="S3" s="142">
        <f t="shared" si="0"/>
        <v>18</v>
      </c>
      <c r="T3" s="142">
        <f t="shared" si="0"/>
        <v>19</v>
      </c>
      <c r="U3" s="142">
        <f t="shared" si="0"/>
        <v>20</v>
      </c>
      <c r="V3" s="142">
        <f t="shared" si="0"/>
        <v>21</v>
      </c>
      <c r="W3" s="142">
        <f t="shared" si="0"/>
        <v>22</v>
      </c>
      <c r="X3" s="142">
        <f t="shared" si="0"/>
        <v>23</v>
      </c>
      <c r="Y3" s="142">
        <f t="shared" si="0"/>
        <v>24</v>
      </c>
      <c r="Z3" s="142">
        <f t="shared" si="0"/>
        <v>25</v>
      </c>
      <c r="AA3" s="142">
        <f t="shared" si="0"/>
        <v>26</v>
      </c>
      <c r="AB3" s="142">
        <f t="shared" si="0"/>
        <v>27</v>
      </c>
      <c r="AC3" s="142">
        <f t="shared" si="0"/>
        <v>28</v>
      </c>
      <c r="AD3" s="142">
        <f t="shared" si="0"/>
        <v>29</v>
      </c>
      <c r="AE3" s="160">
        <v>30</v>
      </c>
      <c r="AF3" s="116" t="s">
        <v>37</v>
      </c>
      <c r="AG3" s="107" t="s">
        <v>36</v>
      </c>
    </row>
    <row r="4" spans="1:33" s="5" customFormat="1" ht="20.100000000000001" customHeight="1" x14ac:dyDescent="0.2">
      <c r="A4" s="149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60"/>
      <c r="AF4" s="116" t="s">
        <v>35</v>
      </c>
      <c r="AG4" s="59" t="s">
        <v>35</v>
      </c>
    </row>
    <row r="5" spans="1:33" s="5" customFormat="1" x14ac:dyDescent="0.2">
      <c r="A5" s="57" t="s">
        <v>40</v>
      </c>
      <c r="B5" s="125">
        <f>[1]Junho!$J$5</f>
        <v>30.240000000000002</v>
      </c>
      <c r="C5" s="125">
        <f>[1]Junho!$J$6</f>
        <v>18.36</v>
      </c>
      <c r="D5" s="125">
        <f>[1]Junho!$J$7</f>
        <v>20.52</v>
      </c>
      <c r="E5" s="125">
        <f>[1]Junho!$J$8</f>
        <v>25.2</v>
      </c>
      <c r="F5" s="125">
        <f>[1]Junho!$J$9</f>
        <v>29.880000000000003</v>
      </c>
      <c r="G5" s="125">
        <f>[1]Junho!$J$10</f>
        <v>18</v>
      </c>
      <c r="H5" s="125">
        <f>[1]Junho!$J$11</f>
        <v>24.12</v>
      </c>
      <c r="I5" s="125">
        <f>[1]Junho!$J$12</f>
        <v>26.64</v>
      </c>
      <c r="J5" s="125">
        <f>[1]Junho!$J$13</f>
        <v>20.16</v>
      </c>
      <c r="K5" s="125">
        <f>[1]Junho!$J$14</f>
        <v>25.56</v>
      </c>
      <c r="L5" s="125">
        <f>[1]Junho!$J$15</f>
        <v>16.2</v>
      </c>
      <c r="M5" s="125">
        <f>[1]Junho!$J$16</f>
        <v>30.6</v>
      </c>
      <c r="N5" s="125">
        <f>[1]Junho!$J$17</f>
        <v>37.080000000000005</v>
      </c>
      <c r="O5" s="125">
        <f>[1]Junho!$J$18</f>
        <v>26.64</v>
      </c>
      <c r="P5" s="125">
        <f>[1]Junho!$J$19</f>
        <v>33.480000000000004</v>
      </c>
      <c r="Q5" s="125">
        <f>[1]Junho!$J$20</f>
        <v>26.28</v>
      </c>
      <c r="R5" s="125">
        <f>[1]Junho!$J$21</f>
        <v>25.56</v>
      </c>
      <c r="S5" s="125">
        <f>[1]Junho!$J$22</f>
        <v>28.8</v>
      </c>
      <c r="T5" s="125">
        <f>[1]Junho!$J$23</f>
        <v>29.16</v>
      </c>
      <c r="U5" s="125">
        <f>[1]Junho!$J$24</f>
        <v>17.28</v>
      </c>
      <c r="V5" s="125">
        <f>[1]Junho!$J$25</f>
        <v>32.76</v>
      </c>
      <c r="W5" s="125">
        <f>[1]Junho!$J$26</f>
        <v>29.880000000000003</v>
      </c>
      <c r="X5" s="125">
        <f>[1]Junho!$J$27</f>
        <v>37.080000000000005</v>
      </c>
      <c r="Y5" s="125">
        <f>[1]Junho!$J$28</f>
        <v>32.76</v>
      </c>
      <c r="Z5" s="125">
        <f>[1]Junho!$J$29</f>
        <v>52.2</v>
      </c>
      <c r="AA5" s="125">
        <f>[1]Junho!$J$30</f>
        <v>38.880000000000003</v>
      </c>
      <c r="AB5" s="125">
        <f>[1]Junho!$J$31</f>
        <v>21.96</v>
      </c>
      <c r="AC5" s="125">
        <f>[1]Junho!$J$32</f>
        <v>29.52</v>
      </c>
      <c r="AD5" s="125">
        <f>[1]Junho!$J$33</f>
        <v>38.519999999999996</v>
      </c>
      <c r="AE5" s="125">
        <f>[1]Junho!$J$34</f>
        <v>24.840000000000003</v>
      </c>
      <c r="AF5" s="14">
        <f>MAX(B5:AE5)</f>
        <v>52.2</v>
      </c>
      <c r="AG5" s="122">
        <f>AVERAGE(B5:AE5)</f>
        <v>28.272000000000006</v>
      </c>
    </row>
    <row r="6" spans="1:33" x14ac:dyDescent="0.2">
      <c r="A6" s="57" t="s">
        <v>0</v>
      </c>
      <c r="B6" s="11">
        <f>[2]Junho!$J$5</f>
        <v>18</v>
      </c>
      <c r="C6" s="11">
        <f>[2]Junho!$J$6</f>
        <v>21.240000000000002</v>
      </c>
      <c r="D6" s="11">
        <f>[2]Junho!$J$7</f>
        <v>24.12</v>
      </c>
      <c r="E6" s="11">
        <f>[2]Junho!$J$8</f>
        <v>21.240000000000002</v>
      </c>
      <c r="F6" s="11">
        <f>[2]Junho!$J$9</f>
        <v>41.4</v>
      </c>
      <c r="G6" s="11">
        <f>[2]Junho!$J$10</f>
        <v>32.76</v>
      </c>
      <c r="H6" s="11">
        <f>[2]Junho!$J$11</f>
        <v>18.36</v>
      </c>
      <c r="I6" s="11">
        <f>[2]Junho!$J$12</f>
        <v>25.2</v>
      </c>
      <c r="J6" s="11">
        <f>[2]Junho!$J$13</f>
        <v>31.319999999999997</v>
      </c>
      <c r="K6" s="11">
        <f>[2]Junho!$J$14</f>
        <v>30.96</v>
      </c>
      <c r="L6" s="11">
        <f>[2]Junho!$J$15</f>
        <v>28.44</v>
      </c>
      <c r="M6" s="11">
        <f>[2]Junho!$J$16</f>
        <v>31.680000000000003</v>
      </c>
      <c r="N6" s="11">
        <f>[2]Junho!$J$17</f>
        <v>36.72</v>
      </c>
      <c r="O6" s="11">
        <f>[2]Junho!$J$18</f>
        <v>14.4</v>
      </c>
      <c r="P6" s="11">
        <f>[2]Junho!$J$19</f>
        <v>33.119999999999997</v>
      </c>
      <c r="Q6" s="11">
        <f>[2]Junho!$J$20</f>
        <v>31.319999999999997</v>
      </c>
      <c r="R6" s="11">
        <f>[2]Junho!$J$21</f>
        <v>25.56</v>
      </c>
      <c r="S6" s="11">
        <f>[2]Junho!$J$22</f>
        <v>26.64</v>
      </c>
      <c r="T6" s="11">
        <f>[2]Junho!$J$23</f>
        <v>17.28</v>
      </c>
      <c r="U6" s="11">
        <f>[2]Junho!$J$24</f>
        <v>16.2</v>
      </c>
      <c r="V6" s="11">
        <f>[2]Junho!$J$25</f>
        <v>30.96</v>
      </c>
      <c r="W6" s="11">
        <f>[2]Junho!$J$26</f>
        <v>23.400000000000002</v>
      </c>
      <c r="X6" s="11">
        <f>[2]Junho!$J$27</f>
        <v>26.28</v>
      </c>
      <c r="Y6" s="11">
        <f>[2]Junho!$J$28</f>
        <v>37.800000000000004</v>
      </c>
      <c r="Z6" s="11">
        <f>[2]Junho!$J$29</f>
        <v>61.2</v>
      </c>
      <c r="AA6" s="11">
        <f>[2]Junho!$J$30</f>
        <v>33.840000000000003</v>
      </c>
      <c r="AB6" s="11">
        <f>[2]Junho!$J$31</f>
        <v>23.759999999999998</v>
      </c>
      <c r="AC6" s="11">
        <f>[2]Junho!$J$32</f>
        <v>41.04</v>
      </c>
      <c r="AD6" s="11">
        <f>[2]Junho!$J$33</f>
        <v>41.4</v>
      </c>
      <c r="AE6" s="11">
        <f>[2]Junho!$J$34</f>
        <v>34.200000000000003</v>
      </c>
      <c r="AF6" s="14">
        <f>MAX(B6:AE6)</f>
        <v>61.2</v>
      </c>
      <c r="AG6" s="122">
        <f>AVERAGE(B6:AE6)</f>
        <v>29.327999999999996</v>
      </c>
    </row>
    <row r="7" spans="1:33" x14ac:dyDescent="0.2">
      <c r="A7" s="57" t="s">
        <v>104</v>
      </c>
      <c r="B7" s="11" t="str">
        <f>[3]Junho!$J$5</f>
        <v>*</v>
      </c>
      <c r="C7" s="11" t="str">
        <f>[3]Junho!$J$6</f>
        <v>*</v>
      </c>
      <c r="D7" s="11" t="str">
        <f>[3]Junho!$J$7</f>
        <v>*</v>
      </c>
      <c r="E7" s="11" t="str">
        <f>[3]Junho!$J$8</f>
        <v>*</v>
      </c>
      <c r="F7" s="11" t="str">
        <f>[3]Junho!$J$9</f>
        <v>*</v>
      </c>
      <c r="G7" s="11" t="str">
        <f>[3]Junho!$J$10</f>
        <v>*</v>
      </c>
      <c r="H7" s="11" t="str">
        <f>[3]Junho!$J$11</f>
        <v>*</v>
      </c>
      <c r="I7" s="11" t="str">
        <f>[3]Junho!$J$12</f>
        <v>*</v>
      </c>
      <c r="J7" s="11" t="str">
        <f>[3]Junho!$J$13</f>
        <v>*</v>
      </c>
      <c r="K7" s="11" t="str">
        <f>[3]Junho!$J$14</f>
        <v>*</v>
      </c>
      <c r="L7" s="11" t="str">
        <f>[3]Junho!$J$15</f>
        <v>*</v>
      </c>
      <c r="M7" s="11" t="str">
        <f>[3]Junho!$J$16</f>
        <v>*</v>
      </c>
      <c r="N7" s="11" t="str">
        <f>[3]Junho!$J$17</f>
        <v>*</v>
      </c>
      <c r="O7" s="11" t="str">
        <f>[3]Junho!$J$18</f>
        <v>*</v>
      </c>
      <c r="P7" s="11" t="str">
        <f>[3]Junho!$J$19</f>
        <v>*</v>
      </c>
      <c r="Q7" s="11" t="str">
        <f>[3]Junho!$J$20</f>
        <v>*</v>
      </c>
      <c r="R7" s="11" t="str">
        <f>[3]Junho!$J$21</f>
        <v>*</v>
      </c>
      <c r="S7" s="11" t="str">
        <f>[3]Junho!$J$22</f>
        <v>*</v>
      </c>
      <c r="T7" s="11" t="str">
        <f>[3]Junho!$J$23</f>
        <v>*</v>
      </c>
      <c r="U7" s="11" t="str">
        <f>[3]Junho!$J$24</f>
        <v>*</v>
      </c>
      <c r="V7" s="11" t="str">
        <f>[3]Junho!$J$25</f>
        <v>*</v>
      </c>
      <c r="W7" s="11" t="str">
        <f>[3]Junho!$J$26</f>
        <v>*</v>
      </c>
      <c r="X7" s="11" t="str">
        <f>[3]Junho!$J$27</f>
        <v>*</v>
      </c>
      <c r="Y7" s="11" t="str">
        <f>[3]Junho!$J$28</f>
        <v>*</v>
      </c>
      <c r="Z7" s="11" t="str">
        <f>[3]Junho!$J$29</f>
        <v>*</v>
      </c>
      <c r="AA7" s="11" t="str">
        <f>[3]Junho!$J$30</f>
        <v>*</v>
      </c>
      <c r="AB7" s="11" t="str">
        <f>[3]Junho!$J$31</f>
        <v>*</v>
      </c>
      <c r="AC7" s="11" t="str">
        <f>[3]Junho!$J$32</f>
        <v>*</v>
      </c>
      <c r="AD7" s="11" t="str">
        <f>[3]Junho!$J$33</f>
        <v>*</v>
      </c>
      <c r="AE7" s="11" t="str">
        <f>[3]Junho!$J$34</f>
        <v>*</v>
      </c>
      <c r="AF7" s="92" t="s">
        <v>226</v>
      </c>
      <c r="AG7" s="113" t="s">
        <v>226</v>
      </c>
    </row>
    <row r="8" spans="1:33" x14ac:dyDescent="0.2">
      <c r="A8" s="57" t="s">
        <v>1</v>
      </c>
      <c r="B8" s="11">
        <f>[4]Junho!$J$5</f>
        <v>30.96</v>
      </c>
      <c r="C8" s="11">
        <f>[4]Junho!$J$6</f>
        <v>22.32</v>
      </c>
      <c r="D8" s="11">
        <f>[4]Junho!$J$7</f>
        <v>26.64</v>
      </c>
      <c r="E8" s="11">
        <f>[4]Junho!$J$8</f>
        <v>29.16</v>
      </c>
      <c r="F8" s="11">
        <f>[4]Junho!$J$9</f>
        <v>28.8</v>
      </c>
      <c r="G8" s="11">
        <f>[4]Junho!$J$10</f>
        <v>20.88</v>
      </c>
      <c r="H8" s="11">
        <f>[4]Junho!$J$11</f>
        <v>14.76</v>
      </c>
      <c r="I8" s="11">
        <f>[4]Junho!$J$12</f>
        <v>20.52</v>
      </c>
      <c r="J8" s="11">
        <f>[4]Junho!$J$13</f>
        <v>27.720000000000002</v>
      </c>
      <c r="K8" s="11">
        <f>[4]Junho!$J$14</f>
        <v>22.32</v>
      </c>
      <c r="L8" s="11">
        <f>[4]Junho!$J$15</f>
        <v>27</v>
      </c>
      <c r="M8" s="11">
        <f>[4]Junho!$J$16</f>
        <v>39.96</v>
      </c>
      <c r="N8" s="11">
        <f>[4]Junho!$J$17</f>
        <v>37.080000000000005</v>
      </c>
      <c r="O8" s="11">
        <f>[4]Junho!$J$18</f>
        <v>25.56</v>
      </c>
      <c r="P8" s="11">
        <f>[4]Junho!$J$19</f>
        <v>14.04</v>
      </c>
      <c r="Q8" s="11" t="str">
        <f>[4]Junho!$J$20</f>
        <v>*</v>
      </c>
      <c r="R8" s="11" t="str">
        <f>[4]Junho!$J$21</f>
        <v>*</v>
      </c>
      <c r="S8" s="11" t="str">
        <f>[4]Junho!$J$22</f>
        <v>*</v>
      </c>
      <c r="T8" s="11" t="str">
        <f>[4]Junho!$J$23</f>
        <v>*</v>
      </c>
      <c r="U8" s="11" t="str">
        <f>[4]Junho!$J$24</f>
        <v>*</v>
      </c>
      <c r="V8" s="11" t="str">
        <f>[4]Junho!$J$25</f>
        <v>*</v>
      </c>
      <c r="W8" s="11" t="str">
        <f>[4]Junho!$J$26</f>
        <v>*</v>
      </c>
      <c r="X8" s="11">
        <f>[4]Junho!$J$27</f>
        <v>31.680000000000003</v>
      </c>
      <c r="Y8" s="11">
        <f>[4]Junho!$J$28</f>
        <v>41.76</v>
      </c>
      <c r="Z8" s="11">
        <f>[4]Junho!$J$29</f>
        <v>54.72</v>
      </c>
      <c r="AA8" s="11">
        <f>[4]Junho!$J$30</f>
        <v>34.92</v>
      </c>
      <c r="AB8" s="11">
        <f>[4]Junho!$J$31</f>
        <v>21.96</v>
      </c>
      <c r="AC8" s="11">
        <f>[4]Junho!$J$32</f>
        <v>43.56</v>
      </c>
      <c r="AD8" s="11">
        <f>[4]Junho!$J$33</f>
        <v>38.159999999999997</v>
      </c>
      <c r="AE8" s="11">
        <f>[4]Junho!$J$34</f>
        <v>25.2</v>
      </c>
      <c r="AF8" s="14">
        <f>MAX(B8:AE8)</f>
        <v>54.72</v>
      </c>
      <c r="AG8" s="122">
        <f>AVERAGE(B8:AE8)</f>
        <v>29.551304347826086</v>
      </c>
    </row>
    <row r="9" spans="1:33" x14ac:dyDescent="0.2">
      <c r="A9" s="57" t="s">
        <v>167</v>
      </c>
      <c r="B9" s="11" t="str">
        <f>[5]Junho!$J$5</f>
        <v>*</v>
      </c>
      <c r="C9" s="11" t="str">
        <f>[5]Junho!$J$6</f>
        <v>*</v>
      </c>
      <c r="D9" s="11" t="str">
        <f>[5]Junho!$J$7</f>
        <v>*</v>
      </c>
      <c r="E9" s="11" t="str">
        <f>[5]Junho!$J$8</f>
        <v>*</v>
      </c>
      <c r="F9" s="11" t="str">
        <f>[5]Junho!$J$9</f>
        <v>*</v>
      </c>
      <c r="G9" s="11" t="str">
        <f>[5]Junho!$J$10</f>
        <v>*</v>
      </c>
      <c r="H9" s="11" t="str">
        <f>[5]Junho!$J$11</f>
        <v>*</v>
      </c>
      <c r="I9" s="11" t="str">
        <f>[5]Junho!$J$12</f>
        <v>*</v>
      </c>
      <c r="J9" s="11" t="str">
        <f>[5]Junho!$J$13</f>
        <v>*</v>
      </c>
      <c r="K9" s="11" t="str">
        <f>[5]Junho!$J$14</f>
        <v>*</v>
      </c>
      <c r="L9" s="11" t="str">
        <f>[5]Junho!$J$15</f>
        <v>*</v>
      </c>
      <c r="M9" s="11" t="str">
        <f>[5]Junho!$J$16</f>
        <v>*</v>
      </c>
      <c r="N9" s="11" t="str">
        <f>[5]Junho!$J$17</f>
        <v>*</v>
      </c>
      <c r="O9" s="11" t="str">
        <f>[5]Junho!$J$18</f>
        <v>*</v>
      </c>
      <c r="P9" s="11" t="str">
        <f>[5]Junho!$J$19</f>
        <v>*</v>
      </c>
      <c r="Q9" s="11" t="str">
        <f>[5]Junho!$J$20</f>
        <v>*</v>
      </c>
      <c r="R9" s="11" t="str">
        <f>[5]Junho!$J$21</f>
        <v>*</v>
      </c>
      <c r="S9" s="11" t="str">
        <f>[5]Junho!$J$22</f>
        <v>*</v>
      </c>
      <c r="T9" s="11" t="str">
        <f>[5]Junho!$J$23</f>
        <v>*</v>
      </c>
      <c r="U9" s="11" t="str">
        <f>[5]Junho!$J$24</f>
        <v>*</v>
      </c>
      <c r="V9" s="11" t="str">
        <f>[5]Junho!$J$25</f>
        <v>*</v>
      </c>
      <c r="W9" s="11" t="str">
        <f>[5]Junho!$J$26</f>
        <v>*</v>
      </c>
      <c r="X9" s="11" t="str">
        <f>[5]Junho!$J$27</f>
        <v>*</v>
      </c>
      <c r="Y9" s="11" t="str">
        <f>[5]Junho!$J$28</f>
        <v>*</v>
      </c>
      <c r="Z9" s="11" t="str">
        <f>[5]Junho!$J$29</f>
        <v>*</v>
      </c>
      <c r="AA9" s="11" t="str">
        <f>[5]Junho!$J$30</f>
        <v>*</v>
      </c>
      <c r="AB9" s="11" t="str">
        <f>[5]Junho!$J$31</f>
        <v>*</v>
      </c>
      <c r="AC9" s="11" t="str">
        <f>[5]Junho!$J$32</f>
        <v>*</v>
      </c>
      <c r="AD9" s="11" t="str">
        <f>[5]Junho!$J$33</f>
        <v>*</v>
      </c>
      <c r="AE9" s="11" t="str">
        <f>[5]Junho!$J$34</f>
        <v>*</v>
      </c>
      <c r="AF9" s="92" t="s">
        <v>226</v>
      </c>
      <c r="AG9" s="113" t="s">
        <v>226</v>
      </c>
    </row>
    <row r="10" spans="1:33" x14ac:dyDescent="0.2">
      <c r="A10" s="57" t="s">
        <v>111</v>
      </c>
      <c r="B10" s="11" t="str">
        <f>[6]Junho!$J$5</f>
        <v>*</v>
      </c>
      <c r="C10" s="11" t="str">
        <f>[6]Junho!$J$6</f>
        <v>*</v>
      </c>
      <c r="D10" s="11" t="str">
        <f>[6]Junho!$J$7</f>
        <v>*</v>
      </c>
      <c r="E10" s="11" t="str">
        <f>[6]Junho!$J$8</f>
        <v>*</v>
      </c>
      <c r="F10" s="11" t="str">
        <f>[6]Junho!$J$9</f>
        <v>*</v>
      </c>
      <c r="G10" s="11" t="str">
        <f>[6]Junho!$J$10</f>
        <v>*</v>
      </c>
      <c r="H10" s="11" t="str">
        <f>[6]Junho!$J$11</f>
        <v>*</v>
      </c>
      <c r="I10" s="11" t="str">
        <f>[6]Junho!$J$12</f>
        <v>*</v>
      </c>
      <c r="J10" s="11" t="str">
        <f>[6]Junho!$J$13</f>
        <v>*</v>
      </c>
      <c r="K10" s="11" t="str">
        <f>[6]Junho!$J$14</f>
        <v>*</v>
      </c>
      <c r="L10" s="11" t="str">
        <f>[6]Junho!$J$15</f>
        <v>*</v>
      </c>
      <c r="M10" s="11" t="str">
        <f>[6]Junho!$J$16</f>
        <v>*</v>
      </c>
      <c r="N10" s="11" t="str">
        <f>[6]Junho!$J$17</f>
        <v>*</v>
      </c>
      <c r="O10" s="11" t="str">
        <f>[6]Junho!$J$18</f>
        <v>*</v>
      </c>
      <c r="P10" s="11" t="str">
        <f>[6]Junho!$J$19</f>
        <v>*</v>
      </c>
      <c r="Q10" s="11" t="str">
        <f>[6]Junho!$J$20</f>
        <v>*</v>
      </c>
      <c r="R10" s="11" t="str">
        <f>[6]Junho!$J$21</f>
        <v>*</v>
      </c>
      <c r="S10" s="11" t="str">
        <f>[6]Junho!$J$22</f>
        <v>*</v>
      </c>
      <c r="T10" s="11" t="str">
        <f>[6]Junho!$J$23</f>
        <v>*</v>
      </c>
      <c r="U10" s="11" t="str">
        <f>[6]Junho!$J$24</f>
        <v>*</v>
      </c>
      <c r="V10" s="11" t="str">
        <f>[6]Junho!$J$25</f>
        <v>*</v>
      </c>
      <c r="W10" s="11" t="str">
        <f>[6]Junho!$J$26</f>
        <v>*</v>
      </c>
      <c r="X10" s="11" t="str">
        <f>[6]Junho!$J$27</f>
        <v>*</v>
      </c>
      <c r="Y10" s="11" t="str">
        <f>[6]Junho!$J$28</f>
        <v>*</v>
      </c>
      <c r="Z10" s="11" t="str">
        <f>[6]Junho!$J$29</f>
        <v>*</v>
      </c>
      <c r="AA10" s="11" t="str">
        <f>[6]Junho!$J$30</f>
        <v>*</v>
      </c>
      <c r="AB10" s="11" t="str">
        <f>[6]Junho!$J$31</f>
        <v>*</v>
      </c>
      <c r="AC10" s="11" t="str">
        <f>[6]Junho!$J$32</f>
        <v>*</v>
      </c>
      <c r="AD10" s="11" t="str">
        <f>[6]Junho!$J$33</f>
        <v>*</v>
      </c>
      <c r="AE10" s="11" t="str">
        <f>[6]Junho!$J$34</f>
        <v>*</v>
      </c>
      <c r="AF10" s="92" t="s">
        <v>226</v>
      </c>
      <c r="AG10" s="113" t="s">
        <v>226</v>
      </c>
    </row>
    <row r="11" spans="1:33" x14ac:dyDescent="0.2">
      <c r="A11" s="57" t="s">
        <v>64</v>
      </c>
      <c r="B11" s="11">
        <f>[7]Junho!$J$5</f>
        <v>22.32</v>
      </c>
      <c r="C11" s="11">
        <f>[7]Junho!$J$6</f>
        <v>22.32</v>
      </c>
      <c r="D11" s="11">
        <f>[7]Junho!$J$7</f>
        <v>43.56</v>
      </c>
      <c r="E11" s="11">
        <f>[7]Junho!$J$8</f>
        <v>30.6</v>
      </c>
      <c r="F11" s="11">
        <f>[7]Junho!$J$9</f>
        <v>46.800000000000004</v>
      </c>
      <c r="G11" s="11">
        <f>[7]Junho!$J$10</f>
        <v>33.119999999999997</v>
      </c>
      <c r="H11" s="11">
        <f>[7]Junho!$J$11</f>
        <v>27.36</v>
      </c>
      <c r="I11" s="11">
        <f>[7]Junho!$J$12</f>
        <v>26.64</v>
      </c>
      <c r="J11" s="11">
        <f>[7]Junho!$J$13</f>
        <v>30.6</v>
      </c>
      <c r="K11" s="11">
        <f>[7]Junho!$J$14</f>
        <v>33.840000000000003</v>
      </c>
      <c r="L11" s="11">
        <f>[7]Junho!$J$15</f>
        <v>29.16</v>
      </c>
      <c r="M11" s="11">
        <f>[7]Junho!$J$16</f>
        <v>28.8</v>
      </c>
      <c r="N11" s="11">
        <f>[7]Junho!$J$17</f>
        <v>28.8</v>
      </c>
      <c r="O11" s="11">
        <f>[7]Junho!$J$18</f>
        <v>28.44</v>
      </c>
      <c r="P11" s="11">
        <f>[7]Junho!$J$19</f>
        <v>34.200000000000003</v>
      </c>
      <c r="Q11" s="11">
        <f>[7]Junho!$J$20</f>
        <v>28.44</v>
      </c>
      <c r="R11" s="11">
        <f>[7]Junho!$J$21</f>
        <v>29.16</v>
      </c>
      <c r="S11" s="11">
        <f>[7]Junho!$J$22</f>
        <v>27.720000000000002</v>
      </c>
      <c r="T11" s="11">
        <f>[7]Junho!$J$23</f>
        <v>28.8</v>
      </c>
      <c r="U11" s="11">
        <f>[7]Junho!$J$24</f>
        <v>20.88</v>
      </c>
      <c r="V11" s="11">
        <f>[7]Junho!$J$25</f>
        <v>33.480000000000004</v>
      </c>
      <c r="W11" s="11">
        <f>[7]Junho!$J$26</f>
        <v>30.96</v>
      </c>
      <c r="X11" s="11">
        <f>[7]Junho!$J$27</f>
        <v>26.28</v>
      </c>
      <c r="Y11" s="11">
        <f>[7]Junho!$J$28</f>
        <v>37.440000000000005</v>
      </c>
      <c r="Z11" s="11">
        <f>[7]Junho!$J$29</f>
        <v>54.36</v>
      </c>
      <c r="AA11" s="11">
        <f>[7]Junho!$J$30</f>
        <v>30.6</v>
      </c>
      <c r="AB11" s="11">
        <f>[7]Junho!$J$31</f>
        <v>27</v>
      </c>
      <c r="AC11" s="11">
        <f>[7]Junho!$J$32</f>
        <v>32.4</v>
      </c>
      <c r="AD11" s="11">
        <f>[7]Junho!$J$33</f>
        <v>30.240000000000002</v>
      </c>
      <c r="AE11" s="11">
        <f>[7]Junho!$J$34</f>
        <v>28.8</v>
      </c>
      <c r="AF11" s="14">
        <f>MAX(B11:AE11)</f>
        <v>54.36</v>
      </c>
      <c r="AG11" s="122">
        <f>AVERAGE(B11:AE11)</f>
        <v>31.104000000000003</v>
      </c>
    </row>
    <row r="12" spans="1:33" x14ac:dyDescent="0.2">
      <c r="A12" s="57" t="s">
        <v>41</v>
      </c>
      <c r="B12" s="11">
        <f>[8]Junho!$J$5</f>
        <v>28.8</v>
      </c>
      <c r="C12" s="11">
        <f>[8]Junho!$J$6</f>
        <v>22.32</v>
      </c>
      <c r="D12" s="11">
        <f>[8]Junho!$J$7</f>
        <v>21.96</v>
      </c>
      <c r="E12" s="11">
        <f>[8]Junho!$J$8</f>
        <v>16.920000000000002</v>
      </c>
      <c r="F12" s="11">
        <f>[8]Junho!$J$9</f>
        <v>37.440000000000005</v>
      </c>
      <c r="G12" s="11">
        <f>[8]Junho!$J$10</f>
        <v>27.36</v>
      </c>
      <c r="H12" s="11">
        <f>[8]Junho!$J$11</f>
        <v>19.079999999999998</v>
      </c>
      <c r="I12" s="11">
        <f>[8]Junho!$J$12</f>
        <v>18.720000000000002</v>
      </c>
      <c r="J12" s="11">
        <f>[8]Junho!$J$13</f>
        <v>27.720000000000002</v>
      </c>
      <c r="K12" s="11">
        <f>[8]Junho!$J$14</f>
        <v>24.840000000000003</v>
      </c>
      <c r="L12" s="11">
        <f>[8]Junho!$J$15</f>
        <v>29.16</v>
      </c>
      <c r="M12" s="11">
        <f>[8]Junho!$J$16</f>
        <v>38.159999999999997</v>
      </c>
      <c r="N12" s="11">
        <f>[8]Junho!$J$17</f>
        <v>37.080000000000005</v>
      </c>
      <c r="O12" s="11">
        <f>[8]Junho!$J$18</f>
        <v>26.28</v>
      </c>
      <c r="P12" s="11">
        <f>[8]Junho!$J$19</f>
        <v>23.759999999999998</v>
      </c>
      <c r="Q12" s="11">
        <f>[8]Junho!$J$20</f>
        <v>23.400000000000002</v>
      </c>
      <c r="R12" s="11">
        <f>[8]Junho!$J$21</f>
        <v>25.56</v>
      </c>
      <c r="S12" s="11">
        <f>[8]Junho!$J$22</f>
        <v>27.720000000000002</v>
      </c>
      <c r="T12" s="11">
        <f>[8]Junho!$J$23</f>
        <v>23.040000000000003</v>
      </c>
      <c r="U12" s="11">
        <f>[8]Junho!$J$24</f>
        <v>14.04</v>
      </c>
      <c r="V12" s="11">
        <f>[8]Junho!$J$25</f>
        <v>31.319999999999997</v>
      </c>
      <c r="W12" s="11">
        <f>[8]Junho!$J$26</f>
        <v>20.88</v>
      </c>
      <c r="X12" s="11">
        <f>[8]Junho!$J$27</f>
        <v>31.680000000000003</v>
      </c>
      <c r="Y12" s="11">
        <f>[8]Junho!$J$28</f>
        <v>36.36</v>
      </c>
      <c r="Z12" s="11">
        <f>[8]Junho!$J$29</f>
        <v>40.680000000000007</v>
      </c>
      <c r="AA12" s="11">
        <f>[8]Junho!$J$30</f>
        <v>51.480000000000004</v>
      </c>
      <c r="AB12" s="11">
        <f>[8]Junho!$J$31</f>
        <v>27</v>
      </c>
      <c r="AC12" s="11">
        <f>[8]Junho!$J$32</f>
        <v>47.519999999999996</v>
      </c>
      <c r="AD12" s="11">
        <f>[8]Junho!$J$33</f>
        <v>42.84</v>
      </c>
      <c r="AE12" s="11">
        <f>[8]Junho!$J$34</f>
        <v>30.6</v>
      </c>
      <c r="AF12" s="14">
        <f>MAX(B12:AE12)</f>
        <v>51.480000000000004</v>
      </c>
      <c r="AG12" s="122">
        <f>AVERAGE(B12:AE12)</f>
        <v>29.124000000000002</v>
      </c>
    </row>
    <row r="13" spans="1:33" x14ac:dyDescent="0.2">
      <c r="A13" s="57" t="s">
        <v>114</v>
      </c>
      <c r="B13" s="11" t="str">
        <f>[9]Junho!$J$5</f>
        <v>*</v>
      </c>
      <c r="C13" s="11" t="str">
        <f>[9]Junho!$J$6</f>
        <v>*</v>
      </c>
      <c r="D13" s="11" t="str">
        <f>[9]Junho!$J$7</f>
        <v>*</v>
      </c>
      <c r="E13" s="11" t="str">
        <f>[9]Junho!$J$8</f>
        <v>*</v>
      </c>
      <c r="F13" s="11" t="str">
        <f>[9]Junho!$J$9</f>
        <v>*</v>
      </c>
      <c r="G13" s="11" t="str">
        <f>[9]Junho!$J$10</f>
        <v>*</v>
      </c>
      <c r="H13" s="11" t="str">
        <f>[9]Junho!$J$11</f>
        <v>*</v>
      </c>
      <c r="I13" s="11" t="str">
        <f>[9]Junho!$J$12</f>
        <v>*</v>
      </c>
      <c r="J13" s="11" t="str">
        <f>[9]Junho!$J$13</f>
        <v>*</v>
      </c>
      <c r="K13" s="11" t="str">
        <f>[9]Junho!$J$14</f>
        <v>*</v>
      </c>
      <c r="L13" s="11" t="str">
        <f>[9]Junho!$J$15</f>
        <v>*</v>
      </c>
      <c r="M13" s="11" t="str">
        <f>[9]Junho!$J$16</f>
        <v>*</v>
      </c>
      <c r="N13" s="11" t="str">
        <f>[9]Junho!$J$17</f>
        <v>*</v>
      </c>
      <c r="O13" s="11" t="str">
        <f>[9]Junho!$J$18</f>
        <v>*</v>
      </c>
      <c r="P13" s="11" t="str">
        <f>[9]Junho!$J$19</f>
        <v>*</v>
      </c>
      <c r="Q13" s="11" t="str">
        <f>[9]Junho!$J$20</f>
        <v>*</v>
      </c>
      <c r="R13" s="11" t="str">
        <f>[9]Junho!$J$21</f>
        <v>*</v>
      </c>
      <c r="S13" s="11" t="str">
        <f>[9]Junho!$J$22</f>
        <v>*</v>
      </c>
      <c r="T13" s="11" t="str">
        <f>[9]Junho!$J$23</f>
        <v>*</v>
      </c>
      <c r="U13" s="11" t="str">
        <f>[9]Junho!$J$24</f>
        <v>*</v>
      </c>
      <c r="V13" s="11" t="str">
        <f>[9]Junho!$J$25</f>
        <v>*</v>
      </c>
      <c r="W13" s="11" t="str">
        <f>[9]Junho!$J$26</f>
        <v>*</v>
      </c>
      <c r="X13" s="11" t="str">
        <f>[9]Junho!$J$27</f>
        <v>*</v>
      </c>
      <c r="Y13" s="11" t="str">
        <f>[9]Junho!$J$28</f>
        <v>*</v>
      </c>
      <c r="Z13" s="11" t="str">
        <f>[9]Junho!$J$29</f>
        <v>*</v>
      </c>
      <c r="AA13" s="11" t="str">
        <f>[9]Junho!$J$30</f>
        <v>*</v>
      </c>
      <c r="AB13" s="11" t="str">
        <f>[9]Junho!$J$31</f>
        <v>*</v>
      </c>
      <c r="AC13" s="11" t="str">
        <f>[9]Junho!$J$32</f>
        <v>*</v>
      </c>
      <c r="AD13" s="11" t="str">
        <f>[9]Junho!$J$33</f>
        <v>*</v>
      </c>
      <c r="AE13" s="11" t="str">
        <f>[9]Junho!$J$34</f>
        <v>*</v>
      </c>
      <c r="AF13" s="92" t="s">
        <v>226</v>
      </c>
      <c r="AG13" s="113" t="s">
        <v>226</v>
      </c>
    </row>
    <row r="14" spans="1:33" x14ac:dyDescent="0.2">
      <c r="A14" s="57" t="s">
        <v>118</v>
      </c>
      <c r="B14" s="11" t="str">
        <f>[10]Junho!$J$5</f>
        <v>*</v>
      </c>
      <c r="C14" s="11" t="str">
        <f>[10]Junho!$J$6</f>
        <v>*</v>
      </c>
      <c r="D14" s="11" t="str">
        <f>[10]Junho!$J$7</f>
        <v>*</v>
      </c>
      <c r="E14" s="11" t="str">
        <f>[10]Junho!$J$8</f>
        <v>*</v>
      </c>
      <c r="F14" s="11" t="str">
        <f>[10]Junho!$J$9</f>
        <v>*</v>
      </c>
      <c r="G14" s="11" t="str">
        <f>[10]Junho!$J$10</f>
        <v>*</v>
      </c>
      <c r="H14" s="11" t="str">
        <f>[10]Junho!$J$11</f>
        <v>*</v>
      </c>
      <c r="I14" s="11" t="str">
        <f>[10]Junho!$J$12</f>
        <v>*</v>
      </c>
      <c r="J14" s="11" t="str">
        <f>[10]Junho!$J$13</f>
        <v>*</v>
      </c>
      <c r="K14" s="11" t="str">
        <f>[10]Junho!$J$14</f>
        <v>*</v>
      </c>
      <c r="L14" s="11" t="str">
        <f>[10]Junho!$J$15</f>
        <v>*</v>
      </c>
      <c r="M14" s="11" t="str">
        <f>[10]Junho!$J$16</f>
        <v>*</v>
      </c>
      <c r="N14" s="11" t="str">
        <f>[10]Junho!$J$17</f>
        <v>*</v>
      </c>
      <c r="O14" s="11" t="str">
        <f>[10]Junho!$J$18</f>
        <v>*</v>
      </c>
      <c r="P14" s="11" t="str">
        <f>[10]Junho!$J$19</f>
        <v>*</v>
      </c>
      <c r="Q14" s="11" t="str">
        <f>[10]Junho!$J$20</f>
        <v>*</v>
      </c>
      <c r="R14" s="11" t="str">
        <f>[10]Junho!$J$21</f>
        <v>*</v>
      </c>
      <c r="S14" s="11" t="str">
        <f>[10]Junho!$J$22</f>
        <v>*</v>
      </c>
      <c r="T14" s="11" t="str">
        <f>[10]Junho!$J$23</f>
        <v>*</v>
      </c>
      <c r="U14" s="11" t="str">
        <f>[10]Junho!$J$24</f>
        <v>*</v>
      </c>
      <c r="V14" s="11" t="str">
        <f>[10]Junho!$J$25</f>
        <v>*</v>
      </c>
      <c r="W14" s="11" t="str">
        <f>[10]Junho!$J$26</f>
        <v>*</v>
      </c>
      <c r="X14" s="11" t="str">
        <f>[10]Junho!$J$27</f>
        <v>*</v>
      </c>
      <c r="Y14" s="11" t="str">
        <f>[10]Junho!$J$28</f>
        <v>*</v>
      </c>
      <c r="Z14" s="11" t="str">
        <f>[10]Junho!$J$29</f>
        <v>*</v>
      </c>
      <c r="AA14" s="11" t="str">
        <f>[10]Junho!$J$30</f>
        <v>*</v>
      </c>
      <c r="AB14" s="11" t="str">
        <f>[10]Junho!$J$31</f>
        <v>*</v>
      </c>
      <c r="AC14" s="11" t="str">
        <f>[10]Junho!$J$32</f>
        <v>*</v>
      </c>
      <c r="AD14" s="11" t="str">
        <f>[10]Junho!$J$33</f>
        <v>*</v>
      </c>
      <c r="AE14" s="11" t="str">
        <f>[10]Junho!$J$34</f>
        <v>*</v>
      </c>
      <c r="AF14" s="92" t="s">
        <v>226</v>
      </c>
      <c r="AG14" s="113" t="s">
        <v>226</v>
      </c>
    </row>
    <row r="15" spans="1:33" x14ac:dyDescent="0.2">
      <c r="A15" s="57" t="s">
        <v>121</v>
      </c>
      <c r="B15" s="11" t="str">
        <f>[11]Junho!$J$5</f>
        <v>*</v>
      </c>
      <c r="C15" s="11" t="str">
        <f>[11]Junho!$J$6</f>
        <v>*</v>
      </c>
      <c r="D15" s="11" t="str">
        <f>[11]Junho!$J$7</f>
        <v>*</v>
      </c>
      <c r="E15" s="11" t="str">
        <f>[11]Junho!$J$8</f>
        <v>*</v>
      </c>
      <c r="F15" s="11" t="str">
        <f>[11]Junho!$J$9</f>
        <v>*</v>
      </c>
      <c r="G15" s="11" t="str">
        <f>[11]Junho!$J$10</f>
        <v>*</v>
      </c>
      <c r="H15" s="11" t="str">
        <f>[11]Junho!$J$11</f>
        <v>*</v>
      </c>
      <c r="I15" s="11" t="str">
        <f>[11]Junho!$J$12</f>
        <v>*</v>
      </c>
      <c r="J15" s="11" t="str">
        <f>[11]Junho!$J$13</f>
        <v>*</v>
      </c>
      <c r="K15" s="11" t="str">
        <f>[11]Junho!$J$14</f>
        <v>*</v>
      </c>
      <c r="L15" s="11" t="str">
        <f>[11]Junho!$J$15</f>
        <v>*</v>
      </c>
      <c r="M15" s="11" t="str">
        <f>[11]Junho!$J$16</f>
        <v>*</v>
      </c>
      <c r="N15" s="11" t="str">
        <f>[11]Junho!$J$17</f>
        <v>*</v>
      </c>
      <c r="O15" s="11" t="str">
        <f>[11]Junho!$J$18</f>
        <v>*</v>
      </c>
      <c r="P15" s="11" t="str">
        <f>[11]Junho!$J$19</f>
        <v>*</v>
      </c>
      <c r="Q15" s="11" t="str">
        <f>[11]Junho!$J$20</f>
        <v>*</v>
      </c>
      <c r="R15" s="11" t="str">
        <f>[11]Junho!$J$21</f>
        <v>*</v>
      </c>
      <c r="S15" s="11" t="str">
        <f>[11]Junho!$J$22</f>
        <v>*</v>
      </c>
      <c r="T15" s="11" t="str">
        <f>[11]Junho!$J$23</f>
        <v>*</v>
      </c>
      <c r="U15" s="11" t="str">
        <f>[11]Junho!$J$24</f>
        <v>*</v>
      </c>
      <c r="V15" s="11" t="str">
        <f>[11]Junho!$J$25</f>
        <v>*</v>
      </c>
      <c r="W15" s="11" t="str">
        <f>[11]Junho!$J$26</f>
        <v>*</v>
      </c>
      <c r="X15" s="11" t="str">
        <f>[11]Junho!$J$27</f>
        <v>*</v>
      </c>
      <c r="Y15" s="11" t="str">
        <f>[11]Junho!$J$28</f>
        <v>*</v>
      </c>
      <c r="Z15" s="11" t="str">
        <f>[11]Junho!$J$29</f>
        <v>*</v>
      </c>
      <c r="AA15" s="11" t="str">
        <f>[11]Junho!$J$30</f>
        <v>*</v>
      </c>
      <c r="AB15" s="11" t="str">
        <f>[11]Junho!$J$31</f>
        <v>*</v>
      </c>
      <c r="AC15" s="11" t="str">
        <f>[11]Junho!$J$32</f>
        <v>*</v>
      </c>
      <c r="AD15" s="11" t="str">
        <f>[11]Junho!$J$33</f>
        <v>*</v>
      </c>
      <c r="AE15" s="11" t="str">
        <f>[11]Junho!$J$34</f>
        <v>*</v>
      </c>
      <c r="AF15" s="92" t="s">
        <v>226</v>
      </c>
      <c r="AG15" s="113" t="s">
        <v>226</v>
      </c>
    </row>
    <row r="16" spans="1:33" x14ac:dyDescent="0.2">
      <c r="A16" s="57" t="s">
        <v>168</v>
      </c>
      <c r="B16" s="11" t="str">
        <f>[12]Junho!$J$5</f>
        <v>*</v>
      </c>
      <c r="C16" s="11" t="str">
        <f>[12]Junho!$J$6</f>
        <v>*</v>
      </c>
      <c r="D16" s="11" t="str">
        <f>[12]Junho!$J$7</f>
        <v>*</v>
      </c>
      <c r="E16" s="11" t="str">
        <f>[12]Junho!$J$8</f>
        <v>*</v>
      </c>
      <c r="F16" s="11" t="str">
        <f>[12]Junho!$J$9</f>
        <v>*</v>
      </c>
      <c r="G16" s="11" t="str">
        <f>[12]Junho!$J$10</f>
        <v>*</v>
      </c>
      <c r="H16" s="11" t="str">
        <f>[12]Junho!$J$11</f>
        <v>*</v>
      </c>
      <c r="I16" s="11" t="str">
        <f>[12]Junho!$J$12</f>
        <v>*</v>
      </c>
      <c r="J16" s="11" t="str">
        <f>[12]Junho!$J$13</f>
        <v>*</v>
      </c>
      <c r="K16" s="11" t="str">
        <f>[12]Junho!$J$14</f>
        <v>*</v>
      </c>
      <c r="L16" s="11" t="str">
        <f>[12]Junho!$J$15</f>
        <v>*</v>
      </c>
      <c r="M16" s="11" t="str">
        <f>[12]Junho!$J$16</f>
        <v>*</v>
      </c>
      <c r="N16" s="11" t="str">
        <f>[12]Junho!$J$17</f>
        <v>*</v>
      </c>
      <c r="O16" s="11" t="str">
        <f>[12]Junho!$J$18</f>
        <v>*</v>
      </c>
      <c r="P16" s="11" t="str">
        <f>[12]Junho!$J$19</f>
        <v>*</v>
      </c>
      <c r="Q16" s="11" t="str">
        <f>[12]Junho!$J$20</f>
        <v>*</v>
      </c>
      <c r="R16" s="11" t="str">
        <f>[12]Junho!$J$21</f>
        <v>*</v>
      </c>
      <c r="S16" s="11" t="str">
        <f>[12]Junho!$J$22</f>
        <v>*</v>
      </c>
      <c r="T16" s="11" t="str">
        <f>[12]Junho!$J$23</f>
        <v>*</v>
      </c>
      <c r="U16" s="11" t="str">
        <f>[12]Junho!$J$24</f>
        <v>*</v>
      </c>
      <c r="V16" s="11" t="str">
        <f>[12]Junho!$J$25</f>
        <v>*</v>
      </c>
      <c r="W16" s="11" t="str">
        <f>[12]Junho!$J$26</f>
        <v>*</v>
      </c>
      <c r="X16" s="11" t="str">
        <f>[12]Junho!$J$27</f>
        <v>*</v>
      </c>
      <c r="Y16" s="11" t="str">
        <f>[12]Junho!$J$28</f>
        <v>*</v>
      </c>
      <c r="Z16" s="11" t="str">
        <f>[12]Junho!$J$29</f>
        <v>*</v>
      </c>
      <c r="AA16" s="11" t="str">
        <f>[12]Junho!$J$30</f>
        <v>*</v>
      </c>
      <c r="AB16" s="11" t="str">
        <f>[12]Junho!$J$31</f>
        <v>*</v>
      </c>
      <c r="AC16" s="11" t="str">
        <f>[12]Junho!$J$32</f>
        <v>*</v>
      </c>
      <c r="AD16" s="11" t="str">
        <f>[12]Junho!$J$33</f>
        <v>*</v>
      </c>
      <c r="AE16" s="11" t="str">
        <f>[12]Junho!$J$34</f>
        <v>*</v>
      </c>
      <c r="AF16" s="92" t="s">
        <v>226</v>
      </c>
      <c r="AG16" s="113" t="s">
        <v>226</v>
      </c>
    </row>
    <row r="17" spans="1:37" x14ac:dyDescent="0.2">
      <c r="A17" s="57" t="s">
        <v>2</v>
      </c>
      <c r="B17" s="11">
        <f>[13]Junho!$J$5</f>
        <v>30.6</v>
      </c>
      <c r="C17" s="11">
        <f>[13]Junho!$J$6</f>
        <v>22.68</v>
      </c>
      <c r="D17" s="11">
        <f>[13]Junho!$J$7</f>
        <v>24.840000000000003</v>
      </c>
      <c r="E17" s="11">
        <f>[13]Junho!$J$8</f>
        <v>33.480000000000004</v>
      </c>
      <c r="F17" s="11">
        <f>[13]Junho!$J$9</f>
        <v>48.6</v>
      </c>
      <c r="G17" s="11">
        <f>[13]Junho!$J$10</f>
        <v>36.72</v>
      </c>
      <c r="H17" s="11">
        <f>[13]Junho!$J$11</f>
        <v>35.64</v>
      </c>
      <c r="I17" s="11">
        <f>[13]Junho!$J$12</f>
        <v>36</v>
      </c>
      <c r="J17" s="11">
        <f>[13]Junho!$J$13</f>
        <v>36</v>
      </c>
      <c r="K17" s="11">
        <f>[13]Junho!$J$14</f>
        <v>33.480000000000004</v>
      </c>
      <c r="L17" s="11">
        <f>[13]Junho!$J$15</f>
        <v>27.720000000000002</v>
      </c>
      <c r="M17" s="11">
        <f>[13]Junho!$J$16</f>
        <v>30.96</v>
      </c>
      <c r="N17" s="11">
        <f>[13]Junho!$J$17</f>
        <v>36.36</v>
      </c>
      <c r="O17" s="11">
        <f>[13]Junho!$J$18</f>
        <v>30.96</v>
      </c>
      <c r="P17" s="11">
        <f>[13]Junho!$J$19</f>
        <v>33.840000000000003</v>
      </c>
      <c r="Q17" s="11">
        <f>[13]Junho!$J$20</f>
        <v>34.92</v>
      </c>
      <c r="R17" s="11">
        <f>[13]Junho!$J$21</f>
        <v>31.319999999999997</v>
      </c>
      <c r="S17" s="11">
        <f>[13]Junho!$J$22</f>
        <v>35.28</v>
      </c>
      <c r="T17" s="11">
        <f>[13]Junho!$J$23</f>
        <v>23.040000000000003</v>
      </c>
      <c r="U17" s="11">
        <f>[13]Junho!$J$24</f>
        <v>28.44</v>
      </c>
      <c r="V17" s="11">
        <f>[13]Junho!$J$25</f>
        <v>40.32</v>
      </c>
      <c r="W17" s="11">
        <f>[13]Junho!$J$26</f>
        <v>33.840000000000003</v>
      </c>
      <c r="X17" s="11">
        <f>[13]Junho!$J$27</f>
        <v>29.880000000000003</v>
      </c>
      <c r="Y17" s="11">
        <f>[13]Junho!$J$28</f>
        <v>41.76</v>
      </c>
      <c r="Z17" s="11">
        <f>[13]Junho!$J$29</f>
        <v>60.480000000000004</v>
      </c>
      <c r="AA17" s="11">
        <f>[13]Junho!$J$30</f>
        <v>41.4</v>
      </c>
      <c r="AB17" s="11">
        <f>[13]Junho!$J$31</f>
        <v>34.200000000000003</v>
      </c>
      <c r="AC17" s="11">
        <f>[13]Junho!$J$32</f>
        <v>41.4</v>
      </c>
      <c r="AD17" s="11">
        <f>[13]Junho!$J$33</f>
        <v>43.56</v>
      </c>
      <c r="AE17" s="11">
        <f>[13]Junho!$J$34</f>
        <v>36</v>
      </c>
      <c r="AF17" s="14">
        <f t="shared" ref="AF17:AF49" si="1">MAX(B17:AE17)</f>
        <v>60.480000000000004</v>
      </c>
      <c r="AG17" s="122">
        <f t="shared" ref="AG17:AG49" si="2">AVERAGE(B17:AE17)</f>
        <v>35.124000000000002</v>
      </c>
      <c r="AI17" s="12" t="s">
        <v>47</v>
      </c>
      <c r="AJ17" t="s">
        <v>47</v>
      </c>
    </row>
    <row r="18" spans="1:37" x14ac:dyDescent="0.2">
      <c r="A18" s="57" t="s">
        <v>3</v>
      </c>
      <c r="B18" s="11">
        <f>[14]Junho!$J$5</f>
        <v>26.64</v>
      </c>
      <c r="C18" s="11">
        <f>[14]Junho!$J$6</f>
        <v>16.2</v>
      </c>
      <c r="D18" s="11">
        <f>[14]Junho!$J$7</f>
        <v>21.96</v>
      </c>
      <c r="E18" s="11">
        <f>[14]Junho!$J$8</f>
        <v>28.8</v>
      </c>
      <c r="F18" s="11">
        <f>[14]Junho!$J$9</f>
        <v>24.840000000000003</v>
      </c>
      <c r="G18" s="11">
        <f>[14]Junho!$J$10</f>
        <v>19.079999999999998</v>
      </c>
      <c r="H18" s="11">
        <f>[14]Junho!$J$11</f>
        <v>19.8</v>
      </c>
      <c r="I18" s="11">
        <f>[14]Junho!$J$12</f>
        <v>25.56</v>
      </c>
      <c r="J18" s="11">
        <f>[14]Junho!$J$13</f>
        <v>25.2</v>
      </c>
      <c r="K18" s="11">
        <f>[14]Junho!$J$14</f>
        <v>28.08</v>
      </c>
      <c r="L18" s="11">
        <f>[14]Junho!$J$15</f>
        <v>25.56</v>
      </c>
      <c r="M18" s="11">
        <f>[14]Junho!$J$16</f>
        <v>25.92</v>
      </c>
      <c r="N18" s="11">
        <f>[14]Junho!$J$17</f>
        <v>29.880000000000003</v>
      </c>
      <c r="O18" s="11">
        <f>[14]Junho!$J$18</f>
        <v>34.200000000000003</v>
      </c>
      <c r="P18" s="11">
        <f>[14]Junho!$J$19</f>
        <v>36.36</v>
      </c>
      <c r="Q18" s="11">
        <f>[14]Junho!$J$20</f>
        <v>22.68</v>
      </c>
      <c r="R18" s="11">
        <f>[14]Junho!$J$21</f>
        <v>19.440000000000001</v>
      </c>
      <c r="S18" s="11">
        <f>[14]Junho!$J$22</f>
        <v>32.76</v>
      </c>
      <c r="T18" s="11">
        <f>[14]Junho!$J$23</f>
        <v>19.8</v>
      </c>
      <c r="U18" s="11">
        <f>[14]Junho!$J$24</f>
        <v>28.8</v>
      </c>
      <c r="V18" s="11">
        <f>[14]Junho!$J$25</f>
        <v>36.72</v>
      </c>
      <c r="W18" s="11">
        <f>[14]Junho!$J$26</f>
        <v>29.52</v>
      </c>
      <c r="X18" s="11">
        <f>[14]Junho!$J$27</f>
        <v>32.04</v>
      </c>
      <c r="Y18" s="11">
        <f>[14]Junho!$J$28</f>
        <v>29.52</v>
      </c>
      <c r="Z18" s="11">
        <f>[14]Junho!$J$29</f>
        <v>41.04</v>
      </c>
      <c r="AA18" s="11">
        <f>[14]Junho!$J$30</f>
        <v>52.92</v>
      </c>
      <c r="AB18" s="11">
        <f>[14]Junho!$J$31</f>
        <v>32.4</v>
      </c>
      <c r="AC18" s="11">
        <f>[14]Junho!$J$32</f>
        <v>31.680000000000003</v>
      </c>
      <c r="AD18" s="11">
        <f>[14]Junho!$J$33</f>
        <v>25.92</v>
      </c>
      <c r="AE18" s="11">
        <f>[14]Junho!$J$34</f>
        <v>27</v>
      </c>
      <c r="AF18" s="14">
        <f t="shared" si="1"/>
        <v>52.92</v>
      </c>
      <c r="AG18" s="122">
        <f t="shared" si="2"/>
        <v>28.343999999999994</v>
      </c>
      <c r="AH18" s="12" t="s">
        <v>47</v>
      </c>
      <c r="AI18" s="12" t="s">
        <v>47</v>
      </c>
    </row>
    <row r="19" spans="1:37" x14ac:dyDescent="0.2">
      <c r="A19" s="57" t="s">
        <v>4</v>
      </c>
      <c r="B19" s="11">
        <f>[15]Junho!$J$5</f>
        <v>31.319999999999997</v>
      </c>
      <c r="C19" s="11">
        <f>[15]Junho!$J$6</f>
        <v>20.52</v>
      </c>
      <c r="D19" s="11">
        <f>[15]Junho!$J$7</f>
        <v>28.08</v>
      </c>
      <c r="E19" s="11">
        <f>[15]Junho!$J$8</f>
        <v>29.52</v>
      </c>
      <c r="F19" s="11">
        <f>[15]Junho!$J$9</f>
        <v>31.680000000000003</v>
      </c>
      <c r="G19" s="11">
        <f>[15]Junho!$J$10</f>
        <v>27.36</v>
      </c>
      <c r="H19" s="11">
        <f>[15]Junho!$J$11</f>
        <v>27.720000000000002</v>
      </c>
      <c r="I19" s="11">
        <f>[15]Junho!$J$12</f>
        <v>27.36</v>
      </c>
      <c r="J19" s="11">
        <f>[15]Junho!$J$13</f>
        <v>27.720000000000002</v>
      </c>
      <c r="K19" s="11">
        <f>[15]Junho!$J$14</f>
        <v>33.840000000000003</v>
      </c>
      <c r="L19" s="11">
        <f>[15]Junho!$J$15</f>
        <v>23.400000000000002</v>
      </c>
      <c r="M19" s="11">
        <f>[15]Junho!$J$16</f>
        <v>37.800000000000004</v>
      </c>
      <c r="N19" s="11">
        <f>[15]Junho!$J$17</f>
        <v>42.480000000000004</v>
      </c>
      <c r="O19" s="11">
        <f>[15]Junho!$J$18</f>
        <v>33.840000000000003</v>
      </c>
      <c r="P19" s="11">
        <f>[15]Junho!$J$19</f>
        <v>38.159999999999997</v>
      </c>
      <c r="Q19" s="11">
        <f>[15]Junho!$J$20</f>
        <v>24.840000000000003</v>
      </c>
      <c r="R19" s="11">
        <f>[15]Junho!$J$21</f>
        <v>30.96</v>
      </c>
      <c r="S19" s="11">
        <f>[15]Junho!$J$22</f>
        <v>34.200000000000003</v>
      </c>
      <c r="T19" s="11">
        <f>[15]Junho!$J$23</f>
        <v>27.720000000000002</v>
      </c>
      <c r="U19" s="11">
        <f>[15]Junho!$J$24</f>
        <v>29.880000000000003</v>
      </c>
      <c r="V19" s="11">
        <f>[15]Junho!$J$25</f>
        <v>41.4</v>
      </c>
      <c r="W19" s="11">
        <f>[15]Junho!$J$26</f>
        <v>39.6</v>
      </c>
      <c r="X19" s="11">
        <f>[15]Junho!$J$27</f>
        <v>33.840000000000003</v>
      </c>
      <c r="Y19" s="11">
        <f>[15]Junho!$J$28</f>
        <v>37.440000000000005</v>
      </c>
      <c r="Z19" s="11">
        <f>[15]Junho!$J$29</f>
        <v>55.800000000000004</v>
      </c>
      <c r="AA19" s="11">
        <f>[15]Junho!$J$30</f>
        <v>45.36</v>
      </c>
      <c r="AB19" s="11">
        <f>[15]Junho!$J$31</f>
        <v>34.56</v>
      </c>
      <c r="AC19" s="11">
        <f>[15]Junho!$J$32</f>
        <v>46.440000000000005</v>
      </c>
      <c r="AD19" s="11">
        <f>[15]Junho!$J$33</f>
        <v>37.800000000000004</v>
      </c>
      <c r="AE19" s="11">
        <f>[15]Junho!$J$34</f>
        <v>30.6</v>
      </c>
      <c r="AF19" s="14">
        <f t="shared" si="1"/>
        <v>55.800000000000004</v>
      </c>
      <c r="AG19" s="122">
        <f t="shared" si="2"/>
        <v>33.708000000000006</v>
      </c>
    </row>
    <row r="20" spans="1:37" x14ac:dyDescent="0.2">
      <c r="A20" s="57" t="s">
        <v>5</v>
      </c>
      <c r="B20" s="11">
        <f>[16]Junho!$J$5</f>
        <v>32.4</v>
      </c>
      <c r="C20" s="11">
        <f>[16]Junho!$J$6</f>
        <v>45</v>
      </c>
      <c r="D20" s="11">
        <f>[16]Junho!$J$7</f>
        <v>35.28</v>
      </c>
      <c r="E20" s="11">
        <f>[16]Junho!$J$8</f>
        <v>33.840000000000003</v>
      </c>
      <c r="F20" s="11">
        <f>[16]Junho!$J$9</f>
        <v>33.119999999999997</v>
      </c>
      <c r="G20" s="11">
        <f>[16]Junho!$J$10</f>
        <v>36</v>
      </c>
      <c r="H20" s="11">
        <f>[16]Junho!$J$11</f>
        <v>23.400000000000002</v>
      </c>
      <c r="I20" s="11">
        <f>[16]Junho!$J$12</f>
        <v>24.840000000000003</v>
      </c>
      <c r="J20" s="11">
        <f>[16]Junho!$J$13</f>
        <v>14.76</v>
      </c>
      <c r="K20" s="11">
        <f>[16]Junho!$J$14</f>
        <v>26.64</v>
      </c>
      <c r="L20" s="11">
        <f>[16]Junho!$J$15</f>
        <v>19.8</v>
      </c>
      <c r="M20" s="11">
        <f>[16]Junho!$J$16</f>
        <v>28.44</v>
      </c>
      <c r="N20" s="11">
        <f>[16]Junho!$J$17</f>
        <v>20.88</v>
      </c>
      <c r="O20" s="11">
        <f>[16]Junho!$J$18</f>
        <v>20.88</v>
      </c>
      <c r="P20" s="11">
        <f>[16]Junho!$J$19</f>
        <v>20.52</v>
      </c>
      <c r="Q20" s="11">
        <f>[16]Junho!$J$20</f>
        <v>21.6</v>
      </c>
      <c r="R20" s="11">
        <f>[16]Junho!$J$21</f>
        <v>32.4</v>
      </c>
      <c r="S20" s="11">
        <f>[16]Junho!$J$22</f>
        <v>27.720000000000002</v>
      </c>
      <c r="T20" s="11">
        <f>[16]Junho!$J$23</f>
        <v>31.680000000000003</v>
      </c>
      <c r="U20" s="11">
        <f>[16]Junho!$J$24</f>
        <v>34.56</v>
      </c>
      <c r="V20" s="11">
        <f>[16]Junho!$J$25</f>
        <v>17.64</v>
      </c>
      <c r="W20" s="11">
        <f>[16]Junho!$J$26</f>
        <v>24.48</v>
      </c>
      <c r="X20" s="11">
        <f>[16]Junho!$J$27</f>
        <v>20.88</v>
      </c>
      <c r="Y20" s="11">
        <f>[16]Junho!$J$28</f>
        <v>32.04</v>
      </c>
      <c r="Z20" s="11">
        <f>[16]Junho!$J$29</f>
        <v>44.64</v>
      </c>
      <c r="AA20" s="11">
        <f>[16]Junho!$J$30</f>
        <v>57.24</v>
      </c>
      <c r="AB20" s="11">
        <f>[16]Junho!$J$31</f>
        <v>24.840000000000003</v>
      </c>
      <c r="AC20" s="11">
        <f>[16]Junho!$J$32</f>
        <v>21.240000000000002</v>
      </c>
      <c r="AD20" s="11">
        <f>[16]Junho!$J$33</f>
        <v>10.44</v>
      </c>
      <c r="AE20" s="11">
        <f>[16]Junho!$J$34</f>
        <v>0</v>
      </c>
      <c r="AF20" s="14">
        <f t="shared" si="1"/>
        <v>57.24</v>
      </c>
      <c r="AG20" s="122">
        <f t="shared" si="2"/>
        <v>27.240000000000002</v>
      </c>
      <c r="AH20" s="12" t="s">
        <v>47</v>
      </c>
    </row>
    <row r="21" spans="1:37" x14ac:dyDescent="0.2">
      <c r="A21" s="57" t="s">
        <v>43</v>
      </c>
      <c r="B21" s="11">
        <f>[17]Junho!$J$5</f>
        <v>30.96</v>
      </c>
      <c r="C21" s="11">
        <f>[17]Junho!$J$6</f>
        <v>21.240000000000002</v>
      </c>
      <c r="D21" s="11">
        <f>[17]Junho!$J$7</f>
        <v>35.64</v>
      </c>
      <c r="E21" s="11">
        <f>[17]Junho!$J$8</f>
        <v>36.36</v>
      </c>
      <c r="F21" s="11">
        <f>[17]Junho!$J$9</f>
        <v>39.6</v>
      </c>
      <c r="G21" s="11">
        <f>[17]Junho!$J$10</f>
        <v>30.96</v>
      </c>
      <c r="H21" s="11">
        <f>[17]Junho!$J$11</f>
        <v>33.840000000000003</v>
      </c>
      <c r="I21" s="11">
        <f>[17]Junho!$J$12</f>
        <v>29.52</v>
      </c>
      <c r="J21" s="11">
        <f>[17]Junho!$J$13</f>
        <v>35.64</v>
      </c>
      <c r="K21" s="11">
        <f>[17]Junho!$J$14</f>
        <v>33.840000000000003</v>
      </c>
      <c r="L21" s="11">
        <f>[17]Junho!$J$15</f>
        <v>23.400000000000002</v>
      </c>
      <c r="M21" s="11">
        <f>[17]Junho!$J$16</f>
        <v>36.36</v>
      </c>
      <c r="N21" s="11">
        <f>[17]Junho!$J$17</f>
        <v>37.080000000000005</v>
      </c>
      <c r="O21" s="11">
        <f>[17]Junho!$J$18</f>
        <v>30.6</v>
      </c>
      <c r="P21" s="11">
        <f>[17]Junho!$J$19</f>
        <v>36.72</v>
      </c>
      <c r="Q21" s="11">
        <f>[17]Junho!$J$20</f>
        <v>27.36</v>
      </c>
      <c r="R21" s="11">
        <f>[17]Junho!$J$21</f>
        <v>28.08</v>
      </c>
      <c r="S21" s="11">
        <f>[17]Junho!$J$22</f>
        <v>44.28</v>
      </c>
      <c r="T21" s="11">
        <f>[17]Junho!$J$23</f>
        <v>26.64</v>
      </c>
      <c r="U21" s="11">
        <f>[17]Junho!$J$24</f>
        <v>27.36</v>
      </c>
      <c r="V21" s="11">
        <f>[17]Junho!$J$25</f>
        <v>46.800000000000004</v>
      </c>
      <c r="W21" s="11">
        <f>[17]Junho!$J$26</f>
        <v>32.76</v>
      </c>
      <c r="X21" s="11">
        <f>[17]Junho!$J$27</f>
        <v>30.96</v>
      </c>
      <c r="Y21" s="11">
        <f>[17]Junho!$J$28</f>
        <v>39.24</v>
      </c>
      <c r="Z21" s="11">
        <f>[17]Junho!$J$29</f>
        <v>57.24</v>
      </c>
      <c r="AA21" s="11">
        <f>[17]Junho!$J$30</f>
        <v>36.72</v>
      </c>
      <c r="AB21" s="11">
        <f>[17]Junho!$J$31</f>
        <v>33.480000000000004</v>
      </c>
      <c r="AC21" s="11">
        <f>[17]Junho!$J$32</f>
        <v>42.12</v>
      </c>
      <c r="AD21" s="11">
        <f>[17]Junho!$J$33</f>
        <v>36.72</v>
      </c>
      <c r="AE21" s="11">
        <f>[17]Junho!$J$34</f>
        <v>40.680000000000007</v>
      </c>
      <c r="AF21" s="14">
        <f t="shared" si="1"/>
        <v>57.24</v>
      </c>
      <c r="AG21" s="122">
        <f t="shared" si="2"/>
        <v>34.74</v>
      </c>
    </row>
    <row r="22" spans="1:37" x14ac:dyDescent="0.2">
      <c r="A22" s="57" t="s">
        <v>6</v>
      </c>
      <c r="B22" s="11">
        <f>[18]Junho!$J$5</f>
        <v>23.040000000000003</v>
      </c>
      <c r="C22" s="11">
        <f>[18]Junho!$J$6</f>
        <v>33.480000000000004</v>
      </c>
      <c r="D22" s="11">
        <f>[18]Junho!$J$7</f>
        <v>26.28</v>
      </c>
      <c r="E22" s="11">
        <f>[18]Junho!$J$8</f>
        <v>28.08</v>
      </c>
      <c r="F22" s="11">
        <f>[18]Junho!$J$9</f>
        <v>34.56</v>
      </c>
      <c r="G22" s="11">
        <f>[18]Junho!$J$10</f>
        <v>17.28</v>
      </c>
      <c r="H22" s="11">
        <f>[18]Junho!$J$11</f>
        <v>20.16</v>
      </c>
      <c r="I22" s="11">
        <f>[18]Junho!$J$12</f>
        <v>22.32</v>
      </c>
      <c r="J22" s="11">
        <f>[18]Junho!$J$13</f>
        <v>27.36</v>
      </c>
      <c r="K22" s="11">
        <f>[18]Junho!$J$14</f>
        <v>19.079999999999998</v>
      </c>
      <c r="L22" s="11">
        <f>[18]Junho!$J$15</f>
        <v>27.720000000000002</v>
      </c>
      <c r="M22" s="11">
        <f>[18]Junho!$J$16</f>
        <v>25.56</v>
      </c>
      <c r="N22" s="11">
        <f>[18]Junho!$J$17</f>
        <v>34.92</v>
      </c>
      <c r="O22" s="11">
        <f>[18]Junho!$J$18</f>
        <v>26.28</v>
      </c>
      <c r="P22" s="11">
        <f>[18]Junho!$J$19</f>
        <v>24.840000000000003</v>
      </c>
      <c r="Q22" s="11">
        <f>[18]Junho!$J$20</f>
        <v>21.240000000000002</v>
      </c>
      <c r="R22" s="11">
        <f>[18]Junho!$J$21</f>
        <v>26.28</v>
      </c>
      <c r="S22" s="11">
        <f>[18]Junho!$J$22</f>
        <v>26.28</v>
      </c>
      <c r="T22" s="11">
        <f>[18]Junho!$J$23</f>
        <v>16.920000000000002</v>
      </c>
      <c r="U22" s="11">
        <f>[18]Junho!$J$24</f>
        <v>25.2</v>
      </c>
      <c r="V22" s="11">
        <f>[18]Junho!$J$25</f>
        <v>26.28</v>
      </c>
      <c r="W22" s="11">
        <f>[18]Junho!$J$26</f>
        <v>21.96</v>
      </c>
      <c r="X22" s="11">
        <f>[18]Junho!$J$27</f>
        <v>35.64</v>
      </c>
      <c r="Y22" s="11">
        <f>[18]Junho!$J$28</f>
        <v>33.840000000000003</v>
      </c>
      <c r="Z22" s="11">
        <f>[18]Junho!$J$29</f>
        <v>49.32</v>
      </c>
      <c r="AA22" s="11">
        <f>[18]Junho!$J$30</f>
        <v>24.48</v>
      </c>
      <c r="AB22" s="11">
        <f>[18]Junho!$J$31</f>
        <v>18</v>
      </c>
      <c r="AC22" s="11">
        <f>[18]Junho!$J$32</f>
        <v>32.04</v>
      </c>
      <c r="AD22" s="11">
        <f>[18]Junho!$J$33</f>
        <v>19.079999999999998</v>
      </c>
      <c r="AE22" s="11">
        <f>[18]Junho!$J$34</f>
        <v>21.96</v>
      </c>
      <c r="AF22" s="14">
        <f t="shared" si="1"/>
        <v>49.32</v>
      </c>
      <c r="AG22" s="122">
        <f t="shared" si="2"/>
        <v>26.316000000000006</v>
      </c>
    </row>
    <row r="23" spans="1:37" x14ac:dyDescent="0.2">
      <c r="A23" s="57" t="s">
        <v>7</v>
      </c>
      <c r="B23" s="11">
        <f>[19]Junho!$J$5</f>
        <v>27.720000000000002</v>
      </c>
      <c r="C23" s="11">
        <f>[19]Junho!$J$6</f>
        <v>21.96</v>
      </c>
      <c r="D23" s="11">
        <f>[19]Junho!$J$7</f>
        <v>28.44</v>
      </c>
      <c r="E23" s="11">
        <f>[19]Junho!$J$8</f>
        <v>28.44</v>
      </c>
      <c r="F23" s="11">
        <f>[19]Junho!$J$9</f>
        <v>40.32</v>
      </c>
      <c r="G23" s="11">
        <f>[19]Junho!$J$10</f>
        <v>36.36</v>
      </c>
      <c r="H23" s="11">
        <f>[19]Junho!$J$11</f>
        <v>25.2</v>
      </c>
      <c r="I23" s="11">
        <f>[19]Junho!$J$12</f>
        <v>28.8</v>
      </c>
      <c r="J23" s="11">
        <f>[19]Junho!$J$13</f>
        <v>34.92</v>
      </c>
      <c r="K23" s="11">
        <f>[19]Junho!$J$14</f>
        <v>31.319999999999997</v>
      </c>
      <c r="L23" s="11">
        <f>[19]Junho!$J$15</f>
        <v>29.16</v>
      </c>
      <c r="M23" s="11">
        <f>[19]Junho!$J$16</f>
        <v>32.04</v>
      </c>
      <c r="N23" s="11">
        <f>[19]Junho!$J$17</f>
        <v>40.680000000000007</v>
      </c>
      <c r="O23" s="11">
        <f>[19]Junho!$J$18</f>
        <v>22.32</v>
      </c>
      <c r="P23" s="11">
        <f>[19]Junho!$J$19</f>
        <v>30.240000000000002</v>
      </c>
      <c r="Q23" s="11">
        <f>[19]Junho!$J$20</f>
        <v>22.32</v>
      </c>
      <c r="R23" s="11">
        <f>[19]Junho!$J$21</f>
        <v>33.119999999999997</v>
      </c>
      <c r="S23" s="11">
        <f>[19]Junho!$J$22</f>
        <v>25.56</v>
      </c>
      <c r="T23" s="11">
        <f>[19]Junho!$J$23</f>
        <v>23.400000000000002</v>
      </c>
      <c r="U23" s="11">
        <f>[19]Junho!$J$24</f>
        <v>27</v>
      </c>
      <c r="V23" s="11">
        <f>[19]Junho!$J$25</f>
        <v>32.76</v>
      </c>
      <c r="W23" s="11">
        <f>[19]Junho!$J$26</f>
        <v>29.880000000000003</v>
      </c>
      <c r="X23" s="11">
        <f>[19]Junho!$J$27</f>
        <v>29.52</v>
      </c>
      <c r="Y23" s="11">
        <f>[19]Junho!$J$28</f>
        <v>41.76</v>
      </c>
      <c r="Z23" s="11">
        <f>[19]Junho!$J$29</f>
        <v>58.680000000000007</v>
      </c>
      <c r="AA23" s="11">
        <f>[19]Junho!$J$30</f>
        <v>24.48</v>
      </c>
      <c r="AB23" s="11">
        <f>[19]Junho!$J$31</f>
        <v>30.240000000000002</v>
      </c>
      <c r="AC23" s="11">
        <f>[19]Junho!$J$32</f>
        <v>45.36</v>
      </c>
      <c r="AD23" s="11">
        <f>[19]Junho!$J$33</f>
        <v>46.080000000000005</v>
      </c>
      <c r="AE23" s="11">
        <f>[19]Junho!$J$34</f>
        <v>42.84</v>
      </c>
      <c r="AF23" s="14">
        <f t="shared" si="1"/>
        <v>58.680000000000007</v>
      </c>
      <c r="AG23" s="122">
        <f t="shared" si="2"/>
        <v>32.363999999999997</v>
      </c>
      <c r="AJ23" t="s">
        <v>47</v>
      </c>
      <c r="AK23" t="s">
        <v>47</v>
      </c>
    </row>
    <row r="24" spans="1:37" x14ac:dyDescent="0.2">
      <c r="A24" s="57" t="s">
        <v>169</v>
      </c>
      <c r="B24" s="11" t="str">
        <f>[20]Junho!$J$5</f>
        <v>*</v>
      </c>
      <c r="C24" s="11" t="str">
        <f>[20]Junho!$J$6</f>
        <v>*</v>
      </c>
      <c r="D24" s="11" t="str">
        <f>[20]Junho!$J$7</f>
        <v>*</v>
      </c>
      <c r="E24" s="11" t="str">
        <f>[20]Junho!$J$8</f>
        <v>*</v>
      </c>
      <c r="F24" s="11" t="str">
        <f>[20]Junho!$J$9</f>
        <v>*</v>
      </c>
      <c r="G24" s="11" t="str">
        <f>[20]Junho!$J$10</f>
        <v>*</v>
      </c>
      <c r="H24" s="11" t="str">
        <f>[20]Junho!$J$11</f>
        <v>*</v>
      </c>
      <c r="I24" s="11" t="str">
        <f>[20]Junho!$J$12</f>
        <v>*</v>
      </c>
      <c r="J24" s="11" t="str">
        <f>[20]Junho!$J$13</f>
        <v>*</v>
      </c>
      <c r="K24" s="11" t="str">
        <f>[20]Junho!$J$14</f>
        <v>*</v>
      </c>
      <c r="L24" s="11" t="str">
        <f>[20]Junho!$J$15</f>
        <v>*</v>
      </c>
      <c r="M24" s="11" t="str">
        <f>[20]Junho!$J$16</f>
        <v>*</v>
      </c>
      <c r="N24" s="11" t="str">
        <f>[20]Junho!$J$17</f>
        <v>*</v>
      </c>
      <c r="O24" s="11" t="str">
        <f>[20]Junho!$J$18</f>
        <v>*</v>
      </c>
      <c r="P24" s="11" t="str">
        <f>[20]Junho!$J$19</f>
        <v>*</v>
      </c>
      <c r="Q24" s="11" t="str">
        <f>[20]Junho!$J$20</f>
        <v>*</v>
      </c>
      <c r="R24" s="11" t="str">
        <f>[20]Junho!$J$21</f>
        <v>*</v>
      </c>
      <c r="S24" s="11" t="str">
        <f>[20]Junho!$J$22</f>
        <v>*</v>
      </c>
      <c r="T24" s="11" t="str">
        <f>[20]Junho!$J$23</f>
        <v>*</v>
      </c>
      <c r="U24" s="11" t="str">
        <f>[20]Junho!$J$24</f>
        <v>*</v>
      </c>
      <c r="V24" s="11" t="str">
        <f>[20]Junho!$J$25</f>
        <v>*</v>
      </c>
      <c r="W24" s="11" t="str">
        <f>[20]Junho!$J$26</f>
        <v>*</v>
      </c>
      <c r="X24" s="11" t="str">
        <f>[20]Junho!$J$27</f>
        <v>*</v>
      </c>
      <c r="Y24" s="11" t="str">
        <f>[20]Junho!$J$28</f>
        <v>*</v>
      </c>
      <c r="Z24" s="11" t="str">
        <f>[20]Junho!$J$29</f>
        <v>*</v>
      </c>
      <c r="AA24" s="11" t="str">
        <f>[20]Junho!$J$30</f>
        <v>*</v>
      </c>
      <c r="AB24" s="11" t="str">
        <f>[20]Junho!$J$31</f>
        <v>*</v>
      </c>
      <c r="AC24" s="11" t="str">
        <f>[20]Junho!$J$32</f>
        <v>*</v>
      </c>
      <c r="AD24" s="11" t="str">
        <f>[20]Junho!$J$33</f>
        <v>*</v>
      </c>
      <c r="AE24" s="11" t="str">
        <f>[20]Junho!$J$34</f>
        <v>*</v>
      </c>
      <c r="AF24" s="92" t="s">
        <v>226</v>
      </c>
      <c r="AG24" s="113" t="s">
        <v>226</v>
      </c>
      <c r="AK24" t="s">
        <v>47</v>
      </c>
    </row>
    <row r="25" spans="1:37" x14ac:dyDescent="0.2">
      <c r="A25" s="57" t="s">
        <v>170</v>
      </c>
      <c r="B25" s="11" t="str">
        <f>[21]Junho!$J$5</f>
        <v>*</v>
      </c>
      <c r="C25" s="11" t="str">
        <f>[21]Junho!$J$6</f>
        <v>*</v>
      </c>
      <c r="D25" s="11" t="str">
        <f>[21]Junho!$J$7</f>
        <v>*</v>
      </c>
      <c r="E25" s="11" t="str">
        <f>[21]Junho!$J$8</f>
        <v>*</v>
      </c>
      <c r="F25" s="11" t="str">
        <f>[21]Junho!$J$9</f>
        <v>*</v>
      </c>
      <c r="G25" s="11" t="str">
        <f>[21]Junho!$J$10</f>
        <v>*</v>
      </c>
      <c r="H25" s="11" t="str">
        <f>[21]Junho!$J$11</f>
        <v>*</v>
      </c>
      <c r="I25" s="11" t="str">
        <f>[21]Junho!$J$12</f>
        <v>*</v>
      </c>
      <c r="J25" s="11" t="str">
        <f>[21]Junho!$J$13</f>
        <v>*</v>
      </c>
      <c r="K25" s="11" t="str">
        <f>[21]Junho!$J$14</f>
        <v>*</v>
      </c>
      <c r="L25" s="11" t="str">
        <f>[21]Junho!$J$15</f>
        <v>*</v>
      </c>
      <c r="M25" s="11" t="str">
        <f>[21]Junho!$J$16</f>
        <v>*</v>
      </c>
      <c r="N25" s="11" t="str">
        <f>[21]Junho!$J$17</f>
        <v>*</v>
      </c>
      <c r="O25" s="11" t="str">
        <f>[21]Junho!$J$18</f>
        <v>*</v>
      </c>
      <c r="P25" s="11" t="str">
        <f>[21]Junho!$J$19</f>
        <v>*</v>
      </c>
      <c r="Q25" s="11" t="str">
        <f>[21]Junho!$J$20</f>
        <v>*</v>
      </c>
      <c r="R25" s="11" t="str">
        <f>[21]Junho!$J$21</f>
        <v>*</v>
      </c>
      <c r="S25" s="11" t="str">
        <f>[21]Junho!$J$22</f>
        <v>*</v>
      </c>
      <c r="T25" s="11" t="str">
        <f>[21]Junho!$J$23</f>
        <v>*</v>
      </c>
      <c r="U25" s="11" t="str">
        <f>[21]Junho!$J$24</f>
        <v>*</v>
      </c>
      <c r="V25" s="11" t="str">
        <f>[21]Junho!$J$25</f>
        <v>*</v>
      </c>
      <c r="W25" s="11" t="str">
        <f>[21]Junho!$J$26</f>
        <v>*</v>
      </c>
      <c r="X25" s="11" t="str">
        <f>[21]Junho!$J$27</f>
        <v>*</v>
      </c>
      <c r="Y25" s="11" t="str">
        <f>[21]Junho!$J$28</f>
        <v>*</v>
      </c>
      <c r="Z25" s="11" t="str">
        <f>[21]Junho!$J$29</f>
        <v>*</v>
      </c>
      <c r="AA25" s="11" t="str">
        <f>[21]Junho!$J$30</f>
        <v>*</v>
      </c>
      <c r="AB25" s="11" t="str">
        <f>[21]Junho!$J$31</f>
        <v>*</v>
      </c>
      <c r="AC25" s="11" t="str">
        <f>[21]Junho!$J$32</f>
        <v>*</v>
      </c>
      <c r="AD25" s="11" t="str">
        <f>[21]Junho!$J$33</f>
        <v>*</v>
      </c>
      <c r="AE25" s="11" t="str">
        <f>[21]Junho!$J$34</f>
        <v>*</v>
      </c>
      <c r="AF25" s="92" t="s">
        <v>226</v>
      </c>
      <c r="AG25" s="113" t="s">
        <v>226</v>
      </c>
      <c r="AH25" s="12" t="s">
        <v>47</v>
      </c>
      <c r="AJ25" t="s">
        <v>47</v>
      </c>
    </row>
    <row r="26" spans="1:37" x14ac:dyDescent="0.2">
      <c r="A26" s="57" t="s">
        <v>171</v>
      </c>
      <c r="B26" s="11" t="str">
        <f>[22]Junho!$J$5</f>
        <v>*</v>
      </c>
      <c r="C26" s="11" t="str">
        <f>[22]Junho!$J$6</f>
        <v>*</v>
      </c>
      <c r="D26" s="11" t="str">
        <f>[22]Junho!$J$7</f>
        <v>*</v>
      </c>
      <c r="E26" s="11" t="str">
        <f>[22]Junho!$J$8</f>
        <v>*</v>
      </c>
      <c r="F26" s="11" t="str">
        <f>[22]Junho!$J$9</f>
        <v>*</v>
      </c>
      <c r="G26" s="11" t="str">
        <f>[22]Junho!$J$10</f>
        <v>*</v>
      </c>
      <c r="H26" s="11" t="str">
        <f>[22]Junho!$J$11</f>
        <v>*</v>
      </c>
      <c r="I26" s="11" t="str">
        <f>[22]Junho!$J$12</f>
        <v>*</v>
      </c>
      <c r="J26" s="11" t="str">
        <f>[22]Junho!$J$13</f>
        <v>*</v>
      </c>
      <c r="K26" s="11" t="str">
        <f>[22]Junho!$J$14</f>
        <v>*</v>
      </c>
      <c r="L26" s="11" t="str">
        <f>[22]Junho!$J$15</f>
        <v>*</v>
      </c>
      <c r="M26" s="11" t="str">
        <f>[22]Junho!$J$16</f>
        <v>*</v>
      </c>
      <c r="N26" s="11" t="str">
        <f>[22]Junho!$J$17</f>
        <v>*</v>
      </c>
      <c r="O26" s="11" t="str">
        <f>[22]Junho!$J$18</f>
        <v>*</v>
      </c>
      <c r="P26" s="11" t="str">
        <f>[22]Junho!$J$19</f>
        <v>*</v>
      </c>
      <c r="Q26" s="11" t="str">
        <f>[22]Junho!$J$20</f>
        <v>*</v>
      </c>
      <c r="R26" s="11" t="str">
        <f>[22]Junho!$J$21</f>
        <v>*</v>
      </c>
      <c r="S26" s="11" t="str">
        <f>[22]Junho!$J$22</f>
        <v>*</v>
      </c>
      <c r="T26" s="11" t="str">
        <f>[22]Junho!$J$23</f>
        <v>*</v>
      </c>
      <c r="U26" s="11" t="str">
        <f>[22]Junho!$J$24</f>
        <v>*</v>
      </c>
      <c r="V26" s="11" t="str">
        <f>[22]Junho!$J$25</f>
        <v>*</v>
      </c>
      <c r="W26" s="11" t="str">
        <f>[22]Junho!$J$26</f>
        <v>*</v>
      </c>
      <c r="X26" s="11" t="str">
        <f>[22]Junho!$J$27</f>
        <v>*</v>
      </c>
      <c r="Y26" s="11" t="str">
        <f>[22]Junho!$J$28</f>
        <v>*</v>
      </c>
      <c r="Z26" s="11" t="str">
        <f>[22]Junho!$J$29</f>
        <v>*</v>
      </c>
      <c r="AA26" s="11" t="str">
        <f>[22]Junho!$J$30</f>
        <v>*</v>
      </c>
      <c r="AB26" s="11" t="str">
        <f>[22]Junho!$J$31</f>
        <v>*</v>
      </c>
      <c r="AC26" s="11" t="str">
        <f>[22]Junho!$J$32</f>
        <v>*</v>
      </c>
      <c r="AD26" s="11" t="str">
        <f>[22]Junho!$J$33</f>
        <v>*</v>
      </c>
      <c r="AE26" s="11" t="str">
        <f>[22]Junho!$J$34</f>
        <v>*</v>
      </c>
      <c r="AF26" s="92" t="s">
        <v>226</v>
      </c>
      <c r="AG26" s="113" t="s">
        <v>226</v>
      </c>
      <c r="AJ26" t="s">
        <v>47</v>
      </c>
    </row>
    <row r="27" spans="1:37" x14ac:dyDescent="0.2">
      <c r="A27" s="57" t="s">
        <v>8</v>
      </c>
      <c r="B27" s="11">
        <f>[23]Junho!$J$5</f>
        <v>21.6</v>
      </c>
      <c r="C27" s="11">
        <f>[23]Junho!$J$6</f>
        <v>23.759999999999998</v>
      </c>
      <c r="D27" s="11">
        <f>[23]Junho!$J$7</f>
        <v>27.36</v>
      </c>
      <c r="E27" s="11">
        <f>[23]Junho!$J$8</f>
        <v>27.720000000000002</v>
      </c>
      <c r="F27" s="11">
        <f>[23]Junho!$J$9</f>
        <v>37.800000000000004</v>
      </c>
      <c r="G27" s="11">
        <f>[23]Junho!$J$10</f>
        <v>35.28</v>
      </c>
      <c r="H27" s="11">
        <f>[23]Junho!$J$11</f>
        <v>18</v>
      </c>
      <c r="I27" s="11">
        <f>[23]Junho!$J$12</f>
        <v>28.44</v>
      </c>
      <c r="J27" s="11">
        <f>[23]Junho!$J$13</f>
        <v>35.28</v>
      </c>
      <c r="K27" s="11">
        <f>[23]Junho!$J$14</f>
        <v>30.96</v>
      </c>
      <c r="L27" s="11">
        <f>[23]Junho!$J$15</f>
        <v>28.08</v>
      </c>
      <c r="M27" s="11">
        <f>[23]Junho!$J$16</f>
        <v>36.36</v>
      </c>
      <c r="N27" s="11">
        <f>[23]Junho!$J$17</f>
        <v>35.28</v>
      </c>
      <c r="O27" s="11">
        <f>[23]Junho!$J$18</f>
        <v>24.48</v>
      </c>
      <c r="P27" s="11">
        <f>[23]Junho!$J$19</f>
        <v>37.080000000000005</v>
      </c>
      <c r="Q27" s="11">
        <f>[23]Junho!$J$20</f>
        <v>26.28</v>
      </c>
      <c r="R27" s="11">
        <f>[23]Junho!$J$21</f>
        <v>25.92</v>
      </c>
      <c r="S27" s="11">
        <f>[23]Junho!$J$22</f>
        <v>25.2</v>
      </c>
      <c r="T27" s="11">
        <f>[23]Junho!$J$23</f>
        <v>27.36</v>
      </c>
      <c r="U27" s="11">
        <f>[23]Junho!$J$24</f>
        <v>16.559999999999999</v>
      </c>
      <c r="V27" s="11">
        <f>[23]Junho!$J$25</f>
        <v>29.52</v>
      </c>
      <c r="W27" s="11">
        <f>[23]Junho!$J$26</f>
        <v>25.56</v>
      </c>
      <c r="X27" s="11">
        <f>[23]Junho!$J$27</f>
        <v>32.76</v>
      </c>
      <c r="Y27" s="11">
        <f>[23]Junho!$J$28</f>
        <v>37.800000000000004</v>
      </c>
      <c r="Z27" s="11">
        <f>[23]Junho!$J$29</f>
        <v>53.28</v>
      </c>
      <c r="AA27" s="11">
        <f>[23]Junho!$J$30</f>
        <v>36.72</v>
      </c>
      <c r="AB27" s="11">
        <f>[23]Junho!$J$31</f>
        <v>25.92</v>
      </c>
      <c r="AC27" s="11">
        <f>[23]Junho!$J$32</f>
        <v>38.519999999999996</v>
      </c>
      <c r="AD27" s="11">
        <f>[23]Junho!$J$33</f>
        <v>48.24</v>
      </c>
      <c r="AE27" s="11">
        <f>[23]Junho!$J$34</f>
        <v>34.56</v>
      </c>
      <c r="AF27" s="14">
        <f t="shared" si="1"/>
        <v>53.28</v>
      </c>
      <c r="AG27" s="122">
        <f t="shared" si="2"/>
        <v>31.055999999999994</v>
      </c>
      <c r="AJ27" t="s">
        <v>47</v>
      </c>
    </row>
    <row r="28" spans="1:37" x14ac:dyDescent="0.2">
      <c r="A28" s="57" t="s">
        <v>9</v>
      </c>
      <c r="B28" s="11">
        <f>[24]Junho!$J$5</f>
        <v>31.319999999999997</v>
      </c>
      <c r="C28" s="11">
        <f>[24]Junho!$J$6</f>
        <v>30.240000000000002</v>
      </c>
      <c r="D28" s="11">
        <f>[24]Junho!$J$7</f>
        <v>29.52</v>
      </c>
      <c r="E28" s="11">
        <f>[24]Junho!$J$8</f>
        <v>28.08</v>
      </c>
      <c r="F28" s="11">
        <f>[24]Junho!$J$9</f>
        <v>38.519999999999996</v>
      </c>
      <c r="G28" s="11">
        <f>[24]Junho!$J$10</f>
        <v>30.6</v>
      </c>
      <c r="H28" s="11">
        <f>[24]Junho!$J$11</f>
        <v>16.920000000000002</v>
      </c>
      <c r="I28" s="11">
        <f>[24]Junho!$J$12</f>
        <v>27.720000000000002</v>
      </c>
      <c r="J28" s="11">
        <f>[24]Junho!$J$13</f>
        <v>28.8</v>
      </c>
      <c r="K28" s="11">
        <f>[24]Junho!$J$14</f>
        <v>30.240000000000002</v>
      </c>
      <c r="L28" s="11">
        <f>[24]Junho!$J$15</f>
        <v>29.52</v>
      </c>
      <c r="M28" s="11">
        <f>[24]Junho!$J$16</f>
        <v>36</v>
      </c>
      <c r="N28" s="11">
        <f>[24]Junho!$J$17</f>
        <v>38.159999999999997</v>
      </c>
      <c r="O28" s="11">
        <f>[24]Junho!$J$18</f>
        <v>27.720000000000002</v>
      </c>
      <c r="P28" s="11">
        <f>[24]Junho!$J$19</f>
        <v>35.28</v>
      </c>
      <c r="Q28" s="11">
        <f>[24]Junho!$J$20</f>
        <v>25.56</v>
      </c>
      <c r="R28" s="11">
        <f>[24]Junho!$J$21</f>
        <v>24.48</v>
      </c>
      <c r="S28" s="11">
        <f>[24]Junho!$J$22</f>
        <v>36.72</v>
      </c>
      <c r="T28" s="11">
        <f>[24]Junho!$J$23</f>
        <v>25.92</v>
      </c>
      <c r="U28" s="11">
        <f>[24]Junho!$J$24</f>
        <v>21.6</v>
      </c>
      <c r="V28" s="11">
        <f>[24]Junho!$J$25</f>
        <v>31.680000000000003</v>
      </c>
      <c r="W28" s="11">
        <f>[24]Junho!$J$26</f>
        <v>24.48</v>
      </c>
      <c r="X28" s="11">
        <f>[24]Junho!$J$27</f>
        <v>30.240000000000002</v>
      </c>
      <c r="Y28" s="11">
        <f>[24]Junho!$J$28</f>
        <v>42.12</v>
      </c>
      <c r="Z28" s="11">
        <f>[24]Junho!$J$29</f>
        <v>59.760000000000005</v>
      </c>
      <c r="AA28" s="11">
        <f>[24]Junho!$J$30</f>
        <v>27</v>
      </c>
      <c r="AB28" s="11">
        <f>[24]Junho!$J$31</f>
        <v>23.040000000000003</v>
      </c>
      <c r="AC28" s="11">
        <f>[24]Junho!$J$32</f>
        <v>33.119999999999997</v>
      </c>
      <c r="AD28" s="11">
        <f>[24]Junho!$J$33</f>
        <v>40.680000000000007</v>
      </c>
      <c r="AE28" s="11">
        <f>[24]Junho!$J$34</f>
        <v>30.96</v>
      </c>
      <c r="AF28" s="14">
        <f t="shared" si="1"/>
        <v>59.760000000000005</v>
      </c>
      <c r="AG28" s="122">
        <f t="shared" si="2"/>
        <v>31.2</v>
      </c>
      <c r="AJ28" t="s">
        <v>47</v>
      </c>
    </row>
    <row r="29" spans="1:37" x14ac:dyDescent="0.2">
      <c r="A29" s="57" t="s">
        <v>42</v>
      </c>
      <c r="B29" s="11">
        <f>[25]Junho!$J$5</f>
        <v>25.56</v>
      </c>
      <c r="C29" s="11">
        <f>[25]Junho!$J$6</f>
        <v>26.64</v>
      </c>
      <c r="D29" s="11">
        <f>[25]Junho!$J$7</f>
        <v>29.880000000000003</v>
      </c>
      <c r="E29" s="11">
        <f>[25]Junho!$J$8</f>
        <v>21.96</v>
      </c>
      <c r="F29" s="11">
        <f>[25]Junho!$J$9</f>
        <v>30.240000000000002</v>
      </c>
      <c r="G29" s="11">
        <f>[25]Junho!$J$10</f>
        <v>22.32</v>
      </c>
      <c r="H29" s="11">
        <f>[25]Junho!$J$11</f>
        <v>18.720000000000002</v>
      </c>
      <c r="I29" s="11">
        <f>[25]Junho!$J$12</f>
        <v>18.36</v>
      </c>
      <c r="J29" s="11">
        <f>[25]Junho!$J$13</f>
        <v>28.44</v>
      </c>
      <c r="K29" s="11">
        <f>[25]Junho!$J$14</f>
        <v>24.12</v>
      </c>
      <c r="L29" s="11">
        <f>[25]Junho!$J$15</f>
        <v>26.64</v>
      </c>
      <c r="M29" s="11">
        <f>[25]Junho!$J$16</f>
        <v>33.119999999999997</v>
      </c>
      <c r="N29" s="11">
        <f>[25]Junho!$J$17</f>
        <v>36.72</v>
      </c>
      <c r="O29" s="11">
        <f>[25]Junho!$J$18</f>
        <v>12.96</v>
      </c>
      <c r="P29" s="11">
        <f>[25]Junho!$J$19</f>
        <v>23.759999999999998</v>
      </c>
      <c r="Q29" s="11">
        <f>[25]Junho!$J$20</f>
        <v>22.32</v>
      </c>
      <c r="R29" s="11">
        <f>[25]Junho!$J$21</f>
        <v>21.240000000000002</v>
      </c>
      <c r="S29" s="11">
        <f>[25]Junho!$J$22</f>
        <v>31.680000000000003</v>
      </c>
      <c r="T29" s="11">
        <f>[25]Junho!$J$23</f>
        <v>24.12</v>
      </c>
      <c r="U29" s="11">
        <f>[25]Junho!$J$24</f>
        <v>17.28</v>
      </c>
      <c r="V29" s="11">
        <f>[25]Junho!$J$25</f>
        <v>34.92</v>
      </c>
      <c r="W29" s="11">
        <f>[25]Junho!$J$26</f>
        <v>25.56</v>
      </c>
      <c r="X29" s="11">
        <f>[25]Junho!$J$27</f>
        <v>30.96</v>
      </c>
      <c r="Y29" s="11">
        <f>[25]Junho!$J$28</f>
        <v>41.04</v>
      </c>
      <c r="Z29" s="11">
        <f>[25]Junho!$J$29</f>
        <v>47.88</v>
      </c>
      <c r="AA29" s="11">
        <f>[25]Junho!$J$30</f>
        <v>31.680000000000003</v>
      </c>
      <c r="AB29" s="11">
        <f>[25]Junho!$J$31</f>
        <v>30.6</v>
      </c>
      <c r="AC29" s="11">
        <f>[25]Junho!$J$32</f>
        <v>46.080000000000005</v>
      </c>
      <c r="AD29" s="11">
        <f>[25]Junho!$J$33</f>
        <v>38.880000000000003</v>
      </c>
      <c r="AE29" s="11">
        <f>[25]Junho!$J$34</f>
        <v>34.200000000000003</v>
      </c>
      <c r="AF29" s="14">
        <f t="shared" si="1"/>
        <v>47.88</v>
      </c>
      <c r="AG29" s="122">
        <f t="shared" si="2"/>
        <v>28.596</v>
      </c>
      <c r="AJ29" t="s">
        <v>47</v>
      </c>
    </row>
    <row r="30" spans="1:37" x14ac:dyDescent="0.2">
      <c r="A30" s="57" t="s">
        <v>10</v>
      </c>
      <c r="B30" s="11">
        <f>[26]Junho!$J$5</f>
        <v>16.559999999999999</v>
      </c>
      <c r="C30" s="11">
        <f>[26]Junho!$J$6</f>
        <v>19.8</v>
      </c>
      <c r="D30" s="11">
        <f>[26]Junho!$J$7</f>
        <v>22.68</v>
      </c>
      <c r="E30" s="11">
        <f>[26]Junho!$J$8</f>
        <v>21.240000000000002</v>
      </c>
      <c r="F30" s="11">
        <f>[26]Junho!$J$9</f>
        <v>42.480000000000004</v>
      </c>
      <c r="G30" s="11">
        <f>[26]Junho!$J$10</f>
        <v>36</v>
      </c>
      <c r="H30" s="11">
        <f>[26]Junho!$J$11</f>
        <v>24.12</v>
      </c>
      <c r="I30" s="11">
        <f>[26]Junho!$J$12</f>
        <v>30.6</v>
      </c>
      <c r="J30" s="11">
        <f>[26]Junho!$J$13</f>
        <v>33.119999999999997</v>
      </c>
      <c r="K30" s="11">
        <f>[26]Junho!$J$14</f>
        <v>28.8</v>
      </c>
      <c r="L30" s="11">
        <f>[26]Junho!$J$15</f>
        <v>25.92</v>
      </c>
      <c r="M30" s="11">
        <f>[26]Junho!$J$16</f>
        <v>34.56</v>
      </c>
      <c r="N30" s="11">
        <f>[26]Junho!$J$17</f>
        <v>31.319999999999997</v>
      </c>
      <c r="O30" s="11">
        <f>[26]Junho!$J$18</f>
        <v>22.68</v>
      </c>
      <c r="P30" s="11">
        <f>[26]Junho!$J$19</f>
        <v>41.76</v>
      </c>
      <c r="Q30" s="11">
        <f>[26]Junho!$J$20</f>
        <v>26.28</v>
      </c>
      <c r="R30" s="11">
        <f>[26]Junho!$J$21</f>
        <v>29.16</v>
      </c>
      <c r="S30" s="11">
        <f>[26]Junho!$J$22</f>
        <v>28.8</v>
      </c>
      <c r="T30" s="11">
        <f>[26]Junho!$J$23</f>
        <v>19.8</v>
      </c>
      <c r="U30" s="11">
        <f>[26]Junho!$J$24</f>
        <v>16.2</v>
      </c>
      <c r="V30" s="11">
        <f>[26]Junho!$J$25</f>
        <v>29.880000000000003</v>
      </c>
      <c r="W30" s="11">
        <f>[26]Junho!$J$26</f>
        <v>30.6</v>
      </c>
      <c r="X30" s="11">
        <f>[26]Junho!$J$27</f>
        <v>28.08</v>
      </c>
      <c r="Y30" s="11">
        <f>[26]Junho!$J$28</f>
        <v>33.840000000000003</v>
      </c>
      <c r="Z30" s="11">
        <f>[26]Junho!$J$29</f>
        <v>44.64</v>
      </c>
      <c r="AA30" s="11">
        <f>[26]Junho!$J$30</f>
        <v>40.32</v>
      </c>
      <c r="AB30" s="11">
        <f>[26]Junho!$J$31</f>
        <v>22.68</v>
      </c>
      <c r="AC30" s="11">
        <f>[26]Junho!$J$32</f>
        <v>43.56</v>
      </c>
      <c r="AD30" s="11">
        <f>[26]Junho!$J$33</f>
        <v>36.36</v>
      </c>
      <c r="AE30" s="11">
        <f>[26]Junho!$J$34</f>
        <v>28.8</v>
      </c>
      <c r="AF30" s="14">
        <f t="shared" si="1"/>
        <v>44.64</v>
      </c>
      <c r="AG30" s="122">
        <f t="shared" si="2"/>
        <v>29.687999999999999</v>
      </c>
      <c r="AJ30" t="s">
        <v>47</v>
      </c>
    </row>
    <row r="31" spans="1:37" x14ac:dyDescent="0.2">
      <c r="A31" s="57" t="s">
        <v>172</v>
      </c>
      <c r="B31" s="11" t="str">
        <f>[27]Junho!$J$5</f>
        <v>*</v>
      </c>
      <c r="C31" s="11" t="str">
        <f>[27]Junho!$J$6</f>
        <v>*</v>
      </c>
      <c r="D31" s="11" t="str">
        <f>[27]Junho!$J$7</f>
        <v>*</v>
      </c>
      <c r="E31" s="11" t="str">
        <f>[27]Junho!$J$8</f>
        <v>*</v>
      </c>
      <c r="F31" s="11" t="str">
        <f>[27]Junho!$J$9</f>
        <v>*</v>
      </c>
      <c r="G31" s="11" t="str">
        <f>[27]Junho!$J$10</f>
        <v>*</v>
      </c>
      <c r="H31" s="11" t="str">
        <f>[27]Junho!$J$11</f>
        <v>*</v>
      </c>
      <c r="I31" s="11" t="str">
        <f>[27]Junho!$J$12</f>
        <v>*</v>
      </c>
      <c r="J31" s="11" t="str">
        <f>[27]Junho!$J$13</f>
        <v>*</v>
      </c>
      <c r="K31" s="11" t="str">
        <f>[27]Junho!$J$14</f>
        <v>*</v>
      </c>
      <c r="L31" s="11" t="str">
        <f>[27]Junho!$J$15</f>
        <v>*</v>
      </c>
      <c r="M31" s="11" t="str">
        <f>[27]Junho!$J$16</f>
        <v>*</v>
      </c>
      <c r="N31" s="11" t="str">
        <f>[27]Junho!$J$17</f>
        <v>*</v>
      </c>
      <c r="O31" s="11" t="str">
        <f>[27]Junho!$J$18</f>
        <v>*</v>
      </c>
      <c r="P31" s="11" t="str">
        <f>[27]Junho!$J$19</f>
        <v>*</v>
      </c>
      <c r="Q31" s="11" t="str">
        <f>[27]Junho!$J$20</f>
        <v>*</v>
      </c>
      <c r="R31" s="11" t="str">
        <f>[27]Junho!$J$21</f>
        <v>*</v>
      </c>
      <c r="S31" s="11" t="str">
        <f>[27]Junho!$J$22</f>
        <v>*</v>
      </c>
      <c r="T31" s="11" t="str">
        <f>[27]Junho!$J$23</f>
        <v>*</v>
      </c>
      <c r="U31" s="11" t="str">
        <f>[27]Junho!$J$24</f>
        <v>*</v>
      </c>
      <c r="V31" s="11" t="str">
        <f>[27]Junho!$J$25</f>
        <v>*</v>
      </c>
      <c r="W31" s="11" t="str">
        <f>[27]Junho!$J$26</f>
        <v>*</v>
      </c>
      <c r="X31" s="11" t="str">
        <f>[27]Junho!$J$27</f>
        <v>*</v>
      </c>
      <c r="Y31" s="11" t="str">
        <f>[27]Junho!$J$28</f>
        <v>*</v>
      </c>
      <c r="Z31" s="11" t="str">
        <f>[27]Junho!$J$29</f>
        <v>*</v>
      </c>
      <c r="AA31" s="11" t="str">
        <f>[27]Junho!$J$30</f>
        <v>*</v>
      </c>
      <c r="AB31" s="11" t="str">
        <f>[27]Junho!$J$31</f>
        <v>*</v>
      </c>
      <c r="AC31" s="11" t="str">
        <f>[27]Junho!$J$32</f>
        <v>*</v>
      </c>
      <c r="AD31" s="11" t="str">
        <f>[27]Junho!$J$33</f>
        <v>*</v>
      </c>
      <c r="AE31" s="11" t="str">
        <f>[27]Junho!$J$34</f>
        <v>*</v>
      </c>
      <c r="AF31" s="92" t="s">
        <v>226</v>
      </c>
      <c r="AG31" s="113" t="s">
        <v>226</v>
      </c>
      <c r="AH31" s="12" t="s">
        <v>47</v>
      </c>
      <c r="AJ31" t="s">
        <v>47</v>
      </c>
    </row>
    <row r="32" spans="1:37" x14ac:dyDescent="0.2">
      <c r="A32" s="57" t="s">
        <v>11</v>
      </c>
      <c r="B32" s="11">
        <f>[28]Junho!$J$5</f>
        <v>25.56</v>
      </c>
      <c r="C32" s="11">
        <f>[28]Junho!$J$6</f>
        <v>18.720000000000002</v>
      </c>
      <c r="D32" s="11">
        <f>[28]Junho!$J$7</f>
        <v>24.48</v>
      </c>
      <c r="E32" s="11">
        <f>[28]Junho!$J$8</f>
        <v>25.2</v>
      </c>
      <c r="F32" s="11">
        <f>[28]Junho!$J$9</f>
        <v>34.200000000000003</v>
      </c>
      <c r="G32" s="11">
        <f>[28]Junho!$J$10</f>
        <v>21.96</v>
      </c>
      <c r="H32" s="11">
        <f>[28]Junho!$J$11</f>
        <v>15.48</v>
      </c>
      <c r="I32" s="11">
        <f>[28]Junho!$J$12</f>
        <v>17.64</v>
      </c>
      <c r="J32" s="11">
        <f>[28]Junho!$J$13</f>
        <v>28.8</v>
      </c>
      <c r="K32" s="11">
        <f>[28]Junho!$J$14</f>
        <v>18.36</v>
      </c>
      <c r="L32" s="11">
        <f>[28]Junho!$J$15</f>
        <v>20.16</v>
      </c>
      <c r="M32" s="11">
        <f>[28]Junho!$J$16</f>
        <v>26.28</v>
      </c>
      <c r="N32" s="11">
        <f>[28]Junho!$J$17</f>
        <v>28.08</v>
      </c>
      <c r="O32" s="11">
        <f>[28]Junho!$J$18</f>
        <v>21.6</v>
      </c>
      <c r="P32" s="11">
        <f>[28]Junho!$J$19</f>
        <v>16.559999999999999</v>
      </c>
      <c r="Q32" s="11">
        <f>[28]Junho!$J$20</f>
        <v>14.04</v>
      </c>
      <c r="R32" s="11">
        <f>[28]Junho!$J$21</f>
        <v>20.88</v>
      </c>
      <c r="S32" s="11">
        <f>[28]Junho!$J$22</f>
        <v>23.759999999999998</v>
      </c>
      <c r="T32" s="11">
        <f>[28]Junho!$J$23</f>
        <v>19.440000000000001</v>
      </c>
      <c r="U32" s="11">
        <f>[28]Junho!$J$24</f>
        <v>15.48</v>
      </c>
      <c r="V32" s="11">
        <f>[28]Junho!$J$25</f>
        <v>27</v>
      </c>
      <c r="W32" s="11">
        <f>[28]Junho!$J$26</f>
        <v>15.120000000000001</v>
      </c>
      <c r="X32" s="11">
        <f>[28]Junho!$J$27</f>
        <v>16.559999999999999</v>
      </c>
      <c r="Y32" s="11">
        <f>[28]Junho!$J$28</f>
        <v>38.519999999999996</v>
      </c>
      <c r="Z32" s="11">
        <f>[28]Junho!$J$29</f>
        <v>40.680000000000007</v>
      </c>
      <c r="AA32" s="11">
        <f>[28]Junho!$J$30</f>
        <v>3.9600000000000004</v>
      </c>
      <c r="AB32" s="11">
        <f>[28]Junho!$J$31</f>
        <v>9.3600000000000012</v>
      </c>
      <c r="AC32" s="11">
        <f>[28]Junho!$J$32</f>
        <v>31.680000000000003</v>
      </c>
      <c r="AD32" s="11">
        <f>[28]Junho!$J$33</f>
        <v>29.880000000000003</v>
      </c>
      <c r="AE32" s="11">
        <f>[28]Junho!$J$34</f>
        <v>31.680000000000003</v>
      </c>
      <c r="AF32" s="14">
        <f t="shared" si="1"/>
        <v>40.680000000000007</v>
      </c>
      <c r="AG32" s="122">
        <f t="shared" si="2"/>
        <v>22.704000000000004</v>
      </c>
      <c r="AJ32" t="s">
        <v>47</v>
      </c>
    </row>
    <row r="33" spans="1:38" s="5" customFormat="1" x14ac:dyDescent="0.2">
      <c r="A33" s="57" t="s">
        <v>12</v>
      </c>
      <c r="B33" s="11">
        <f>[29]Junho!$J$5</f>
        <v>17.28</v>
      </c>
      <c r="C33" s="11">
        <f>[29]Junho!$J$6</f>
        <v>23.040000000000003</v>
      </c>
      <c r="D33" s="11">
        <f>[29]Junho!$J$7</f>
        <v>18.720000000000002</v>
      </c>
      <c r="E33" s="11">
        <f>[29]Junho!$J$8</f>
        <v>25.56</v>
      </c>
      <c r="F33" s="11">
        <f>[29]Junho!$J$9</f>
        <v>18.36</v>
      </c>
      <c r="G33" s="11">
        <f>[29]Junho!$J$10</f>
        <v>12.96</v>
      </c>
      <c r="H33" s="11">
        <f>[29]Junho!$J$11</f>
        <v>14.04</v>
      </c>
      <c r="I33" s="11">
        <f>[29]Junho!$J$12</f>
        <v>14.04</v>
      </c>
      <c r="J33" s="11">
        <f>[29]Junho!$J$13</f>
        <v>17.28</v>
      </c>
      <c r="K33" s="11">
        <f>[29]Junho!$J$14</f>
        <v>16.2</v>
      </c>
      <c r="L33" s="11">
        <f>[29]Junho!$J$15</f>
        <v>25.2</v>
      </c>
      <c r="M33" s="11">
        <f>[29]Junho!$J$16</f>
        <v>36.72</v>
      </c>
      <c r="N33" s="11">
        <f>[29]Junho!$J$17</f>
        <v>29.52</v>
      </c>
      <c r="O33" s="11">
        <f>[29]Junho!$J$18</f>
        <v>20.16</v>
      </c>
      <c r="P33" s="11">
        <f>[29]Junho!$J$19</f>
        <v>26.28</v>
      </c>
      <c r="Q33" s="11">
        <f>[29]Junho!$J$20</f>
        <v>14.04</v>
      </c>
      <c r="R33" s="11">
        <f>[29]Junho!$J$21</f>
        <v>19.079999999999998</v>
      </c>
      <c r="S33" s="11">
        <f>[29]Junho!$J$22</f>
        <v>25.56</v>
      </c>
      <c r="T33" s="11">
        <f>[29]Junho!$J$23</f>
        <v>13.32</v>
      </c>
      <c r="U33" s="11" t="str">
        <f>[29]Junho!$J$24</f>
        <v>*</v>
      </c>
      <c r="V33" s="11" t="str">
        <f>[29]Junho!$J$25</f>
        <v>*</v>
      </c>
      <c r="W33" s="11" t="str">
        <f>[29]Junho!$J$26</f>
        <v>*</v>
      </c>
      <c r="X33" s="11" t="str">
        <f>[29]Junho!$J$27</f>
        <v>*</v>
      </c>
      <c r="Y33" s="11" t="str">
        <f>[29]Junho!$J$28</f>
        <v>*</v>
      </c>
      <c r="Z33" s="11" t="str">
        <f>[29]Junho!$J$29</f>
        <v>*</v>
      </c>
      <c r="AA33" s="11" t="str">
        <f>[29]Junho!$J$30</f>
        <v>*</v>
      </c>
      <c r="AB33" s="11" t="str">
        <f>[29]Junho!$J$31</f>
        <v>*</v>
      </c>
      <c r="AC33" s="11" t="str">
        <f>[29]Junho!$J$32</f>
        <v>*</v>
      </c>
      <c r="AD33" s="11" t="str">
        <f>[29]Junho!$J$33</f>
        <v>*</v>
      </c>
      <c r="AE33" s="11" t="str">
        <f>[29]Junho!$J$34</f>
        <v>*</v>
      </c>
      <c r="AF33" s="14">
        <f t="shared" si="1"/>
        <v>36.72</v>
      </c>
      <c r="AG33" s="122">
        <f t="shared" si="2"/>
        <v>20.387368421052631</v>
      </c>
      <c r="AJ33" s="5" t="s">
        <v>47</v>
      </c>
    </row>
    <row r="34" spans="1:38" x14ac:dyDescent="0.2">
      <c r="A34" s="57" t="s">
        <v>13</v>
      </c>
      <c r="B34" s="11">
        <f>[30]Junho!$J$5</f>
        <v>28.44</v>
      </c>
      <c r="C34" s="11">
        <f>[30]Junho!$J$6</f>
        <v>32.4</v>
      </c>
      <c r="D34" s="11">
        <f>[30]Junho!$J$7</f>
        <v>31.680000000000003</v>
      </c>
      <c r="E34" s="11">
        <f>[30]Junho!$J$8</f>
        <v>23.400000000000002</v>
      </c>
      <c r="F34" s="11">
        <f>[30]Junho!$J$9</f>
        <v>28.44</v>
      </c>
      <c r="G34" s="11">
        <f>[30]Junho!$J$10</f>
        <v>18.720000000000002</v>
      </c>
      <c r="H34" s="11">
        <f>[30]Junho!$J$11</f>
        <v>22.68</v>
      </c>
      <c r="I34" s="11">
        <f>[30]Junho!$J$12</f>
        <v>26.28</v>
      </c>
      <c r="J34" s="11">
        <f>[30]Junho!$J$13</f>
        <v>19.8</v>
      </c>
      <c r="K34" s="11">
        <f>[30]Junho!$J$14</f>
        <v>24.840000000000003</v>
      </c>
      <c r="L34" s="11">
        <f>[30]Junho!$J$15</f>
        <v>34.56</v>
      </c>
      <c r="M34" s="11">
        <f>[30]Junho!$J$16</f>
        <v>41.4</v>
      </c>
      <c r="N34" s="11">
        <f>[30]Junho!$J$17</f>
        <v>34.56</v>
      </c>
      <c r="O34" s="11">
        <f>[30]Junho!$J$18</f>
        <v>37.440000000000005</v>
      </c>
      <c r="P34" s="11">
        <f>[30]Junho!$J$19</f>
        <v>27</v>
      </c>
      <c r="Q34" s="11">
        <f>[30]Junho!$J$20</f>
        <v>28.44</v>
      </c>
      <c r="R34" s="11">
        <f>[30]Junho!$J$21</f>
        <v>21.240000000000002</v>
      </c>
      <c r="S34" s="11">
        <f>[30]Junho!$J$22</f>
        <v>32.04</v>
      </c>
      <c r="T34" s="11">
        <f>[30]Junho!$J$23</f>
        <v>27</v>
      </c>
      <c r="U34" s="11">
        <f>[30]Junho!$J$24</f>
        <v>27.720000000000002</v>
      </c>
      <c r="V34" s="11">
        <f>[30]Junho!$J$25</f>
        <v>40.32</v>
      </c>
      <c r="W34" s="11">
        <f>[30]Junho!$J$26</f>
        <v>35.64</v>
      </c>
      <c r="X34" s="11">
        <f>[30]Junho!$J$27</f>
        <v>32.04</v>
      </c>
      <c r="Y34" s="11">
        <f>[30]Junho!$J$28</f>
        <v>39.6</v>
      </c>
      <c r="Z34" s="11">
        <f>[30]Junho!$J$29</f>
        <v>58.680000000000007</v>
      </c>
      <c r="AA34" s="11">
        <f>[30]Junho!$J$30</f>
        <v>47.88</v>
      </c>
      <c r="AB34" s="11">
        <f>[30]Junho!$J$31</f>
        <v>27</v>
      </c>
      <c r="AC34" s="11">
        <f>[30]Junho!$J$32</f>
        <v>38.880000000000003</v>
      </c>
      <c r="AD34" s="11">
        <f>[30]Junho!$J$33</f>
        <v>30.6</v>
      </c>
      <c r="AE34" s="11">
        <f>[30]Junho!$J$34</f>
        <v>27.720000000000002</v>
      </c>
      <c r="AF34" s="14">
        <f t="shared" si="1"/>
        <v>58.680000000000007</v>
      </c>
      <c r="AG34" s="122">
        <f t="shared" si="2"/>
        <v>31.548000000000005</v>
      </c>
      <c r="AJ34" t="s">
        <v>47</v>
      </c>
    </row>
    <row r="35" spans="1:38" x14ac:dyDescent="0.2">
      <c r="A35" s="57" t="s">
        <v>173</v>
      </c>
      <c r="B35" s="11" t="str">
        <f>[31]Junho!$J$5</f>
        <v>*</v>
      </c>
      <c r="C35" s="11" t="str">
        <f>[31]Junho!$J$6</f>
        <v>*</v>
      </c>
      <c r="D35" s="11" t="str">
        <f>[31]Junho!$J$7</f>
        <v>*</v>
      </c>
      <c r="E35" s="11" t="str">
        <f>[31]Junho!$J$8</f>
        <v>*</v>
      </c>
      <c r="F35" s="11" t="str">
        <f>[31]Junho!$J$9</f>
        <v>*</v>
      </c>
      <c r="G35" s="11" t="str">
        <f>[31]Junho!$J$10</f>
        <v>*</v>
      </c>
      <c r="H35" s="11" t="str">
        <f>[31]Junho!$J$11</f>
        <v>*</v>
      </c>
      <c r="I35" s="11" t="str">
        <f>[31]Junho!$J$12</f>
        <v>*</v>
      </c>
      <c r="J35" s="11" t="str">
        <f>[31]Junho!$J$13</f>
        <v>*</v>
      </c>
      <c r="K35" s="11" t="str">
        <f>[31]Junho!$J$14</f>
        <v>*</v>
      </c>
      <c r="L35" s="11" t="str">
        <f>[31]Junho!$J$15</f>
        <v>*</v>
      </c>
      <c r="M35" s="11" t="str">
        <f>[31]Junho!$J$16</f>
        <v>*</v>
      </c>
      <c r="N35" s="11" t="str">
        <f>[31]Junho!$J$17</f>
        <v>*</v>
      </c>
      <c r="O35" s="11" t="str">
        <f>[31]Junho!$J$18</f>
        <v>*</v>
      </c>
      <c r="P35" s="11" t="str">
        <f>[31]Junho!$J$19</f>
        <v>*</v>
      </c>
      <c r="Q35" s="11" t="str">
        <f>[31]Junho!$J$20</f>
        <v>*</v>
      </c>
      <c r="R35" s="11" t="str">
        <f>[31]Junho!$J$21</f>
        <v>*</v>
      </c>
      <c r="S35" s="11" t="str">
        <f>[31]Junho!$J$22</f>
        <v>*</v>
      </c>
      <c r="T35" s="11" t="str">
        <f>[31]Junho!$J$23</f>
        <v>*</v>
      </c>
      <c r="U35" s="11" t="str">
        <f>[31]Junho!$J$24</f>
        <v>*</v>
      </c>
      <c r="V35" s="11" t="str">
        <f>[31]Junho!$J$25</f>
        <v>*</v>
      </c>
      <c r="W35" s="11" t="str">
        <f>[31]Junho!$J$26</f>
        <v>*</v>
      </c>
      <c r="X35" s="11" t="str">
        <f>[31]Junho!$J$27</f>
        <v>*</v>
      </c>
      <c r="Y35" s="11" t="str">
        <f>[31]Junho!$J$28</f>
        <v>*</v>
      </c>
      <c r="Z35" s="11" t="str">
        <f>[31]Junho!$J$29</f>
        <v>*</v>
      </c>
      <c r="AA35" s="11" t="str">
        <f>[31]Junho!$J$30</f>
        <v>*</v>
      </c>
      <c r="AB35" s="11" t="str">
        <f>[31]Junho!$J$31</f>
        <v>*</v>
      </c>
      <c r="AC35" s="11" t="str">
        <f>[31]Junho!$J$32</f>
        <v>*</v>
      </c>
      <c r="AD35" s="11" t="str">
        <f>[31]Junho!$J$33</f>
        <v>*</v>
      </c>
      <c r="AE35" s="11" t="str">
        <f>[31]Junho!$J$34</f>
        <v>*</v>
      </c>
      <c r="AF35" s="92" t="s">
        <v>226</v>
      </c>
      <c r="AG35" s="113" t="s">
        <v>226</v>
      </c>
    </row>
    <row r="36" spans="1:38" x14ac:dyDescent="0.2">
      <c r="A36" s="57" t="s">
        <v>144</v>
      </c>
      <c r="B36" s="11" t="str">
        <f>[32]Junho!$J$5</f>
        <v>*</v>
      </c>
      <c r="C36" s="11" t="str">
        <f>[32]Junho!$J$6</f>
        <v>*</v>
      </c>
      <c r="D36" s="11" t="str">
        <f>[32]Junho!$J$7</f>
        <v>*</v>
      </c>
      <c r="E36" s="11" t="str">
        <f>[32]Junho!$J$8</f>
        <v>*</v>
      </c>
      <c r="F36" s="11" t="str">
        <f>[32]Junho!$J$9</f>
        <v>*</v>
      </c>
      <c r="G36" s="11" t="str">
        <f>[32]Junho!$J$10</f>
        <v>*</v>
      </c>
      <c r="H36" s="11" t="str">
        <f>[32]Junho!$J$11</f>
        <v>*</v>
      </c>
      <c r="I36" s="11" t="str">
        <f>[32]Junho!$J$12</f>
        <v>*</v>
      </c>
      <c r="J36" s="11" t="str">
        <f>[32]Junho!$J$13</f>
        <v>*</v>
      </c>
      <c r="K36" s="11" t="str">
        <f>[32]Junho!$J$14</f>
        <v>*</v>
      </c>
      <c r="L36" s="11" t="str">
        <f>[32]Junho!$J$15</f>
        <v>*</v>
      </c>
      <c r="M36" s="11" t="str">
        <f>[32]Junho!$J$16</f>
        <v>*</v>
      </c>
      <c r="N36" s="11" t="str">
        <f>[32]Junho!$J$17</f>
        <v>*</v>
      </c>
      <c r="O36" s="11" t="str">
        <f>[32]Junho!$J$18</f>
        <v>*</v>
      </c>
      <c r="P36" s="11" t="str">
        <f>[32]Junho!$J$19</f>
        <v>*</v>
      </c>
      <c r="Q36" s="11" t="str">
        <f>[32]Junho!$J$20</f>
        <v>*</v>
      </c>
      <c r="R36" s="11" t="str">
        <f>[32]Junho!$J$21</f>
        <v>*</v>
      </c>
      <c r="S36" s="11" t="str">
        <f>[32]Junho!$J$22</f>
        <v>*</v>
      </c>
      <c r="T36" s="11" t="str">
        <f>[32]Junho!$J$23</f>
        <v>*</v>
      </c>
      <c r="U36" s="11" t="str">
        <f>[32]Junho!$J$24</f>
        <v>*</v>
      </c>
      <c r="V36" s="11" t="str">
        <f>[32]Junho!$J$25</f>
        <v>*</v>
      </c>
      <c r="W36" s="11" t="str">
        <f>[32]Junho!$J$26</f>
        <v>*</v>
      </c>
      <c r="X36" s="11" t="str">
        <f>[32]Junho!$J$27</f>
        <v>*</v>
      </c>
      <c r="Y36" s="11" t="str">
        <f>[32]Junho!$J$28</f>
        <v>*</v>
      </c>
      <c r="Z36" s="11" t="str">
        <f>[32]Junho!$J$29</f>
        <v>*</v>
      </c>
      <c r="AA36" s="11" t="str">
        <f>[32]Junho!$J$30</f>
        <v>*</v>
      </c>
      <c r="AB36" s="11" t="str">
        <f>[32]Junho!$J$31</f>
        <v>*</v>
      </c>
      <c r="AC36" s="11" t="str">
        <f>[32]Junho!$J$32</f>
        <v>*</v>
      </c>
      <c r="AD36" s="11" t="str">
        <f>[32]Junho!$J$33</f>
        <v>*</v>
      </c>
      <c r="AE36" s="11" t="str">
        <f>[32]Junho!$J$34</f>
        <v>*</v>
      </c>
      <c r="AF36" s="92" t="s">
        <v>226</v>
      </c>
      <c r="AG36" s="113" t="s">
        <v>226</v>
      </c>
      <c r="AJ36" t="s">
        <v>47</v>
      </c>
    </row>
    <row r="37" spans="1:38" x14ac:dyDescent="0.2">
      <c r="A37" s="57" t="s">
        <v>14</v>
      </c>
      <c r="B37" s="11">
        <f>[33]Junho!$J$5</f>
        <v>30.240000000000002</v>
      </c>
      <c r="C37" s="11">
        <f>[33]Junho!$J$6</f>
        <v>28.08</v>
      </c>
      <c r="D37" s="11">
        <f>[33]Junho!$J$7</f>
        <v>39.6</v>
      </c>
      <c r="E37" s="11">
        <f>[33]Junho!$J$8</f>
        <v>30.240000000000002</v>
      </c>
      <c r="F37" s="11">
        <f>[33]Junho!$J$9</f>
        <v>28.8</v>
      </c>
      <c r="G37" s="11">
        <f>[33]Junho!$J$10</f>
        <v>26.64</v>
      </c>
      <c r="H37" s="11">
        <f>[33]Junho!$J$11</f>
        <v>25.92</v>
      </c>
      <c r="I37" s="11">
        <f>[33]Junho!$J$12</f>
        <v>28.8</v>
      </c>
      <c r="J37" s="11">
        <f>[33]Junho!$J$13</f>
        <v>34.200000000000003</v>
      </c>
      <c r="K37" s="11">
        <f>[33]Junho!$J$14</f>
        <v>30.6</v>
      </c>
      <c r="L37" s="11">
        <f>[33]Junho!$J$15</f>
        <v>26.64</v>
      </c>
      <c r="M37" s="11">
        <f>[33]Junho!$J$16</f>
        <v>28.8</v>
      </c>
      <c r="N37" s="11">
        <f>[33]Junho!$J$17</f>
        <v>34.56</v>
      </c>
      <c r="O37" s="11">
        <f>[33]Junho!$J$18</f>
        <v>28.44</v>
      </c>
      <c r="P37" s="11">
        <f>[33]Junho!$J$19</f>
        <v>30.240000000000002</v>
      </c>
      <c r="Q37" s="11">
        <f>[33]Junho!$J$20</f>
        <v>28.08</v>
      </c>
      <c r="R37" s="11">
        <f>[33]Junho!$J$21</f>
        <v>20.52</v>
      </c>
      <c r="S37" s="11">
        <f>[33]Junho!$J$22</f>
        <v>30.6</v>
      </c>
      <c r="T37" s="11">
        <f>[33]Junho!$J$23</f>
        <v>24.840000000000003</v>
      </c>
      <c r="U37" s="11">
        <f>[33]Junho!$J$24</f>
        <v>26.64</v>
      </c>
      <c r="V37" s="11">
        <f>[33]Junho!$J$25</f>
        <v>30.96</v>
      </c>
      <c r="W37" s="11">
        <f>[33]Junho!$J$26</f>
        <v>28.8</v>
      </c>
      <c r="X37" s="11">
        <f>[33]Junho!$J$27</f>
        <v>38.880000000000003</v>
      </c>
      <c r="Y37" s="11">
        <f>[33]Junho!$J$28</f>
        <v>32.04</v>
      </c>
      <c r="Z37" s="11">
        <f>[33]Junho!$J$29</f>
        <v>46.800000000000004</v>
      </c>
      <c r="AA37" s="11">
        <f>[33]Junho!$J$30</f>
        <v>47.519999999999996</v>
      </c>
      <c r="AB37" s="11">
        <f>[33]Junho!$J$31</f>
        <v>23.400000000000002</v>
      </c>
      <c r="AC37" s="11">
        <f>[33]Junho!$J$32</f>
        <v>32.76</v>
      </c>
      <c r="AD37" s="11">
        <f>[33]Junho!$J$33</f>
        <v>35.64</v>
      </c>
      <c r="AE37" s="11">
        <f>[33]Junho!$J$34</f>
        <v>29.52</v>
      </c>
      <c r="AF37" s="14">
        <f t="shared" si="1"/>
        <v>47.519999999999996</v>
      </c>
      <c r="AG37" s="122">
        <f t="shared" si="2"/>
        <v>30.959999999999994</v>
      </c>
    </row>
    <row r="38" spans="1:38" x14ac:dyDescent="0.2">
      <c r="A38" s="57" t="s">
        <v>174</v>
      </c>
      <c r="B38" s="11" t="str">
        <f>[34]Junho!$J$5</f>
        <v>*</v>
      </c>
      <c r="C38" s="11" t="str">
        <f>[34]Junho!$J$6</f>
        <v>*</v>
      </c>
      <c r="D38" s="11" t="str">
        <f>[34]Junho!$J$7</f>
        <v>*</v>
      </c>
      <c r="E38" s="11" t="str">
        <f>[34]Junho!$J$8</f>
        <v>*</v>
      </c>
      <c r="F38" s="11" t="str">
        <f>[34]Junho!$J$9</f>
        <v>*</v>
      </c>
      <c r="G38" s="11" t="str">
        <f>[34]Junho!$J$10</f>
        <v>*</v>
      </c>
      <c r="H38" s="11" t="str">
        <f>[34]Junho!$J$11</f>
        <v>*</v>
      </c>
      <c r="I38" s="11" t="str">
        <f>[34]Junho!$J$12</f>
        <v>*</v>
      </c>
      <c r="J38" s="11" t="str">
        <f>[34]Junho!$J$13</f>
        <v>*</v>
      </c>
      <c r="K38" s="11" t="str">
        <f>[34]Junho!$J$14</f>
        <v>*</v>
      </c>
      <c r="L38" s="11" t="str">
        <f>[34]Junho!$J$15</f>
        <v>*</v>
      </c>
      <c r="M38" s="11" t="str">
        <f>[34]Junho!$J$16</f>
        <v>*</v>
      </c>
      <c r="N38" s="11" t="str">
        <f>[34]Junho!$J$17</f>
        <v>*</v>
      </c>
      <c r="O38" s="11" t="str">
        <f>[34]Junho!$J$18</f>
        <v>*</v>
      </c>
      <c r="P38" s="11" t="str">
        <f>[34]Junho!$J$19</f>
        <v>*</v>
      </c>
      <c r="Q38" s="11" t="str">
        <f>[34]Junho!$J$20</f>
        <v>*</v>
      </c>
      <c r="R38" s="11" t="str">
        <f>[34]Junho!$J$21</f>
        <v>*</v>
      </c>
      <c r="S38" s="11" t="str">
        <f>[34]Junho!$J$22</f>
        <v>*</v>
      </c>
      <c r="T38" s="11" t="str">
        <f>[34]Junho!$J$23</f>
        <v>*</v>
      </c>
      <c r="U38" s="11" t="str">
        <f>[34]Junho!$J$24</f>
        <v>*</v>
      </c>
      <c r="V38" s="11" t="str">
        <f>[34]Junho!$J$25</f>
        <v>*</v>
      </c>
      <c r="W38" s="11" t="str">
        <f>[34]Junho!$J$26</f>
        <v>*</v>
      </c>
      <c r="X38" s="11" t="str">
        <f>[34]Junho!$J$27</f>
        <v>*</v>
      </c>
      <c r="Y38" s="11" t="str">
        <f>[34]Junho!$J$28</f>
        <v>*</v>
      </c>
      <c r="Z38" s="11" t="str">
        <f>[34]Junho!$J$29</f>
        <v>*</v>
      </c>
      <c r="AA38" s="11" t="str">
        <f>[34]Junho!$J$30</f>
        <v>*</v>
      </c>
      <c r="AB38" s="11" t="str">
        <f>[34]Junho!$J$31</f>
        <v>*</v>
      </c>
      <c r="AC38" s="11" t="str">
        <f>[34]Junho!$J$32</f>
        <v>*</v>
      </c>
      <c r="AD38" s="11" t="str">
        <f>[34]Junho!$J$33</f>
        <v>*</v>
      </c>
      <c r="AE38" s="11" t="str">
        <f>[34]Junho!$J$34</f>
        <v>*</v>
      </c>
      <c r="AF38" s="92" t="s">
        <v>226</v>
      </c>
      <c r="AG38" s="113" t="s">
        <v>226</v>
      </c>
      <c r="AJ38" t="s">
        <v>47</v>
      </c>
    </row>
    <row r="39" spans="1:38" x14ac:dyDescent="0.2">
      <c r="A39" s="57" t="s">
        <v>15</v>
      </c>
      <c r="B39" s="11">
        <f>[35]Junho!$J$5</f>
        <v>22.68</v>
      </c>
      <c r="C39" s="11">
        <f>[35]Junho!$J$6</f>
        <v>31.319999999999997</v>
      </c>
      <c r="D39" s="11">
        <f>[35]Junho!$J$7</f>
        <v>28.44</v>
      </c>
      <c r="E39" s="11">
        <f>[35]Junho!$J$8</f>
        <v>35.28</v>
      </c>
      <c r="F39" s="11">
        <f>[35]Junho!$J$9</f>
        <v>53.28</v>
      </c>
      <c r="G39" s="11">
        <f>[35]Junho!$J$10</f>
        <v>37.080000000000005</v>
      </c>
      <c r="H39" s="11">
        <f>[35]Junho!$J$11</f>
        <v>20.88</v>
      </c>
      <c r="I39" s="11">
        <f>[35]Junho!$J$12</f>
        <v>32.4</v>
      </c>
      <c r="J39" s="11">
        <f>[35]Junho!$J$13</f>
        <v>40.32</v>
      </c>
      <c r="K39" s="11">
        <f>[35]Junho!$J$14</f>
        <v>44.64</v>
      </c>
      <c r="L39" s="11">
        <f>[35]Junho!$J$15</f>
        <v>29.16</v>
      </c>
      <c r="M39" s="11">
        <f>[35]Junho!$J$16</f>
        <v>35.28</v>
      </c>
      <c r="N39" s="11">
        <f>[35]Junho!$J$17</f>
        <v>30.6</v>
      </c>
      <c r="O39" s="11">
        <f>[35]Junho!$J$18</f>
        <v>23.400000000000002</v>
      </c>
      <c r="P39" s="11">
        <f>[35]Junho!$J$19</f>
        <v>31.319999999999997</v>
      </c>
      <c r="Q39" s="11">
        <f>[35]Junho!$J$20</f>
        <v>32.76</v>
      </c>
      <c r="R39" s="11">
        <f>[35]Junho!$J$21</f>
        <v>29.16</v>
      </c>
      <c r="S39" s="11">
        <f>[35]Junho!$J$22</f>
        <v>27</v>
      </c>
      <c r="T39" s="11">
        <f>[35]Junho!$J$23</f>
        <v>21.6</v>
      </c>
      <c r="U39" s="11">
        <f>[35]Junho!$J$24</f>
        <v>19.8</v>
      </c>
      <c r="V39" s="11">
        <f>[35]Junho!$J$25</f>
        <v>37.800000000000004</v>
      </c>
      <c r="W39" s="11">
        <f>[35]Junho!$J$26</f>
        <v>33.119999999999997</v>
      </c>
      <c r="X39" s="11">
        <f>[35]Junho!$J$27</f>
        <v>34.200000000000003</v>
      </c>
      <c r="Y39" s="11">
        <f>[35]Junho!$J$28</f>
        <v>37.080000000000005</v>
      </c>
      <c r="Z39" s="11">
        <f>[35]Junho!$J$29</f>
        <v>59.4</v>
      </c>
      <c r="AA39" s="11">
        <f>[35]Junho!$J$30</f>
        <v>34.56</v>
      </c>
      <c r="AB39" s="11">
        <f>[35]Junho!$J$31</f>
        <v>38.880000000000003</v>
      </c>
      <c r="AC39" s="11">
        <f>[35]Junho!$J$32</f>
        <v>50.4</v>
      </c>
      <c r="AD39" s="11">
        <f>[35]Junho!$J$33</f>
        <v>42.12</v>
      </c>
      <c r="AE39" s="11">
        <f>[35]Junho!$J$34</f>
        <v>37.080000000000005</v>
      </c>
      <c r="AF39" s="14">
        <f t="shared" si="1"/>
        <v>59.4</v>
      </c>
      <c r="AG39" s="122">
        <f t="shared" si="2"/>
        <v>34.368000000000002</v>
      </c>
      <c r="AH39" s="12" t="s">
        <v>47</v>
      </c>
      <c r="AJ39" t="s">
        <v>47</v>
      </c>
    </row>
    <row r="40" spans="1:38" x14ac:dyDescent="0.2">
      <c r="A40" s="57" t="s">
        <v>16</v>
      </c>
      <c r="B40" s="11">
        <f>[36]Junho!$J$5</f>
        <v>21.96</v>
      </c>
      <c r="C40" s="11">
        <f>[36]Junho!$J$6</f>
        <v>17.64</v>
      </c>
      <c r="D40" s="11">
        <f>[36]Junho!$J$7</f>
        <v>21.6</v>
      </c>
      <c r="E40" s="11">
        <f>[36]Junho!$J$8</f>
        <v>17.28</v>
      </c>
      <c r="F40" s="11">
        <f>[36]Junho!$J$9</f>
        <v>28.08</v>
      </c>
      <c r="G40" s="11">
        <f>[36]Junho!$J$10</f>
        <v>25.92</v>
      </c>
      <c r="H40" s="11">
        <f>[36]Junho!$J$11</f>
        <v>23.040000000000003</v>
      </c>
      <c r="I40" s="11">
        <f>[36]Junho!$J$12</f>
        <v>20.52</v>
      </c>
      <c r="J40" s="11">
        <f>[36]Junho!$J$13</f>
        <v>20.88</v>
      </c>
      <c r="K40" s="11">
        <f>[36]Junho!$J$14</f>
        <v>23.400000000000002</v>
      </c>
      <c r="L40" s="11">
        <f>[36]Junho!$J$15</f>
        <v>28.44</v>
      </c>
      <c r="M40" s="11">
        <f>[36]Junho!$J$16</f>
        <v>39.24</v>
      </c>
      <c r="N40" s="11">
        <f>[36]Junho!$J$17</f>
        <v>34.56</v>
      </c>
      <c r="O40" s="11">
        <f>[36]Junho!$J$18</f>
        <v>29.16</v>
      </c>
      <c r="P40" s="11">
        <f>[36]Junho!$J$19</f>
        <v>26.64</v>
      </c>
      <c r="Q40" s="11">
        <f>[36]Junho!$J$20</f>
        <v>23.040000000000003</v>
      </c>
      <c r="R40" s="11">
        <f>[36]Junho!$J$21</f>
        <v>26.28</v>
      </c>
      <c r="S40" s="11">
        <f>[36]Junho!$J$22</f>
        <v>28.8</v>
      </c>
      <c r="T40" s="11">
        <f>[36]Junho!$J$23</f>
        <v>22.68</v>
      </c>
      <c r="U40" s="11">
        <f>[36]Junho!$J$24</f>
        <v>14.4</v>
      </c>
      <c r="V40" s="11">
        <f>[36]Junho!$J$25</f>
        <v>27.36</v>
      </c>
      <c r="W40" s="11">
        <f>[36]Junho!$J$26</f>
        <v>27</v>
      </c>
      <c r="X40" s="11">
        <f>[36]Junho!$J$27</f>
        <v>30.6</v>
      </c>
      <c r="Y40" s="11">
        <f>[36]Junho!$J$28</f>
        <v>41.4</v>
      </c>
      <c r="Z40" s="11">
        <f>[36]Junho!$J$29</f>
        <v>44.64</v>
      </c>
      <c r="AA40" s="11">
        <f>[36]Junho!$J$30</f>
        <v>44.64</v>
      </c>
      <c r="AB40" s="11">
        <f>[36]Junho!$J$31</f>
        <v>32.04</v>
      </c>
      <c r="AC40" s="11">
        <f>[36]Junho!$J$32</f>
        <v>55.440000000000005</v>
      </c>
      <c r="AD40" s="11">
        <f>[36]Junho!$J$33</f>
        <v>44.28</v>
      </c>
      <c r="AE40" s="11">
        <f>[36]Junho!$J$34</f>
        <v>28.08</v>
      </c>
      <c r="AF40" s="14">
        <f t="shared" si="1"/>
        <v>55.440000000000005</v>
      </c>
      <c r="AG40" s="122">
        <f t="shared" si="2"/>
        <v>28.968000000000004</v>
      </c>
      <c r="AK40" t="s">
        <v>47</v>
      </c>
    </row>
    <row r="41" spans="1:38" x14ac:dyDescent="0.2">
      <c r="A41" s="57" t="s">
        <v>175</v>
      </c>
      <c r="B41" s="11">
        <f>[37]Junho!$J$5</f>
        <v>34.92</v>
      </c>
      <c r="C41" s="11">
        <f>[37]Junho!$J$6</f>
        <v>25.56</v>
      </c>
      <c r="D41" s="11">
        <f>[37]Junho!$J$7</f>
        <v>26.64</v>
      </c>
      <c r="E41" s="11">
        <f>[37]Junho!$J$8</f>
        <v>31.680000000000003</v>
      </c>
      <c r="F41" s="11">
        <f>[37]Junho!$J$9</f>
        <v>36</v>
      </c>
      <c r="G41" s="11">
        <f>[37]Junho!$J$10</f>
        <v>21.96</v>
      </c>
      <c r="H41" s="11">
        <f>[37]Junho!$J$11</f>
        <v>23.040000000000003</v>
      </c>
      <c r="I41" s="11">
        <f>[37]Junho!$J$12</f>
        <v>30.6</v>
      </c>
      <c r="J41" s="11">
        <f>[37]Junho!$J$13</f>
        <v>21.96</v>
      </c>
      <c r="K41" s="11">
        <f>[37]Junho!$J$14</f>
        <v>24.840000000000003</v>
      </c>
      <c r="L41" s="11">
        <f>[37]Junho!$J$15</f>
        <v>19.8</v>
      </c>
      <c r="M41" s="11">
        <f>[37]Junho!$J$16</f>
        <v>31.319999999999997</v>
      </c>
      <c r="N41" s="11">
        <f>[37]Junho!$J$17</f>
        <v>37.080000000000005</v>
      </c>
      <c r="O41" s="11">
        <f>[37]Junho!$J$18</f>
        <v>30.240000000000002</v>
      </c>
      <c r="P41" s="11">
        <f>[37]Junho!$J$19</f>
        <v>37.440000000000005</v>
      </c>
      <c r="Q41" s="11">
        <f>[37]Junho!$J$20</f>
        <v>30.240000000000002</v>
      </c>
      <c r="R41" s="11">
        <f>[37]Junho!$J$21</f>
        <v>30.240000000000002</v>
      </c>
      <c r="S41" s="11">
        <f>[37]Junho!$J$22</f>
        <v>30.6</v>
      </c>
      <c r="T41" s="11">
        <f>[37]Junho!$J$23</f>
        <v>23.759999999999998</v>
      </c>
      <c r="U41" s="11">
        <f>[37]Junho!$J$24</f>
        <v>25.2</v>
      </c>
      <c r="V41" s="11">
        <f>[37]Junho!$J$25</f>
        <v>36.72</v>
      </c>
      <c r="W41" s="11">
        <f>[37]Junho!$J$26</f>
        <v>31.680000000000003</v>
      </c>
      <c r="X41" s="11">
        <f>[37]Junho!$J$27</f>
        <v>27.720000000000002</v>
      </c>
      <c r="Y41" s="11">
        <f>[37]Junho!$J$28</f>
        <v>35.28</v>
      </c>
      <c r="Z41" s="11">
        <f>[37]Junho!$J$29</f>
        <v>62.639999999999993</v>
      </c>
      <c r="AA41" s="11">
        <f>[37]Junho!$J$30</f>
        <v>41.76</v>
      </c>
      <c r="AB41" s="11">
        <f>[37]Junho!$J$31</f>
        <v>23.400000000000002</v>
      </c>
      <c r="AC41" s="11">
        <f>[37]Junho!$J$32</f>
        <v>34.56</v>
      </c>
      <c r="AD41" s="11">
        <f>[37]Junho!$J$33</f>
        <v>34.56</v>
      </c>
      <c r="AE41" s="11">
        <f>[37]Junho!$J$34</f>
        <v>31.319999999999997</v>
      </c>
      <c r="AF41" s="14">
        <f t="shared" si="1"/>
        <v>62.639999999999993</v>
      </c>
      <c r="AG41" s="122">
        <f t="shared" si="2"/>
        <v>31.092000000000002</v>
      </c>
    </row>
    <row r="42" spans="1:38" x14ac:dyDescent="0.2">
      <c r="A42" s="57" t="s">
        <v>17</v>
      </c>
      <c r="B42" s="11">
        <f>[38]Junho!$J$5</f>
        <v>30.240000000000002</v>
      </c>
      <c r="C42" s="11">
        <f>[38]Junho!$J$6</f>
        <v>18.720000000000002</v>
      </c>
      <c r="D42" s="11">
        <f>[38]Junho!$J$7</f>
        <v>30.240000000000002</v>
      </c>
      <c r="E42" s="11">
        <f>[38]Junho!$J$8</f>
        <v>19.8</v>
      </c>
      <c r="F42" s="11">
        <f>[38]Junho!$J$9</f>
        <v>35.64</v>
      </c>
      <c r="G42" s="11">
        <f>[38]Junho!$J$10</f>
        <v>25.92</v>
      </c>
      <c r="H42" s="11">
        <f>[38]Junho!$J$11</f>
        <v>16.559999999999999</v>
      </c>
      <c r="I42" s="11">
        <f>[38]Junho!$J$12</f>
        <v>25.56</v>
      </c>
      <c r="J42" s="11">
        <f>[38]Junho!$J$13</f>
        <v>26.64</v>
      </c>
      <c r="K42" s="11">
        <f>[38]Junho!$J$14</f>
        <v>23.759999999999998</v>
      </c>
      <c r="L42" s="11">
        <f>[38]Junho!$J$15</f>
        <v>26.64</v>
      </c>
      <c r="M42" s="11">
        <f>[38]Junho!$J$16</f>
        <v>39.6</v>
      </c>
      <c r="N42" s="11">
        <f>[38]Junho!$J$17</f>
        <v>42.480000000000004</v>
      </c>
      <c r="O42" s="11">
        <f>[38]Junho!$J$18</f>
        <v>28.08</v>
      </c>
      <c r="P42" s="11">
        <f>[38]Junho!$J$19</f>
        <v>42.12</v>
      </c>
      <c r="Q42" s="11">
        <f>[38]Junho!$J$20</f>
        <v>24.840000000000003</v>
      </c>
      <c r="R42" s="11">
        <f>[38]Junho!$J$21</f>
        <v>29.880000000000003</v>
      </c>
      <c r="S42" s="11">
        <f>[38]Junho!$J$22</f>
        <v>30.240000000000002</v>
      </c>
      <c r="T42" s="11">
        <f>[38]Junho!$J$23</f>
        <v>27</v>
      </c>
      <c r="U42" s="11">
        <f>[38]Junho!$J$24</f>
        <v>23.400000000000002</v>
      </c>
      <c r="V42" s="11">
        <f>[38]Junho!$J$25</f>
        <v>35.28</v>
      </c>
      <c r="W42" s="11">
        <f>[38]Junho!$J$26</f>
        <v>25.92</v>
      </c>
      <c r="X42" s="11">
        <f>[38]Junho!$J$27</f>
        <v>32.04</v>
      </c>
      <c r="Y42" s="11">
        <f>[38]Junho!$J$28</f>
        <v>49.680000000000007</v>
      </c>
      <c r="Z42" s="11">
        <f>[38]Junho!$J$29</f>
        <v>63.72</v>
      </c>
      <c r="AA42" s="11">
        <f>[38]Junho!$J$30</f>
        <v>20.88</v>
      </c>
      <c r="AB42" s="11">
        <f>[38]Junho!$J$31</f>
        <v>26.28</v>
      </c>
      <c r="AC42" s="11">
        <f>[38]Junho!$J$32</f>
        <v>45</v>
      </c>
      <c r="AD42" s="11">
        <f>[38]Junho!$J$33</f>
        <v>36.36</v>
      </c>
      <c r="AE42" s="11">
        <f>[38]Junho!$J$34</f>
        <v>39.24</v>
      </c>
      <c r="AF42" s="14">
        <f t="shared" si="1"/>
        <v>63.72</v>
      </c>
      <c r="AG42" s="122">
        <f t="shared" si="2"/>
        <v>31.391999999999999</v>
      </c>
      <c r="AJ42" t="s">
        <v>47</v>
      </c>
      <c r="AK42" t="s">
        <v>47</v>
      </c>
    </row>
    <row r="43" spans="1:38" x14ac:dyDescent="0.2">
      <c r="A43" s="57" t="s">
        <v>157</v>
      </c>
      <c r="B43" s="11">
        <f>[39]Junho!$J$5</f>
        <v>27.720000000000002</v>
      </c>
      <c r="C43" s="11">
        <f>[39]Junho!$J$6</f>
        <v>23.759999999999998</v>
      </c>
      <c r="D43" s="11">
        <f>[39]Junho!$J$7</f>
        <v>33.840000000000003</v>
      </c>
      <c r="E43" s="11">
        <f>[39]Junho!$J$8</f>
        <v>27.720000000000002</v>
      </c>
      <c r="F43" s="11">
        <f>[39]Junho!$J$9</f>
        <v>45</v>
      </c>
      <c r="G43" s="11">
        <f>[39]Junho!$J$10</f>
        <v>30.96</v>
      </c>
      <c r="H43" s="11">
        <f>[39]Junho!$J$11</f>
        <v>33.119999999999997</v>
      </c>
      <c r="I43" s="11">
        <f>[39]Junho!$J$12</f>
        <v>25.92</v>
      </c>
      <c r="J43" s="11">
        <f>[39]Junho!$J$13</f>
        <v>31.680000000000003</v>
      </c>
      <c r="K43" s="11">
        <f>[39]Junho!$J$14</f>
        <v>34.56</v>
      </c>
      <c r="L43" s="11">
        <f>[39]Junho!$J$15</f>
        <v>29.16</v>
      </c>
      <c r="M43" s="11">
        <f>[39]Junho!$J$16</f>
        <v>36.36</v>
      </c>
      <c r="N43" s="11">
        <f>[39]Junho!$J$17</f>
        <v>37.080000000000005</v>
      </c>
      <c r="O43" s="11">
        <f>[39]Junho!$J$18</f>
        <v>30.96</v>
      </c>
      <c r="P43" s="11">
        <f>[39]Junho!$J$19</f>
        <v>38.159999999999997</v>
      </c>
      <c r="Q43" s="11">
        <f>[39]Junho!$J$20</f>
        <v>30.240000000000002</v>
      </c>
      <c r="R43" s="11">
        <f>[39]Junho!$J$21</f>
        <v>25.2</v>
      </c>
      <c r="S43" s="11">
        <f>[39]Junho!$J$22</f>
        <v>32.4</v>
      </c>
      <c r="T43" s="11">
        <f>[39]Junho!$J$23</f>
        <v>26.64</v>
      </c>
      <c r="U43" s="11">
        <f>[39]Junho!$J$24</f>
        <v>20.16</v>
      </c>
      <c r="V43" s="11">
        <f>[39]Junho!$J$25</f>
        <v>36</v>
      </c>
      <c r="W43" s="11">
        <f>[39]Junho!$J$26</f>
        <v>33.480000000000004</v>
      </c>
      <c r="X43" s="11">
        <f>[39]Junho!$J$27</f>
        <v>39.96</v>
      </c>
      <c r="Y43" s="11">
        <f>[39]Junho!$J$28</f>
        <v>40.32</v>
      </c>
      <c r="Z43" s="11">
        <f>[39]Junho!$J$29</f>
        <v>57.6</v>
      </c>
      <c r="AA43" s="11">
        <f>[39]Junho!$J$30</f>
        <v>39.24</v>
      </c>
      <c r="AB43" s="11">
        <f>[39]Junho!$J$31</f>
        <v>28.8</v>
      </c>
      <c r="AC43" s="11">
        <f>[39]Junho!$J$32</f>
        <v>36</v>
      </c>
      <c r="AD43" s="11">
        <f>[39]Junho!$J$33</f>
        <v>34.92</v>
      </c>
      <c r="AE43" s="11">
        <f>[39]Junho!$J$34</f>
        <v>36.36</v>
      </c>
      <c r="AF43" s="92">
        <f t="shared" si="1"/>
        <v>57.6</v>
      </c>
      <c r="AG43" s="113">
        <f t="shared" si="2"/>
        <v>33.444000000000003</v>
      </c>
      <c r="AJ43" t="s">
        <v>47</v>
      </c>
    </row>
    <row r="44" spans="1:38" x14ac:dyDescent="0.2">
      <c r="A44" s="57" t="s">
        <v>18</v>
      </c>
      <c r="B44" s="11">
        <f>[40]Junho!$J$5</f>
        <v>32.4</v>
      </c>
      <c r="C44" s="11">
        <f>[40]Junho!$J$6</f>
        <v>28.8</v>
      </c>
      <c r="D44" s="11">
        <f>[40]Junho!$J$7</f>
        <v>25.2</v>
      </c>
      <c r="E44" s="11">
        <f>[40]Junho!$J$8</f>
        <v>34.92</v>
      </c>
      <c r="F44" s="11">
        <f>[40]Junho!$J$9</f>
        <v>38.519999999999996</v>
      </c>
      <c r="G44" s="11">
        <f>[40]Junho!$J$10</f>
        <v>22.68</v>
      </c>
      <c r="H44" s="11">
        <f>[40]Junho!$J$11</f>
        <v>27.36</v>
      </c>
      <c r="I44" s="11">
        <f>[40]Junho!$J$12</f>
        <v>33.119999999999997</v>
      </c>
      <c r="J44" s="11">
        <f>[40]Junho!$J$13</f>
        <v>29.880000000000003</v>
      </c>
      <c r="K44" s="11">
        <f>[40]Junho!$J$14</f>
        <v>30.96</v>
      </c>
      <c r="L44" s="11">
        <f>[40]Junho!$J$15</f>
        <v>29.16</v>
      </c>
      <c r="M44" s="11">
        <f>[40]Junho!$J$16</f>
        <v>32.76</v>
      </c>
      <c r="N44" s="11">
        <f>[40]Junho!$J$17</f>
        <v>38.159999999999997</v>
      </c>
      <c r="O44" s="11">
        <f>[40]Junho!$J$18</f>
        <v>34.56</v>
      </c>
      <c r="P44" s="11">
        <f>[40]Junho!$J$19</f>
        <v>28.8</v>
      </c>
      <c r="Q44" s="11">
        <f>[40]Junho!$J$20</f>
        <v>28.8</v>
      </c>
      <c r="R44" s="11">
        <f>[40]Junho!$J$21</f>
        <v>31.319999999999997</v>
      </c>
      <c r="S44" s="11">
        <f>[40]Junho!$J$22</f>
        <v>35.64</v>
      </c>
      <c r="T44" s="11">
        <f>[40]Junho!$J$23</f>
        <v>28.8</v>
      </c>
      <c r="U44" s="11">
        <f>[40]Junho!$J$24</f>
        <v>27</v>
      </c>
      <c r="V44" s="11">
        <f>[40]Junho!$J$25</f>
        <v>42.84</v>
      </c>
      <c r="W44" s="11">
        <f>[40]Junho!$J$26</f>
        <v>36.36</v>
      </c>
      <c r="X44" s="11">
        <f>[40]Junho!$J$27</f>
        <v>34.92</v>
      </c>
      <c r="Y44" s="11">
        <f>[40]Junho!$J$28</f>
        <v>42.84</v>
      </c>
      <c r="Z44" s="11">
        <f>[40]Junho!$J$29</f>
        <v>62.28</v>
      </c>
      <c r="AA44" s="11">
        <f>[40]Junho!$J$30</f>
        <v>33.840000000000003</v>
      </c>
      <c r="AB44" s="11">
        <f>[40]Junho!$J$31</f>
        <v>33.480000000000004</v>
      </c>
      <c r="AC44" s="11">
        <f>[40]Junho!$J$32</f>
        <v>37.080000000000005</v>
      </c>
      <c r="AD44" s="11">
        <f>[40]Junho!$J$33</f>
        <v>34.200000000000003</v>
      </c>
      <c r="AE44" s="11">
        <f>[40]Junho!$J$34</f>
        <v>30.96</v>
      </c>
      <c r="AF44" s="14">
        <f t="shared" si="1"/>
        <v>62.28</v>
      </c>
      <c r="AG44" s="122">
        <f t="shared" si="2"/>
        <v>33.588000000000001</v>
      </c>
      <c r="AJ44" t="s">
        <v>47</v>
      </c>
      <c r="AL44" s="12" t="s">
        <v>47</v>
      </c>
    </row>
    <row r="45" spans="1:38" x14ac:dyDescent="0.2">
      <c r="A45" s="57" t="s">
        <v>162</v>
      </c>
      <c r="B45" s="11">
        <f>[41]Junho!$J$5</f>
        <v>23.040000000000003</v>
      </c>
      <c r="C45" s="11">
        <f>[41]Junho!$J$6</f>
        <v>19.8</v>
      </c>
      <c r="D45" s="11">
        <f>[41]Junho!$J$7</f>
        <v>42.480000000000004</v>
      </c>
      <c r="E45" s="11">
        <f>[41]Junho!$J$8</f>
        <v>23.040000000000003</v>
      </c>
      <c r="F45" s="11">
        <f>[41]Junho!$J$9</f>
        <v>43.56</v>
      </c>
      <c r="G45" s="11">
        <f>[41]Junho!$J$10</f>
        <v>23.400000000000002</v>
      </c>
      <c r="H45" s="11">
        <f>[41]Junho!$J$11</f>
        <v>32.76</v>
      </c>
      <c r="I45" s="11">
        <f>[41]Junho!$J$12</f>
        <v>25.56</v>
      </c>
      <c r="J45" s="11">
        <f>[41]Junho!$J$13</f>
        <v>24.48</v>
      </c>
      <c r="K45" s="11">
        <f>[41]Junho!$J$14</f>
        <v>33.119999999999997</v>
      </c>
      <c r="L45" s="11">
        <f>[41]Junho!$J$15</f>
        <v>31.319999999999997</v>
      </c>
      <c r="M45" s="11">
        <f>[41]Junho!$J$16</f>
        <v>30.240000000000002</v>
      </c>
      <c r="N45" s="11">
        <f>[41]Junho!$J$17</f>
        <v>39.6</v>
      </c>
      <c r="O45" s="11">
        <f>[41]Junho!$J$18</f>
        <v>26.28</v>
      </c>
      <c r="P45" s="11">
        <f>[41]Junho!$J$19</f>
        <v>32.04</v>
      </c>
      <c r="Q45" s="11">
        <f>[41]Junho!$J$20</f>
        <v>24.840000000000003</v>
      </c>
      <c r="R45" s="11">
        <f>[41]Junho!$J$21</f>
        <v>21.240000000000002</v>
      </c>
      <c r="S45" s="11">
        <f>[41]Junho!$J$22</f>
        <v>27</v>
      </c>
      <c r="T45" s="11">
        <f>[41]Junho!$J$23</f>
        <v>15.120000000000001</v>
      </c>
      <c r="U45" s="11">
        <f>[41]Junho!$J$24</f>
        <v>17.28</v>
      </c>
      <c r="V45" s="11">
        <f>[41]Junho!$J$25</f>
        <v>33.480000000000004</v>
      </c>
      <c r="W45" s="11">
        <f>[41]Junho!$J$26</f>
        <v>26.64</v>
      </c>
      <c r="X45" s="11">
        <f>[41]Junho!$J$27</f>
        <v>33.840000000000003</v>
      </c>
      <c r="Y45" s="11">
        <f>[41]Junho!$J$28</f>
        <v>34.200000000000003</v>
      </c>
      <c r="Z45" s="11">
        <f>[41]Junho!$J$29</f>
        <v>46.800000000000004</v>
      </c>
      <c r="AA45" s="11">
        <f>[41]Junho!$J$30</f>
        <v>41.4</v>
      </c>
      <c r="AB45" s="11">
        <f>[41]Junho!$J$31</f>
        <v>27.36</v>
      </c>
      <c r="AC45" s="11">
        <f>[41]Junho!$J$32</f>
        <v>42.480000000000004</v>
      </c>
      <c r="AD45" s="11">
        <f>[41]Junho!$J$33</f>
        <v>33.840000000000003</v>
      </c>
      <c r="AE45" s="11">
        <f>[41]Junho!$J$34</f>
        <v>31.680000000000003</v>
      </c>
      <c r="AF45" s="92">
        <f t="shared" si="1"/>
        <v>46.800000000000004</v>
      </c>
      <c r="AG45" s="113">
        <f t="shared" si="2"/>
        <v>30.264000000000003</v>
      </c>
      <c r="AJ45" t="s">
        <v>47</v>
      </c>
      <c r="AK45" t="s">
        <v>47</v>
      </c>
    </row>
    <row r="46" spans="1:38" x14ac:dyDescent="0.2">
      <c r="A46" s="57" t="s">
        <v>19</v>
      </c>
      <c r="B46" s="11">
        <f>[42]Junho!$J$5</f>
        <v>23.400000000000002</v>
      </c>
      <c r="C46" s="11">
        <f>[42]Junho!$J$6</f>
        <v>20.16</v>
      </c>
      <c r="D46" s="11">
        <f>[42]Junho!$J$7</f>
        <v>26.28</v>
      </c>
      <c r="E46" s="11">
        <f>[42]Junho!$J$8</f>
        <v>23.759999999999998</v>
      </c>
      <c r="F46" s="11">
        <f>[42]Junho!$J$9</f>
        <v>43.56</v>
      </c>
      <c r="G46" s="11">
        <f>[42]Junho!$J$10</f>
        <v>40.680000000000007</v>
      </c>
      <c r="H46" s="11">
        <f>[42]Junho!$J$11</f>
        <v>23.040000000000003</v>
      </c>
      <c r="I46" s="11">
        <f>[42]Junho!$J$12</f>
        <v>29.52</v>
      </c>
      <c r="J46" s="11">
        <f>[42]Junho!$J$13</f>
        <v>34.200000000000003</v>
      </c>
      <c r="K46" s="11">
        <f>[42]Junho!$J$14</f>
        <v>43.56</v>
      </c>
      <c r="L46" s="11">
        <f>[42]Junho!$J$15</f>
        <v>30.240000000000002</v>
      </c>
      <c r="M46" s="11">
        <f>[42]Junho!$J$16</f>
        <v>36</v>
      </c>
      <c r="N46" s="11">
        <f>[42]Junho!$J$17</f>
        <v>38.880000000000003</v>
      </c>
      <c r="O46" s="11">
        <f>[42]Junho!$J$18</f>
        <v>21.240000000000002</v>
      </c>
      <c r="P46" s="11">
        <f>[42]Junho!$J$19</f>
        <v>29.52</v>
      </c>
      <c r="Q46" s="11">
        <f>[42]Junho!$J$20</f>
        <v>36</v>
      </c>
      <c r="R46" s="11">
        <f>[42]Junho!$J$21</f>
        <v>28.08</v>
      </c>
      <c r="S46" s="11">
        <f>[42]Junho!$J$22</f>
        <v>27.720000000000002</v>
      </c>
      <c r="T46" s="11">
        <f>[42]Junho!$J$23</f>
        <v>18</v>
      </c>
      <c r="U46" s="11">
        <f>[42]Junho!$J$24</f>
        <v>20.52</v>
      </c>
      <c r="V46" s="11">
        <f>[42]Junho!$J$25</f>
        <v>31.319999999999997</v>
      </c>
      <c r="W46" s="11">
        <f>[42]Junho!$J$26</f>
        <v>28.08</v>
      </c>
      <c r="X46" s="11">
        <f>[42]Junho!$J$27</f>
        <v>29.880000000000003</v>
      </c>
      <c r="Y46" s="11">
        <f>[42]Junho!$J$28</f>
        <v>35.64</v>
      </c>
      <c r="Z46" s="11">
        <f>[42]Junho!$J$29</f>
        <v>36</v>
      </c>
      <c r="AA46" s="11">
        <f>[42]Junho!$J$30</f>
        <v>45.36</v>
      </c>
      <c r="AB46" s="11">
        <f>[42]Junho!$J$31</f>
        <v>26.64</v>
      </c>
      <c r="AC46" s="11">
        <f>[42]Junho!$J$32</f>
        <v>49.680000000000007</v>
      </c>
      <c r="AD46" s="11">
        <f>[42]Junho!$J$33</f>
        <v>37.800000000000004</v>
      </c>
      <c r="AE46" s="11">
        <f>[42]Junho!$J$34</f>
        <v>42.480000000000004</v>
      </c>
      <c r="AF46" s="14">
        <f t="shared" si="1"/>
        <v>49.680000000000007</v>
      </c>
      <c r="AG46" s="122">
        <f t="shared" si="2"/>
        <v>31.908000000000001</v>
      </c>
      <c r="AH46" s="12" t="s">
        <v>47</v>
      </c>
      <c r="AI46" t="s">
        <v>47</v>
      </c>
      <c r="AJ46" t="s">
        <v>47</v>
      </c>
    </row>
    <row r="47" spans="1:38" x14ac:dyDescent="0.2">
      <c r="A47" s="57" t="s">
        <v>31</v>
      </c>
      <c r="B47" s="11">
        <f>[43]Junho!$J$5</f>
        <v>33.480000000000004</v>
      </c>
      <c r="C47" s="11">
        <f>[43]Junho!$J$6</f>
        <v>25.2</v>
      </c>
      <c r="D47" s="11">
        <f>[43]Junho!$J$7</f>
        <v>25.92</v>
      </c>
      <c r="E47" s="11">
        <f>[43]Junho!$J$8</f>
        <v>26.28</v>
      </c>
      <c r="F47" s="11">
        <f>[43]Junho!$J$9</f>
        <v>36.36</v>
      </c>
      <c r="G47" s="11">
        <f>[43]Junho!$J$10</f>
        <v>28.08</v>
      </c>
      <c r="H47" s="11">
        <f>[43]Junho!$J$11</f>
        <v>28.8</v>
      </c>
      <c r="I47" s="11">
        <f>[43]Junho!$J$12</f>
        <v>29.880000000000003</v>
      </c>
      <c r="J47" s="11">
        <f>[43]Junho!$J$13</f>
        <v>28.08</v>
      </c>
      <c r="K47" s="11">
        <f>[43]Junho!$J$14</f>
        <v>30.96</v>
      </c>
      <c r="L47" s="11">
        <f>[43]Junho!$J$15</f>
        <v>22.68</v>
      </c>
      <c r="M47" s="11">
        <f>[43]Junho!$J$16</f>
        <v>34.92</v>
      </c>
      <c r="N47" s="11">
        <f>[43]Junho!$J$17</f>
        <v>37.800000000000004</v>
      </c>
      <c r="O47" s="11">
        <f>[43]Junho!$J$18</f>
        <v>29.52</v>
      </c>
      <c r="P47" s="11">
        <f>[43]Junho!$J$19</f>
        <v>32.76</v>
      </c>
      <c r="Q47" s="11">
        <f>[43]Junho!$J$20</f>
        <v>24.48</v>
      </c>
      <c r="R47" s="11">
        <f>[43]Junho!$J$21</f>
        <v>29.880000000000003</v>
      </c>
      <c r="S47" s="11">
        <f>[43]Junho!$J$22</f>
        <v>34.56</v>
      </c>
      <c r="T47" s="11">
        <f>[43]Junho!$J$23</f>
        <v>25.2</v>
      </c>
      <c r="U47" s="11">
        <f>[43]Junho!$J$24</f>
        <v>21.6</v>
      </c>
      <c r="V47" s="11">
        <f>[43]Junho!$J$25</f>
        <v>41.76</v>
      </c>
      <c r="W47" s="11">
        <f>[43]Junho!$J$26</f>
        <v>34.200000000000003</v>
      </c>
      <c r="X47" s="11">
        <f>[43]Junho!$J$27</f>
        <v>31.680000000000003</v>
      </c>
      <c r="Y47" s="11">
        <f>[43]Junho!$J$28</f>
        <v>39.24</v>
      </c>
      <c r="Z47" s="11">
        <f>[43]Junho!$J$29</f>
        <v>59.4</v>
      </c>
      <c r="AA47" s="11">
        <f>[43]Junho!$J$30</f>
        <v>35.28</v>
      </c>
      <c r="AB47" s="11">
        <f>[43]Junho!$J$31</f>
        <v>23.759999999999998</v>
      </c>
      <c r="AC47" s="11">
        <f>[43]Junho!$J$32</f>
        <v>41.04</v>
      </c>
      <c r="AD47" s="11">
        <f>[43]Junho!$J$33</f>
        <v>40.680000000000007</v>
      </c>
      <c r="AE47" s="11">
        <f>[43]Junho!$J$34</f>
        <v>32.04</v>
      </c>
      <c r="AF47" s="14">
        <f t="shared" si="1"/>
        <v>59.4</v>
      </c>
      <c r="AG47" s="122">
        <f t="shared" si="2"/>
        <v>32.183999999999997</v>
      </c>
      <c r="AJ47" t="s">
        <v>47</v>
      </c>
    </row>
    <row r="48" spans="1:38" x14ac:dyDescent="0.2">
      <c r="A48" s="57" t="s">
        <v>44</v>
      </c>
      <c r="B48" s="11">
        <f>[44]Junho!$J$5</f>
        <v>32.76</v>
      </c>
      <c r="C48" s="11">
        <f>[44]Junho!$J$6</f>
        <v>39.96</v>
      </c>
      <c r="D48" s="11">
        <f>[44]Junho!$J$7</f>
        <v>32.76</v>
      </c>
      <c r="E48" s="11">
        <f>[44]Junho!$J$8</f>
        <v>35.28</v>
      </c>
      <c r="F48" s="11">
        <f>[44]Junho!$J$9</f>
        <v>35.64</v>
      </c>
      <c r="G48" s="11">
        <f>[44]Junho!$J$10</f>
        <v>37.080000000000005</v>
      </c>
      <c r="H48" s="11">
        <f>[44]Junho!$J$11</f>
        <v>32.04</v>
      </c>
      <c r="I48" s="11">
        <f>[44]Junho!$J$12</f>
        <v>32.04</v>
      </c>
      <c r="J48" s="11">
        <f>[44]Junho!$J$13</f>
        <v>28.08</v>
      </c>
      <c r="K48" s="11">
        <f>[44]Junho!$J$14</f>
        <v>38.159999999999997</v>
      </c>
      <c r="L48" s="11">
        <f>[44]Junho!$J$15</f>
        <v>27</v>
      </c>
      <c r="M48" s="11">
        <f>[44]Junho!$J$16</f>
        <v>35.28</v>
      </c>
      <c r="N48" s="11">
        <f>[44]Junho!$J$17</f>
        <v>38.159999999999997</v>
      </c>
      <c r="O48" s="11">
        <f>[44]Junho!$J$18</f>
        <v>37.080000000000005</v>
      </c>
      <c r="P48" s="11">
        <f>[44]Junho!$J$19</f>
        <v>36</v>
      </c>
      <c r="Q48" s="11">
        <f>[44]Junho!$J$20</f>
        <v>26.64</v>
      </c>
      <c r="R48" s="11">
        <f>[44]Junho!$J$21</f>
        <v>37.080000000000005</v>
      </c>
      <c r="S48" s="11">
        <f>[44]Junho!$J$22</f>
        <v>36</v>
      </c>
      <c r="T48" s="11">
        <f>[44]Junho!$J$23</f>
        <v>31.319999999999997</v>
      </c>
      <c r="U48" s="11">
        <f>[44]Junho!$J$24</f>
        <v>38.159999999999997</v>
      </c>
      <c r="V48" s="11">
        <f>[44]Junho!$J$25</f>
        <v>35.28</v>
      </c>
      <c r="W48" s="11">
        <f>[44]Junho!$J$26</f>
        <v>35.64</v>
      </c>
      <c r="X48" s="11">
        <f>[44]Junho!$J$27</f>
        <v>39.24</v>
      </c>
      <c r="Y48" s="11">
        <f>[44]Junho!$J$28</f>
        <v>43.92</v>
      </c>
      <c r="Z48" s="11">
        <f>[44]Junho!$J$29</f>
        <v>53.64</v>
      </c>
      <c r="AA48" s="11">
        <f>[44]Junho!$J$30</f>
        <v>32.4</v>
      </c>
      <c r="AB48" s="11">
        <f>[44]Junho!$J$31</f>
        <v>39.24</v>
      </c>
      <c r="AC48" s="11">
        <f>[44]Junho!$J$32</f>
        <v>41.4</v>
      </c>
      <c r="AD48" s="11">
        <f>[44]Junho!$J$33</f>
        <v>34.92</v>
      </c>
      <c r="AE48" s="11">
        <f>[44]Junho!$J$34</f>
        <v>31.680000000000003</v>
      </c>
      <c r="AF48" s="14">
        <f t="shared" si="1"/>
        <v>53.64</v>
      </c>
      <c r="AG48" s="122">
        <f t="shared" si="2"/>
        <v>35.795999999999999</v>
      </c>
      <c r="AH48" s="12" t="s">
        <v>47</v>
      </c>
      <c r="AJ48" t="s">
        <v>47</v>
      </c>
    </row>
    <row r="49" spans="1:37" x14ac:dyDescent="0.2">
      <c r="A49" s="57" t="s">
        <v>20</v>
      </c>
      <c r="B49" s="11">
        <f>[45]Junho!$J$5</f>
        <v>35.28</v>
      </c>
      <c r="C49" s="11">
        <f>[45]Junho!$J$6</f>
        <v>20.16</v>
      </c>
      <c r="D49" s="11">
        <f>[45]Junho!$J$7</f>
        <v>42.12</v>
      </c>
      <c r="E49" s="11">
        <f>[45]Junho!$J$8</f>
        <v>21.240000000000002</v>
      </c>
      <c r="F49" s="11">
        <f>[45]Junho!$J$9</f>
        <v>34.56</v>
      </c>
      <c r="G49" s="11">
        <f>[45]Junho!$J$10</f>
        <v>21.240000000000002</v>
      </c>
      <c r="H49" s="11">
        <f>[45]Junho!$J$11</f>
        <v>22.32</v>
      </c>
      <c r="I49" s="11">
        <f>[45]Junho!$J$12</f>
        <v>16.920000000000002</v>
      </c>
      <c r="J49" s="11">
        <f>[45]Junho!$J$13</f>
        <v>25.56</v>
      </c>
      <c r="K49" s="11">
        <f>[45]Junho!$J$14</f>
        <v>31.680000000000003</v>
      </c>
      <c r="L49" s="11">
        <f>[45]Junho!$J$15</f>
        <v>20.88</v>
      </c>
      <c r="M49" s="11">
        <f>[45]Junho!$J$16</f>
        <v>27.720000000000002</v>
      </c>
      <c r="N49" s="11">
        <f>[45]Junho!$J$17</f>
        <v>32.04</v>
      </c>
      <c r="O49" s="11">
        <f>[45]Junho!$J$18</f>
        <v>25.92</v>
      </c>
      <c r="P49" s="11">
        <f>[45]Junho!$J$19</f>
        <v>28.44</v>
      </c>
      <c r="Q49" s="11">
        <f>[45]Junho!$J$20</f>
        <v>26.28</v>
      </c>
      <c r="R49" s="11">
        <f>[45]Junho!$J$21</f>
        <v>21.96</v>
      </c>
      <c r="S49" s="11">
        <f>[45]Junho!$J$22</f>
        <v>23.400000000000002</v>
      </c>
      <c r="T49" s="11">
        <f>[45]Junho!$J$23</f>
        <v>17.28</v>
      </c>
      <c r="U49" s="11">
        <f>[45]Junho!$J$24</f>
        <v>17.28</v>
      </c>
      <c r="V49" s="11">
        <f>[45]Junho!$J$25</f>
        <v>32.4</v>
      </c>
      <c r="W49" s="11">
        <f>[45]Junho!$J$26</f>
        <v>25.56</v>
      </c>
      <c r="X49" s="11">
        <f>[45]Junho!$J$27</f>
        <v>23.759999999999998</v>
      </c>
      <c r="Y49" s="11">
        <f>[45]Junho!$J$28</f>
        <v>24.48</v>
      </c>
      <c r="Z49" s="11">
        <f>[45]Junho!$J$29</f>
        <v>48.6</v>
      </c>
      <c r="AA49" s="11">
        <f>[45]Junho!$J$30</f>
        <v>35.28</v>
      </c>
      <c r="AB49" s="11">
        <f>[45]Junho!$J$31</f>
        <v>22.68</v>
      </c>
      <c r="AC49" s="11">
        <f>[45]Junho!$J$32</f>
        <v>26.28</v>
      </c>
      <c r="AD49" s="11">
        <f>[45]Junho!$J$33</f>
        <v>23.759999999999998</v>
      </c>
      <c r="AE49" s="11">
        <f>[45]Junho!$J$34</f>
        <v>24.48</v>
      </c>
      <c r="AF49" s="14">
        <f t="shared" si="1"/>
        <v>48.6</v>
      </c>
      <c r="AG49" s="122">
        <f t="shared" si="2"/>
        <v>26.651999999999997</v>
      </c>
      <c r="AK49" t="s">
        <v>47</v>
      </c>
    </row>
    <row r="50" spans="1:37" s="5" customFormat="1" ht="17.100000000000001" customHeight="1" x14ac:dyDescent="0.2">
      <c r="A50" s="58" t="s">
        <v>33</v>
      </c>
      <c r="B50" s="13">
        <f t="shared" ref="B50:AF50" si="3">MAX(B5:B49)</f>
        <v>35.28</v>
      </c>
      <c r="C50" s="13">
        <f t="shared" si="3"/>
        <v>45</v>
      </c>
      <c r="D50" s="13">
        <f t="shared" si="3"/>
        <v>43.56</v>
      </c>
      <c r="E50" s="13">
        <f t="shared" si="3"/>
        <v>36.36</v>
      </c>
      <c r="F50" s="13">
        <f t="shared" si="3"/>
        <v>53.28</v>
      </c>
      <c r="G50" s="13">
        <f t="shared" si="3"/>
        <v>40.680000000000007</v>
      </c>
      <c r="H50" s="13">
        <f t="shared" si="3"/>
        <v>35.64</v>
      </c>
      <c r="I50" s="13">
        <f t="shared" si="3"/>
        <v>36</v>
      </c>
      <c r="J50" s="13">
        <f t="shared" si="3"/>
        <v>40.32</v>
      </c>
      <c r="K50" s="13">
        <f t="shared" si="3"/>
        <v>44.64</v>
      </c>
      <c r="L50" s="13">
        <f t="shared" si="3"/>
        <v>34.56</v>
      </c>
      <c r="M50" s="13">
        <f t="shared" si="3"/>
        <v>41.4</v>
      </c>
      <c r="N50" s="13">
        <f t="shared" si="3"/>
        <v>42.480000000000004</v>
      </c>
      <c r="O50" s="13">
        <f t="shared" si="3"/>
        <v>37.440000000000005</v>
      </c>
      <c r="P50" s="13">
        <f t="shared" si="3"/>
        <v>42.12</v>
      </c>
      <c r="Q50" s="13">
        <f t="shared" si="3"/>
        <v>36</v>
      </c>
      <c r="R50" s="13">
        <f t="shared" si="3"/>
        <v>37.080000000000005</v>
      </c>
      <c r="S50" s="13">
        <f t="shared" si="3"/>
        <v>44.28</v>
      </c>
      <c r="T50" s="13">
        <f t="shared" si="3"/>
        <v>31.680000000000003</v>
      </c>
      <c r="U50" s="13">
        <f t="shared" si="3"/>
        <v>38.159999999999997</v>
      </c>
      <c r="V50" s="13">
        <f t="shared" si="3"/>
        <v>46.800000000000004</v>
      </c>
      <c r="W50" s="13">
        <f t="shared" si="3"/>
        <v>39.6</v>
      </c>
      <c r="X50" s="13">
        <f t="shared" si="3"/>
        <v>39.96</v>
      </c>
      <c r="Y50" s="13">
        <f t="shared" si="3"/>
        <v>49.680000000000007</v>
      </c>
      <c r="Z50" s="13">
        <f t="shared" si="3"/>
        <v>63.72</v>
      </c>
      <c r="AA50" s="13">
        <f t="shared" si="3"/>
        <v>57.24</v>
      </c>
      <c r="AB50" s="13">
        <f t="shared" si="3"/>
        <v>39.24</v>
      </c>
      <c r="AC50" s="13">
        <f t="shared" si="3"/>
        <v>55.440000000000005</v>
      </c>
      <c r="AD50" s="13">
        <f t="shared" si="3"/>
        <v>48.24</v>
      </c>
      <c r="AE50" s="13">
        <f t="shared" si="3"/>
        <v>42.84</v>
      </c>
      <c r="AF50" s="14">
        <f t="shared" si="3"/>
        <v>63.72</v>
      </c>
      <c r="AG50" s="93">
        <f>AVERAGE(AG5:AG49)</f>
        <v>30.355182992544474</v>
      </c>
    </row>
    <row r="51" spans="1:37" x14ac:dyDescent="0.2">
      <c r="A51" s="46"/>
      <c r="B51" s="47"/>
      <c r="C51" s="47"/>
      <c r="D51" s="47" t="s">
        <v>101</v>
      </c>
      <c r="E51" s="47"/>
      <c r="F51" s="47"/>
      <c r="G51" s="47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4"/>
      <c r="AE51" s="60" t="s">
        <v>47</v>
      </c>
      <c r="AF51" s="51"/>
      <c r="AG51" s="53"/>
      <c r="AJ51" t="s">
        <v>47</v>
      </c>
    </row>
    <row r="52" spans="1:37" x14ac:dyDescent="0.2">
      <c r="A52" s="46"/>
      <c r="B52" s="48" t="s">
        <v>102</v>
      </c>
      <c r="C52" s="48"/>
      <c r="D52" s="48"/>
      <c r="E52" s="48"/>
      <c r="F52" s="48"/>
      <c r="G52" s="48"/>
      <c r="H52" s="48"/>
      <c r="I52" s="48"/>
      <c r="J52" s="89"/>
      <c r="K52" s="89"/>
      <c r="L52" s="89"/>
      <c r="M52" s="89" t="s">
        <v>45</v>
      </c>
      <c r="N52" s="89"/>
      <c r="O52" s="89"/>
      <c r="P52" s="89"/>
      <c r="Q52" s="89"/>
      <c r="R52" s="89"/>
      <c r="S52" s="89"/>
      <c r="T52" s="140" t="s">
        <v>97</v>
      </c>
      <c r="U52" s="140"/>
      <c r="V52" s="140"/>
      <c r="W52" s="140"/>
      <c r="X52" s="140"/>
      <c r="Y52" s="89"/>
      <c r="Z52" s="89"/>
      <c r="AA52" s="89"/>
      <c r="AB52" s="89"/>
      <c r="AC52" s="89"/>
      <c r="AD52" s="89"/>
      <c r="AE52" s="89"/>
      <c r="AF52" s="51"/>
      <c r="AG52" s="50"/>
    </row>
    <row r="53" spans="1:37" x14ac:dyDescent="0.2">
      <c r="A53" s="49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 t="s">
        <v>46</v>
      </c>
      <c r="N53" s="90"/>
      <c r="O53" s="90"/>
      <c r="P53" s="90"/>
      <c r="Q53" s="89"/>
      <c r="R53" s="89"/>
      <c r="S53" s="89"/>
      <c r="T53" s="141" t="s">
        <v>98</v>
      </c>
      <c r="U53" s="141"/>
      <c r="V53" s="141"/>
      <c r="W53" s="141"/>
      <c r="X53" s="141"/>
      <c r="Y53" s="89"/>
      <c r="Z53" s="89"/>
      <c r="AA53" s="89"/>
      <c r="AB53" s="89"/>
      <c r="AC53" s="89"/>
      <c r="AD53" s="54"/>
      <c r="AE53" s="54"/>
      <c r="AF53" s="51"/>
      <c r="AG53" s="50"/>
    </row>
    <row r="54" spans="1:37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4"/>
      <c r="AE54" s="54"/>
      <c r="AF54" s="51"/>
      <c r="AG54" s="94"/>
    </row>
    <row r="55" spans="1:37" x14ac:dyDescent="0.2">
      <c r="A55" s="4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54"/>
      <c r="AF55" s="51"/>
      <c r="AG55" s="53"/>
      <c r="AJ55" t="s">
        <v>47</v>
      </c>
    </row>
    <row r="56" spans="1:37" x14ac:dyDescent="0.2">
      <c r="A56" s="4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55"/>
      <c r="AF56" s="51"/>
      <c r="AG56" s="53"/>
    </row>
    <row r="57" spans="1:37" ht="13.5" thickBot="1" x14ac:dyDescent="0.25">
      <c r="A57" s="61"/>
      <c r="B57" s="62"/>
      <c r="C57" s="62"/>
      <c r="D57" s="62"/>
      <c r="E57" s="62"/>
      <c r="F57" s="62"/>
      <c r="G57" s="62" t="s">
        <v>47</v>
      </c>
      <c r="H57" s="62"/>
      <c r="I57" s="62"/>
      <c r="J57" s="62"/>
      <c r="K57" s="62"/>
      <c r="L57" s="62" t="s">
        <v>47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3"/>
      <c r="AG57" s="95"/>
    </row>
    <row r="58" spans="1:37" x14ac:dyDescent="0.2">
      <c r="AF58" s="7"/>
    </row>
    <row r="61" spans="1:37" x14ac:dyDescent="0.2">
      <c r="R61" s="2" t="s">
        <v>47</v>
      </c>
      <c r="S61" s="2" t="s">
        <v>47</v>
      </c>
    </row>
    <row r="62" spans="1:37" x14ac:dyDescent="0.2">
      <c r="N62" s="2" t="s">
        <v>47</v>
      </c>
      <c r="O62" s="2" t="s">
        <v>47</v>
      </c>
      <c r="S62" s="2" t="s">
        <v>47</v>
      </c>
      <c r="AJ62" t="s">
        <v>47</v>
      </c>
    </row>
    <row r="63" spans="1:37" x14ac:dyDescent="0.2">
      <c r="N63" s="2" t="s">
        <v>47</v>
      </c>
    </row>
    <row r="64" spans="1:37" x14ac:dyDescent="0.2">
      <c r="G64" s="2" t="s">
        <v>47</v>
      </c>
    </row>
    <row r="65" spans="7:33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G65" s="1" t="s">
        <v>47</v>
      </c>
    </row>
    <row r="66" spans="7:33" x14ac:dyDescent="0.2">
      <c r="K66" s="2" t="s">
        <v>47</v>
      </c>
    </row>
    <row r="67" spans="7:33" x14ac:dyDescent="0.2">
      <c r="K67" s="2" t="s">
        <v>47</v>
      </c>
    </row>
    <row r="68" spans="7:33" x14ac:dyDescent="0.2">
      <c r="G68" s="2" t="s">
        <v>47</v>
      </c>
      <c r="H68" s="2" t="s">
        <v>47</v>
      </c>
    </row>
    <row r="69" spans="7:33" x14ac:dyDescent="0.2">
      <c r="P69" s="2" t="s">
        <v>47</v>
      </c>
    </row>
    <row r="71" spans="7:33" x14ac:dyDescent="0.2">
      <c r="H71" s="2" t="s">
        <v>47</v>
      </c>
      <c r="Z71" s="2" t="s">
        <v>47</v>
      </c>
    </row>
    <row r="72" spans="7:33" x14ac:dyDescent="0.2">
      <c r="I72" s="2" t="s">
        <v>47</v>
      </c>
      <c r="T72" s="2" t="s">
        <v>47</v>
      </c>
    </row>
  </sheetData>
  <sheetProtection password="C6EC" sheet="1" objects="1" scenarios="1"/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2022-03-10T19:08:08Z</dcterms:modified>
</cp:coreProperties>
</file>