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6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xlnm.Print_Area" localSheetId="9">Chuva!$A$1:$AH$32</definedName>
    <definedName name="_xlnm.Print_Area" localSheetId="7">DirVento!$A$1:$AF$4</definedName>
    <definedName name="_xlnm.Print_Area" localSheetId="8">RajadaVento!$A$1:$AF$4</definedName>
    <definedName name="_xlnm.Print_Area" localSheetId="0">TempInst!$A$1:$AF$4</definedName>
    <definedName name="_xlnm.Print_Area" localSheetId="1">TempMax!$A$1:$AG$4</definedName>
    <definedName name="_xlnm.Print_Area" localSheetId="2">TempMin!$A$1:$AG$4</definedName>
    <definedName name="_xlnm.Print_Area" localSheetId="3">UmidInst!$A$1:$AF$4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45621"/>
</workbook>
</file>

<file path=xl/calcChain.xml><?xml version="1.0" encoding="utf-8"?>
<calcChain xmlns="http://schemas.openxmlformats.org/spreadsheetml/2006/main">
  <c r="AE48" i="4" l="1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B50" i="14" l="1"/>
  <c r="AF9" i="7"/>
  <c r="AH20" i="14"/>
  <c r="AG9" i="8"/>
  <c r="AF9" i="9"/>
  <c r="AH22" i="14"/>
  <c r="AG9" i="9"/>
  <c r="AF22" i="14"/>
  <c r="AF9" i="8"/>
  <c r="AG22" i="14"/>
  <c r="AG26" i="9"/>
  <c r="AF15" i="9"/>
  <c r="AG41" i="8"/>
  <c r="AG31" i="8"/>
  <c r="AF15" i="7" l="1"/>
  <c r="AF25" i="8"/>
  <c r="AF43" i="7"/>
  <c r="AF35" i="9"/>
  <c r="AG38" i="9"/>
  <c r="AG25" i="6"/>
  <c r="AG43" i="9"/>
  <c r="AG25" i="15"/>
  <c r="AF25" i="12"/>
  <c r="AF31" i="4"/>
  <c r="AG31" i="12"/>
  <c r="AF41" i="4"/>
  <c r="AG26" i="5"/>
  <c r="AG38" i="5"/>
  <c r="AG41" i="12"/>
  <c r="AF26" i="14"/>
  <c r="AF35" i="14"/>
  <c r="AF38" i="14"/>
  <c r="AF41" i="14"/>
  <c r="AF35" i="7"/>
  <c r="AG15" i="5"/>
  <c r="AF9" i="5"/>
  <c r="AG7" i="15"/>
  <c r="AH7" i="14"/>
  <c r="AF35" i="4"/>
  <c r="AF43" i="4"/>
  <c r="AG31" i="5"/>
  <c r="AG41" i="5"/>
  <c r="AG15" i="6"/>
  <c r="AG26" i="6"/>
  <c r="AF35" i="6"/>
  <c r="AG38" i="6"/>
  <c r="AG35" i="8"/>
  <c r="AG43" i="8"/>
  <c r="AF25" i="9"/>
  <c r="AG31" i="9"/>
  <c r="AF38" i="9"/>
  <c r="AF15" i="12"/>
  <c r="AG35" i="12"/>
  <c r="AG43" i="12"/>
  <c r="AG15" i="15"/>
  <c r="AG26" i="15"/>
  <c r="AF35" i="15"/>
  <c r="AG38" i="15"/>
  <c r="AF25" i="14"/>
  <c r="AH26" i="14"/>
  <c r="AF31" i="14"/>
  <c r="AH38" i="14"/>
  <c r="AF43" i="14"/>
  <c r="AF15" i="4"/>
  <c r="AF26" i="4"/>
  <c r="AF38" i="4"/>
  <c r="AG25" i="5"/>
  <c r="AF15" i="6"/>
  <c r="AG35" i="6"/>
  <c r="AG43" i="6"/>
  <c r="AF25" i="7"/>
  <c r="AF31" i="7"/>
  <c r="AF41" i="7"/>
  <c r="AF15" i="8"/>
  <c r="AG26" i="8"/>
  <c r="AF35" i="8"/>
  <c r="AG38" i="8"/>
  <c r="AG25" i="9"/>
  <c r="AG41" i="9"/>
  <c r="AG15" i="12"/>
  <c r="AG26" i="12"/>
  <c r="AF31" i="12"/>
  <c r="AF35" i="12"/>
  <c r="AG38" i="12"/>
  <c r="AF15" i="15"/>
  <c r="AG35" i="15"/>
  <c r="AG43" i="15"/>
  <c r="AG31" i="14"/>
  <c r="AH41" i="14"/>
  <c r="AG43" i="14"/>
  <c r="AF25" i="4"/>
  <c r="AG35" i="5"/>
  <c r="AG43" i="5"/>
  <c r="AF25" i="6"/>
  <c r="AG31" i="6"/>
  <c r="AG41" i="6"/>
  <c r="AF26" i="7"/>
  <c r="AF38" i="7"/>
  <c r="AG25" i="8"/>
  <c r="AG35" i="9"/>
  <c r="AG25" i="12"/>
  <c r="AF25" i="15"/>
  <c r="AG31" i="15"/>
  <c r="AG41" i="15"/>
  <c r="AF15" i="14"/>
  <c r="AG26" i="14"/>
  <c r="AH31" i="14"/>
  <c r="AG38" i="14"/>
  <c r="AH43" i="14"/>
  <c r="AH9" i="14"/>
  <c r="AF9" i="4"/>
  <c r="AF9" i="12"/>
  <c r="AG9" i="14"/>
  <c r="AF9" i="6"/>
  <c r="AF9" i="15"/>
  <c r="AF7" i="4"/>
  <c r="AG7" i="5"/>
  <c r="AG7" i="9"/>
  <c r="AF7" i="14"/>
  <c r="AG7" i="6"/>
  <c r="AF7" i="5"/>
  <c r="AG7" i="8"/>
  <c r="AG7" i="12"/>
  <c r="AF7" i="7"/>
  <c r="AG7" i="14"/>
  <c r="AG41" i="14"/>
  <c r="AH35" i="14"/>
  <c r="AG35" i="14"/>
  <c r="AH25" i="14"/>
  <c r="AG25" i="14"/>
  <c r="AG15" i="14"/>
  <c r="AH15" i="14"/>
  <c r="AF9" i="14"/>
  <c r="AF43" i="15"/>
  <c r="AF41" i="15"/>
  <c r="AF38" i="15"/>
  <c r="AF31" i="15"/>
  <c r="AF26" i="15"/>
  <c r="AG9" i="15"/>
  <c r="AF7" i="15"/>
  <c r="AF43" i="12"/>
  <c r="AF41" i="12"/>
  <c r="AF38" i="12"/>
  <c r="AF26" i="12"/>
  <c r="AG9" i="12"/>
  <c r="AF7" i="12"/>
  <c r="AF43" i="9"/>
  <c r="AF41" i="9"/>
  <c r="AF31" i="9"/>
  <c r="AF26" i="9"/>
  <c r="AG15" i="9"/>
  <c r="AF7" i="9"/>
  <c r="AF43" i="8"/>
  <c r="AF41" i="8"/>
  <c r="AF38" i="8"/>
  <c r="AF31" i="8"/>
  <c r="AF26" i="8"/>
  <c r="AG15" i="8"/>
  <c r="AF7" i="8"/>
  <c r="AF43" i="6"/>
  <c r="AF41" i="6"/>
  <c r="AF38" i="6"/>
  <c r="AF31" i="6"/>
  <c r="AF26" i="6"/>
  <c r="AG9" i="6"/>
  <c r="AF7" i="6"/>
  <c r="AF43" i="5"/>
  <c r="AF41" i="5"/>
  <c r="AF38" i="5"/>
  <c r="AF35" i="5"/>
  <c r="AF31" i="5"/>
  <c r="AF25" i="5"/>
  <c r="AF26" i="5"/>
  <c r="AF15" i="5"/>
  <c r="AG9" i="5"/>
  <c r="AH47" i="14" l="1"/>
  <c r="AF46" i="6"/>
  <c r="AF48" i="6"/>
  <c r="AF27" i="7"/>
  <c r="AF39" i="7"/>
  <c r="AF46" i="7"/>
  <c r="AF23" i="8"/>
  <c r="AG39" i="6"/>
  <c r="AG22" i="8"/>
  <c r="AF40" i="14"/>
  <c r="AG17" i="5"/>
  <c r="AF40" i="6"/>
  <c r="AF28" i="8"/>
  <c r="AG29" i="8"/>
  <c r="AF39" i="8"/>
  <c r="AG42" i="8"/>
  <c r="AF44" i="8"/>
  <c r="AF47" i="8"/>
  <c r="AG48" i="8"/>
  <c r="AF28" i="9"/>
  <c r="AG29" i="9"/>
  <c r="AF39" i="9"/>
  <c r="AG42" i="9"/>
  <c r="AF47" i="9"/>
  <c r="AG48" i="9"/>
  <c r="AF28" i="12"/>
  <c r="AG29" i="12"/>
  <c r="AG42" i="12"/>
  <c r="AF47" i="12"/>
  <c r="AG48" i="12"/>
  <c r="AF28" i="15"/>
  <c r="AG29" i="15"/>
  <c r="AF30" i="15"/>
  <c r="AG42" i="15"/>
  <c r="AF44" i="15"/>
  <c r="AF47" i="15"/>
  <c r="AG48" i="15"/>
  <c r="AH28" i="14"/>
  <c r="AF29" i="14"/>
  <c r="AG30" i="14"/>
  <c r="AF27" i="5"/>
  <c r="AF29" i="5"/>
  <c r="AG39" i="5"/>
  <c r="AF46" i="5"/>
  <c r="AF48" i="5"/>
  <c r="AG27" i="6"/>
  <c r="AF33" i="6"/>
  <c r="AF39" i="6"/>
  <c r="AG40" i="6"/>
  <c r="AG23" i="8"/>
  <c r="AF22" i="8"/>
  <c r="AF22" i="5"/>
  <c r="AG22" i="9"/>
  <c r="AG22" i="12"/>
  <c r="AG22" i="15"/>
  <c r="AF21" i="9"/>
  <c r="AF21" i="15"/>
  <c r="AF21" i="14"/>
  <c r="AF21" i="12"/>
  <c r="AF20" i="8"/>
  <c r="AF20" i="5"/>
  <c r="AF20" i="6"/>
  <c r="AF20" i="7"/>
  <c r="AF18" i="8"/>
  <c r="AF18" i="5"/>
  <c r="AG18" i="9"/>
  <c r="AG18" i="12"/>
  <c r="AG18" i="15"/>
  <c r="AF18" i="14"/>
  <c r="AG18" i="8"/>
  <c r="AF17" i="9"/>
  <c r="AF17" i="12"/>
  <c r="AF17" i="15"/>
  <c r="AF12" i="7"/>
  <c r="AG12" i="8"/>
  <c r="AF12" i="14"/>
  <c r="AG12" i="6"/>
  <c r="AF11" i="5"/>
  <c r="AG8" i="9"/>
  <c r="AG8" i="12"/>
  <c r="AG8" i="15"/>
  <c r="AG8" i="14"/>
  <c r="AF5" i="7"/>
  <c r="AG5" i="8"/>
  <c r="AF5" i="9"/>
  <c r="AF5" i="12"/>
  <c r="AF5" i="15"/>
  <c r="AF30" i="7"/>
  <c r="AF44" i="7"/>
  <c r="AF47" i="14"/>
  <c r="AG8" i="5"/>
  <c r="AG23" i="6"/>
  <c r="AF28" i="6"/>
  <c r="AG28" i="8"/>
  <c r="AG33" i="8"/>
  <c r="AG40" i="8"/>
  <c r="AG47" i="8"/>
  <c r="AG28" i="9"/>
  <c r="AF11" i="12"/>
  <c r="AG17" i="12"/>
  <c r="AG28" i="12"/>
  <c r="AG33" i="12"/>
  <c r="AG47" i="12"/>
  <c r="AF11" i="15"/>
  <c r="AG17" i="15"/>
  <c r="AG21" i="15"/>
  <c r="AG28" i="15"/>
  <c r="AG33" i="15"/>
  <c r="AG40" i="15"/>
  <c r="AG47" i="15"/>
  <c r="AH8" i="14"/>
  <c r="AH17" i="14"/>
  <c r="AG21" i="14"/>
  <c r="AF27" i="14"/>
  <c r="AG28" i="14"/>
  <c r="AH29" i="14"/>
  <c r="AF30" i="14"/>
  <c r="AG42" i="14"/>
  <c r="AG12" i="5"/>
  <c r="AG44" i="6"/>
  <c r="AF11" i="7"/>
  <c r="AF23" i="7"/>
  <c r="AG11" i="8"/>
  <c r="AG11" i="5"/>
  <c r="AG23" i="5"/>
  <c r="AG30" i="5"/>
  <c r="AF33" i="5"/>
  <c r="AG44" i="5"/>
  <c r="AG11" i="6"/>
  <c r="AF30" i="6"/>
  <c r="AF11" i="9"/>
  <c r="AG17" i="9"/>
  <c r="AG21" i="9"/>
  <c r="AG33" i="9"/>
  <c r="AG40" i="9"/>
  <c r="AG47" i="9"/>
  <c r="AG21" i="12"/>
  <c r="AG40" i="12"/>
  <c r="AF17" i="5"/>
  <c r="AG17" i="8"/>
  <c r="AG20" i="8"/>
  <c r="AG21" i="8"/>
  <c r="AG18" i="5"/>
  <c r="AF21" i="5"/>
  <c r="AG22" i="5"/>
  <c r="AF28" i="5"/>
  <c r="AG29" i="5"/>
  <c r="AF39" i="5"/>
  <c r="AG42" i="5"/>
  <c r="AF47" i="5"/>
  <c r="AG48" i="5"/>
  <c r="AG8" i="6"/>
  <c r="AF17" i="6"/>
  <c r="AG18" i="6"/>
  <c r="AF21" i="6"/>
  <c r="AG22" i="6"/>
  <c r="AF23" i="6"/>
  <c r="AG29" i="6"/>
  <c r="AG42" i="6"/>
  <c r="AF44" i="6"/>
  <c r="AF47" i="6"/>
  <c r="AG48" i="6"/>
  <c r="AF8" i="7"/>
  <c r="AF18" i="7"/>
  <c r="AF22" i="7"/>
  <c r="AF29" i="7"/>
  <c r="AF42" i="7"/>
  <c r="AF48" i="7"/>
  <c r="AG8" i="8"/>
  <c r="AF17" i="8"/>
  <c r="AF21" i="8"/>
  <c r="AF27" i="8"/>
  <c r="AF29" i="8"/>
  <c r="AG39" i="8"/>
  <c r="AF46" i="8"/>
  <c r="AF48" i="8"/>
  <c r="AG12" i="9"/>
  <c r="AF18" i="9"/>
  <c r="AF20" i="9"/>
  <c r="AF22" i="9"/>
  <c r="AF27" i="9"/>
  <c r="AF29" i="9"/>
  <c r="AG39" i="9"/>
  <c r="AF46" i="9"/>
  <c r="AF48" i="9"/>
  <c r="AF18" i="12"/>
  <c r="AF20" i="12"/>
  <c r="AF22" i="12"/>
  <c r="AF27" i="12"/>
  <c r="AF29" i="12"/>
  <c r="AF46" i="12"/>
  <c r="AF48" i="12"/>
  <c r="AF18" i="15"/>
  <c r="AF20" i="15"/>
  <c r="AF22" i="15"/>
  <c r="AF27" i="15"/>
  <c r="AF40" i="15"/>
  <c r="AF46" i="15"/>
  <c r="AF48" i="15"/>
  <c r="AF8" i="14"/>
  <c r="AG12" i="14"/>
  <c r="AF20" i="14"/>
  <c r="AH21" i="14"/>
  <c r="AH27" i="14"/>
  <c r="AF28" i="14"/>
  <c r="AF33" i="14"/>
  <c r="AG40" i="14"/>
  <c r="AH42" i="14"/>
  <c r="AF48" i="14"/>
  <c r="AG21" i="5"/>
  <c r="AG28" i="5"/>
  <c r="AG33" i="5"/>
  <c r="AG40" i="5"/>
  <c r="AG47" i="5"/>
  <c r="AF11" i="6"/>
  <c r="AG17" i="6"/>
  <c r="AG21" i="6"/>
  <c r="AF27" i="6"/>
  <c r="AG28" i="6"/>
  <c r="AG33" i="6"/>
  <c r="AG47" i="6"/>
  <c r="AF17" i="7"/>
  <c r="AF21" i="7"/>
  <c r="AF28" i="7"/>
  <c r="AF33" i="7"/>
  <c r="AF40" i="7"/>
  <c r="AF47" i="7"/>
  <c r="AF11" i="8"/>
  <c r="AG30" i="8"/>
  <c r="AF33" i="8"/>
  <c r="AG44" i="8"/>
  <c r="AG11" i="9"/>
  <c r="AG23" i="9"/>
  <c r="AG30" i="9"/>
  <c r="AF33" i="9"/>
  <c r="AG44" i="9"/>
  <c r="AG11" i="12"/>
  <c r="AG23" i="12"/>
  <c r="AG30" i="12"/>
  <c r="AF33" i="12"/>
  <c r="AG44" i="12"/>
  <c r="AG11" i="15"/>
  <c r="AG23" i="15"/>
  <c r="AG30" i="15"/>
  <c r="AF33" i="15"/>
  <c r="AG44" i="15"/>
  <c r="AF11" i="14"/>
  <c r="AH12" i="14"/>
  <c r="AH23" i="14"/>
  <c r="AF39" i="14"/>
  <c r="AH40" i="14"/>
  <c r="AF42" i="14"/>
  <c r="AG47" i="14"/>
  <c r="AG6" i="9"/>
  <c r="AG6" i="14"/>
  <c r="AH6" i="14"/>
  <c r="AF6" i="5"/>
  <c r="AG6" i="5"/>
  <c r="AG6" i="6"/>
  <c r="AF6" i="7"/>
  <c r="AG6" i="8"/>
  <c r="AF6" i="14"/>
  <c r="AF6" i="6"/>
  <c r="AG6" i="12"/>
  <c r="AG6" i="15"/>
  <c r="AG5" i="5"/>
  <c r="AF5" i="6"/>
  <c r="AF5" i="8"/>
  <c r="AG5" i="9"/>
  <c r="AG5" i="12"/>
  <c r="AG5" i="15"/>
  <c r="AF5" i="14"/>
  <c r="AG5" i="6"/>
  <c r="AF5" i="5"/>
  <c r="AG48" i="14"/>
  <c r="AH48" i="14"/>
  <c r="AG39" i="14"/>
  <c r="AH39" i="14"/>
  <c r="AG33" i="14"/>
  <c r="AH33" i="14"/>
  <c r="AH30" i="14"/>
  <c r="AG27" i="14"/>
  <c r="AG29" i="14"/>
  <c r="AF17" i="14"/>
  <c r="AH18" i="14"/>
  <c r="AF23" i="14"/>
  <c r="AG18" i="14"/>
  <c r="AG17" i="14"/>
  <c r="AG23" i="14"/>
  <c r="AG20" i="14"/>
  <c r="AG11" i="14"/>
  <c r="AH11" i="14"/>
  <c r="AG5" i="14"/>
  <c r="AH5" i="14"/>
  <c r="AG46" i="15"/>
  <c r="AF42" i="15"/>
  <c r="AG27" i="15"/>
  <c r="AF29" i="15"/>
  <c r="AF23" i="15"/>
  <c r="AG20" i="15"/>
  <c r="AF8" i="15"/>
  <c r="AF6" i="15"/>
  <c r="AG46" i="12"/>
  <c r="AF44" i="12"/>
  <c r="AF42" i="12"/>
  <c r="AF40" i="12"/>
  <c r="AG27" i="12"/>
  <c r="AF30" i="12"/>
  <c r="AG20" i="12"/>
  <c r="AF23" i="12"/>
  <c r="AF8" i="12"/>
  <c r="AF6" i="12"/>
  <c r="AG46" i="9"/>
  <c r="AF44" i="9"/>
  <c r="AF42" i="9"/>
  <c r="AF40" i="9"/>
  <c r="AF30" i="9"/>
  <c r="AG27" i="9"/>
  <c r="AF23" i="9"/>
  <c r="AG20" i="9"/>
  <c r="AF12" i="9"/>
  <c r="AF8" i="9"/>
  <c r="AF6" i="9"/>
  <c r="AG46" i="8"/>
  <c r="AF42" i="8"/>
  <c r="AF40" i="8"/>
  <c r="AF30" i="8"/>
  <c r="AG27" i="8"/>
  <c r="AF12" i="8"/>
  <c r="AF8" i="8"/>
  <c r="AF6" i="8"/>
  <c r="AG46" i="6"/>
  <c r="AF42" i="6"/>
  <c r="AF29" i="6"/>
  <c r="AG30" i="6"/>
  <c r="AF18" i="6"/>
  <c r="AF22" i="6"/>
  <c r="AG20" i="6"/>
  <c r="AF12" i="6"/>
  <c r="AF8" i="6"/>
  <c r="AG46" i="5"/>
  <c r="AF44" i="5"/>
  <c r="AF42" i="5"/>
  <c r="AF40" i="5"/>
  <c r="AG27" i="5"/>
  <c r="AF30" i="5"/>
  <c r="AF23" i="5"/>
  <c r="AG20" i="5"/>
  <c r="AF12" i="5"/>
  <c r="AF8" i="5"/>
  <c r="AF50" i="7" l="1"/>
  <c r="AF6" i="4" l="1"/>
  <c r="AF20" i="4"/>
  <c r="AF23" i="4"/>
  <c r="AF29" i="4"/>
  <c r="AF42" i="4"/>
  <c r="AF48" i="4"/>
  <c r="AF12" i="4"/>
  <c r="AF28" i="4"/>
  <c r="AF33" i="4"/>
  <c r="AF40" i="4"/>
  <c r="AF47" i="4"/>
  <c r="AF11" i="4"/>
  <c r="AF18" i="4"/>
  <c r="AF22" i="4"/>
  <c r="AF27" i="4"/>
  <c r="AF39" i="4"/>
  <c r="AF46" i="4"/>
  <c r="AF5" i="4"/>
  <c r="AF8" i="4"/>
  <c r="AF17" i="4"/>
  <c r="AF21" i="4"/>
  <c r="AF30" i="4"/>
  <c r="AF44" i="4"/>
  <c r="AF50" i="4" l="1"/>
  <c r="AE50" i="6"/>
  <c r="AE50" i="5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G50" i="15"/>
  <c r="AG50" i="12"/>
  <c r="AG50" i="9"/>
  <c r="AG50" i="8"/>
  <c r="AG50" i="6"/>
  <c r="AF50" i="15"/>
  <c r="AF50" i="12"/>
  <c r="AF50" i="9"/>
  <c r="AF50" i="8"/>
  <c r="AF50" i="6"/>
  <c r="AG50" i="5"/>
  <c r="D51" i="14"/>
  <c r="H51" i="14"/>
  <c r="L51" i="14"/>
  <c r="P51" i="14"/>
  <c r="T51" i="14"/>
  <c r="X51" i="14"/>
  <c r="AB51" i="14"/>
  <c r="B50" i="14"/>
  <c r="AF50" i="5"/>
  <c r="D50" i="14"/>
  <c r="H50" i="14"/>
  <c r="L50" i="14"/>
  <c r="P50" i="14"/>
  <c r="T50" i="14"/>
  <c r="X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51" i="14" l="1"/>
  <c r="AF50" i="14"/>
  <c r="AG50" i="14"/>
</calcChain>
</file>

<file path=xl/sharedStrings.xml><?xml version="1.0" encoding="utf-8"?>
<sst xmlns="http://schemas.openxmlformats.org/spreadsheetml/2006/main" count="2123" uniqueCount="238">
  <si>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</si>
  <si>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</si>
  <si>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</si>
  <si>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</si>
  <si>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</si>
  <si>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</si>
  <si>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</si>
  <si>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</si>
  <si>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</si>
  <si>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</si>
  <si>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</si>
  <si>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</si>
  <si>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</si>
  <si>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</si>
  <si>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</si>
  <si>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</si>
  <si>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</si>
  <si>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</si>
  <si>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</si>
  <si>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</si>
  <si>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</si>
  <si>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</si>
  <si>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</si>
  <si>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</si>
  <si>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</si>
  <si>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</si>
  <si>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</si>
  <si>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</si>
  <si>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</si>
  <si>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</si>
  <si>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</si>
  <si>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</si>
  <si>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</si>
  <si>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</si>
  <si>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</si>
  <si>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</si>
  <si>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</si>
  <si>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</si>
  <si>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</si>
  <si>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</si>
  <si>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</si>
  <si>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</si>
  <si>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</si>
  <si>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</si>
  <si>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</si>
  <si>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</si>
  <si>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</si>
  <si>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</si>
  <si>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</si>
  <si>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</si>
  <si>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</si>
  <si>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</si>
  <si>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</si>
  <si>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</si>
  <si>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</si>
  <si>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</si>
  <si>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</si>
  <si>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</si>
  <si>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</si>
  <si>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</si>
  <si>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</si>
  <si>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</si>
  <si>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</si>
  <si>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</si>
  <si>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</si>
  <si>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</si>
  <si>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</si>
  <si>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</si>
  <si>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</si>
  <si>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</si>
  <si>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</si>
  <si>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</si>
  <si>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</si>
  <si>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</si>
  <si>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</si>
  <si>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</si>
  <si>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</si>
  <si>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</si>
  <si>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</si>
  <si>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</si>
  <si>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</si>
  <si>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</si>
  <si>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</si>
  <si>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</si>
  <si>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</si>
  <si>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</si>
  <si>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</si>
  <si>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</si>
  <si>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</si>
  <si>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</si>
  <si>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</si>
  <si>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</si>
  <si>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</si>
  <si>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</si>
  <si>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</si>
  <si>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</si>
  <si>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</si>
  <si>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</si>
  <si>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</si>
  <si>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</si>
  <si>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</si>
  <si>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</si>
  <si>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</si>
  <si>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</si>
  <si>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</si>
  <si>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</si>
  <si>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</si>
  <si>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</si>
  <si>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</si>
  <si>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</si>
  <si>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</si>
  <si>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</si>
  <si>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</si>
  <si>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</si>
  <si>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</si>
  <si>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</si>
  <si>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</si>
  <si>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</si>
  <si>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</si>
  <si>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</si>
  <si>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</si>
  <si>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</si>
  <si>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</si>
  <si>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</si>
  <si>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</si>
  <si>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</si>
  <si>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</si>
  <si>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</si>
  <si>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</si>
  <si>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</si>
  <si>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</si>
  <si>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</si>
  <si>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</si>
  <si>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</si>
  <si>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</si>
  <si>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</si>
  <si>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</si>
  <si>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</si>
  <si>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</si>
  <si>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</si>
  <si>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</si>
  <si>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</si>
  <si>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</si>
  <si>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</si>
  <si>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</si>
  <si>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</si>
  <si>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</si>
  <si>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</si>
  <si>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</si>
  <si>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</si>
  <si>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</si>
  <si>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</si>
  <si>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</si>
  <si>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</si>
  <si>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</si>
  <si>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</si>
  <si>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</si>
  <si>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</si>
  <si>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</si>
  <si>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</si>
  <si>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</si>
  <si>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</si>
  <si>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</si>
  <si>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</si>
  <si>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</si>
  <si>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</si>
  <si>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</si>
  <si>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</si>
  <si>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</si>
  <si>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</si>
  <si>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</si>
  <si>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</si>
  <si>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</si>
  <si>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</si>
  <si>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</si>
  <si>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</si>
  <si>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</si>
  <si>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</si>
  <si>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</si>
  <si>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</si>
  <si>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</si>
  <si>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</si>
  <si>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</si>
  <si>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</si>
  <si>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</si>
  <si>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</si>
  <si>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</si>
  <si>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</si>
  <si>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</si>
  <si>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</si>
  <si>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</si>
  <si>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</si>
  <si>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</si>
  <si>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</si>
  <si>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</si>
  <si>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</si>
  <si>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</si>
  <si>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</si>
  <si>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</si>
  <si>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</si>
  <si>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</si>
  <si>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</si>
  <si>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</si>
  <si>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</si>
  <si>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</si>
  <si>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</si>
  <si>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</si>
  <si>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</si>
  <si>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</si>
  <si>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</si>
  <si>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</si>
  <si>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</si>
  <si>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</si>
  <si>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</si>
  <si>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</si>
  <si>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</si>
  <si>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</si>
  <si>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</si>
  <si>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</si>
  <si>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</si>
  <si>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</si>
  <si>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</si>
  <si>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</si>
  <si>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</si>
  <si>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</si>
  <si>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</si>
  <si>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</si>
  <si>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</si>
  <si>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</si>
  <si>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</si>
  <si>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Junho/2020</t>
  </si>
  <si>
    <t>junho/2020</t>
  </si>
  <si>
    <t>N</t>
  </si>
  <si>
    <t>NE</t>
  </si>
  <si>
    <t>L</t>
  </si>
  <si>
    <t>SE</t>
  </si>
  <si>
    <t>S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</si>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</sst>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0" fontId="10" fillId="8" borderId="40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351367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301625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357716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32</xdr:col>
      <xdr:colOff>432858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350308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32</xdr:col>
      <xdr:colOff>565149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31</xdr:col>
      <xdr:colOff>991658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342899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297392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21.074999999999999</v>
          </cell>
          <cell r="C5">
            <v>32.200000000000003</v>
          </cell>
          <cell r="D5">
            <v>13.3</v>
          </cell>
          <cell r="E5">
            <v>70.833333333333329</v>
          </cell>
          <cell r="F5">
            <v>97</v>
          </cell>
          <cell r="G5">
            <v>31</v>
          </cell>
          <cell r="H5">
            <v>6.84</v>
          </cell>
          <cell r="I5" t="str">
            <v>NE</v>
          </cell>
          <cell r="J5">
            <v>16.2</v>
          </cell>
          <cell r="K5">
            <v>0</v>
          </cell>
        </row>
        <row r="6">
          <cell r="B6">
            <v>20.470833333333335</v>
          </cell>
          <cell r="C6">
            <v>23.7</v>
          </cell>
          <cell r="D6">
            <v>18</v>
          </cell>
          <cell r="E6">
            <v>87.958333333333329</v>
          </cell>
          <cell r="F6">
            <v>98</v>
          </cell>
          <cell r="G6">
            <v>67</v>
          </cell>
          <cell r="H6">
            <v>6.12</v>
          </cell>
          <cell r="I6" t="str">
            <v>NO</v>
          </cell>
          <cell r="J6">
            <v>19.079999999999998</v>
          </cell>
          <cell r="K6">
            <v>0.4</v>
          </cell>
        </row>
        <row r="7">
          <cell r="B7">
            <v>19.716666666666665</v>
          </cell>
          <cell r="C7">
            <v>22.4</v>
          </cell>
          <cell r="D7">
            <v>17.899999999999999</v>
          </cell>
          <cell r="E7">
            <v>93.291666666666671</v>
          </cell>
          <cell r="F7">
            <v>100</v>
          </cell>
          <cell r="G7">
            <v>78</v>
          </cell>
          <cell r="H7">
            <v>8.2799999999999994</v>
          </cell>
          <cell r="I7" t="str">
            <v>O</v>
          </cell>
          <cell r="J7">
            <v>15.120000000000001</v>
          </cell>
          <cell r="K7">
            <v>4.2</v>
          </cell>
        </row>
        <row r="8">
          <cell r="B8">
            <v>19.8125</v>
          </cell>
          <cell r="C8">
            <v>23.7</v>
          </cell>
          <cell r="D8">
            <v>17.8</v>
          </cell>
          <cell r="E8">
            <v>94.958333333333329</v>
          </cell>
          <cell r="F8">
            <v>100</v>
          </cell>
          <cell r="G8">
            <v>83</v>
          </cell>
          <cell r="H8">
            <v>9</v>
          </cell>
          <cell r="I8" t="str">
            <v>O</v>
          </cell>
          <cell r="J8">
            <v>21.6</v>
          </cell>
          <cell r="K8">
            <v>3.0000000000000009</v>
          </cell>
        </row>
        <row r="9">
          <cell r="B9">
            <v>22.704166666666666</v>
          </cell>
          <cell r="C9">
            <v>30.5</v>
          </cell>
          <cell r="D9">
            <v>18.7</v>
          </cell>
          <cell r="E9">
            <v>86.875</v>
          </cell>
          <cell r="F9">
            <v>100</v>
          </cell>
          <cell r="G9">
            <v>53</v>
          </cell>
          <cell r="H9">
            <v>7.2</v>
          </cell>
          <cell r="I9" t="str">
            <v>O</v>
          </cell>
          <cell r="J9">
            <v>18.36</v>
          </cell>
          <cell r="K9">
            <v>0</v>
          </cell>
        </row>
        <row r="10">
          <cell r="B10">
            <v>20.470833333333331</v>
          </cell>
          <cell r="C10">
            <v>24.8</v>
          </cell>
          <cell r="D10">
            <v>16.3</v>
          </cell>
          <cell r="E10">
            <v>84.333333333333329</v>
          </cell>
          <cell r="F10">
            <v>97</v>
          </cell>
          <cell r="G10">
            <v>61</v>
          </cell>
          <cell r="H10">
            <v>11.520000000000001</v>
          </cell>
          <cell r="I10" t="str">
            <v>O</v>
          </cell>
          <cell r="J10">
            <v>24.12</v>
          </cell>
          <cell r="K10">
            <v>0</v>
          </cell>
        </row>
        <row r="11">
          <cell r="B11">
            <v>21.183333333333334</v>
          </cell>
          <cell r="C11">
            <v>29.1</v>
          </cell>
          <cell r="D11">
            <v>16.2</v>
          </cell>
          <cell r="E11">
            <v>82.25</v>
          </cell>
          <cell r="F11">
            <v>99</v>
          </cell>
          <cell r="G11">
            <v>56</v>
          </cell>
          <cell r="H11">
            <v>9</v>
          </cell>
          <cell r="I11" t="str">
            <v>O</v>
          </cell>
          <cell r="J11">
            <v>18.36</v>
          </cell>
          <cell r="K11">
            <v>0</v>
          </cell>
        </row>
        <row r="12">
          <cell r="B12">
            <v>23.562500000000004</v>
          </cell>
          <cell r="C12">
            <v>33.700000000000003</v>
          </cell>
          <cell r="D12">
            <v>17</v>
          </cell>
          <cell r="E12">
            <v>79.458333333333329</v>
          </cell>
          <cell r="F12">
            <v>100</v>
          </cell>
          <cell r="G12">
            <v>40</v>
          </cell>
          <cell r="H12">
            <v>7.5600000000000005</v>
          </cell>
          <cell r="I12" t="str">
            <v>O</v>
          </cell>
          <cell r="J12">
            <v>18.720000000000002</v>
          </cell>
          <cell r="K12">
            <v>0</v>
          </cell>
        </row>
        <row r="13">
          <cell r="B13">
            <v>25.799999999999997</v>
          </cell>
          <cell r="C13">
            <v>33.700000000000003</v>
          </cell>
          <cell r="D13">
            <v>19.899999999999999</v>
          </cell>
          <cell r="E13">
            <v>74.083333333333329</v>
          </cell>
          <cell r="F13">
            <v>100</v>
          </cell>
          <cell r="G13">
            <v>37</v>
          </cell>
          <cell r="H13">
            <v>8.64</v>
          </cell>
          <cell r="I13" t="str">
            <v>L</v>
          </cell>
          <cell r="J13">
            <v>46.440000000000005</v>
          </cell>
          <cell r="K13">
            <v>0.2</v>
          </cell>
        </row>
        <row r="14">
          <cell r="B14">
            <v>24.816666666666666</v>
          </cell>
          <cell r="C14">
            <v>33.200000000000003</v>
          </cell>
          <cell r="D14">
            <v>18.2</v>
          </cell>
          <cell r="E14">
            <v>74.25</v>
          </cell>
          <cell r="F14">
            <v>98</v>
          </cell>
          <cell r="G14">
            <v>32</v>
          </cell>
          <cell r="H14">
            <v>13.32</v>
          </cell>
          <cell r="I14" t="str">
            <v>L</v>
          </cell>
          <cell r="J14">
            <v>37.800000000000004</v>
          </cell>
          <cell r="K14">
            <v>0</v>
          </cell>
        </row>
        <row r="15">
          <cell r="B15">
            <v>23.958333333333332</v>
          </cell>
          <cell r="C15">
            <v>33.9</v>
          </cell>
          <cell r="D15">
            <v>16.100000000000001</v>
          </cell>
          <cell r="E15">
            <v>71.625</v>
          </cell>
          <cell r="F15">
            <v>97</v>
          </cell>
          <cell r="G15">
            <v>32</v>
          </cell>
          <cell r="H15">
            <v>11.16</v>
          </cell>
          <cell r="I15" t="str">
            <v>NE</v>
          </cell>
          <cell r="J15">
            <v>25.56</v>
          </cell>
          <cell r="K15">
            <v>0</v>
          </cell>
        </row>
        <row r="16">
          <cell r="B16">
            <v>23.337499999999995</v>
          </cell>
          <cell r="C16">
            <v>33.9</v>
          </cell>
          <cell r="D16">
            <v>16.100000000000001</v>
          </cell>
          <cell r="E16">
            <v>71.083333333333329</v>
          </cell>
          <cell r="F16">
            <v>98</v>
          </cell>
          <cell r="G16">
            <v>25</v>
          </cell>
          <cell r="H16">
            <v>9.3600000000000012</v>
          </cell>
          <cell r="I16" t="str">
            <v>NO</v>
          </cell>
          <cell r="J16">
            <v>29.16</v>
          </cell>
          <cell r="K16">
            <v>0</v>
          </cell>
        </row>
        <row r="17">
          <cell r="B17">
            <v>21.999999999999996</v>
          </cell>
          <cell r="C17">
            <v>33.200000000000003</v>
          </cell>
          <cell r="D17">
            <v>13.8</v>
          </cell>
          <cell r="E17">
            <v>73</v>
          </cell>
          <cell r="F17">
            <v>99</v>
          </cell>
          <cell r="G17">
            <v>31</v>
          </cell>
          <cell r="H17">
            <v>8.64</v>
          </cell>
          <cell r="I17" t="str">
            <v>NO</v>
          </cell>
          <cell r="J17">
            <v>18.720000000000002</v>
          </cell>
          <cell r="K17">
            <v>0</v>
          </cell>
        </row>
        <row r="18">
          <cell r="B18">
            <v>23.204166666666666</v>
          </cell>
          <cell r="C18">
            <v>32.6</v>
          </cell>
          <cell r="D18">
            <v>16.899999999999999</v>
          </cell>
          <cell r="E18">
            <v>73.958333333333329</v>
          </cell>
          <cell r="F18">
            <v>99</v>
          </cell>
          <cell r="G18">
            <v>29</v>
          </cell>
          <cell r="H18">
            <v>8.64</v>
          </cell>
          <cell r="I18" t="str">
            <v>NO</v>
          </cell>
          <cell r="J18">
            <v>27.720000000000002</v>
          </cell>
          <cell r="K18">
            <v>0</v>
          </cell>
        </row>
        <row r="19">
          <cell r="B19">
            <v>22.508333333333336</v>
          </cell>
          <cell r="C19">
            <v>30.1</v>
          </cell>
          <cell r="D19">
            <v>17.5</v>
          </cell>
          <cell r="E19">
            <v>72.833333333333329</v>
          </cell>
          <cell r="F19">
            <v>96</v>
          </cell>
          <cell r="G19">
            <v>40</v>
          </cell>
          <cell r="H19">
            <v>11.879999999999999</v>
          </cell>
          <cell r="I19" t="str">
            <v>O</v>
          </cell>
          <cell r="J19">
            <v>26.28</v>
          </cell>
          <cell r="K19">
            <v>0</v>
          </cell>
        </row>
        <row r="20">
          <cell r="B20">
            <v>21.766666666666662</v>
          </cell>
          <cell r="C20">
            <v>31.2</v>
          </cell>
          <cell r="D20">
            <v>14.2</v>
          </cell>
          <cell r="E20">
            <v>70.666666666666671</v>
          </cell>
          <cell r="F20">
            <v>99</v>
          </cell>
          <cell r="G20">
            <v>32</v>
          </cell>
          <cell r="H20">
            <v>16.559999999999999</v>
          </cell>
          <cell r="I20" t="str">
            <v>O</v>
          </cell>
          <cell r="J20">
            <v>40.32</v>
          </cell>
          <cell r="K20">
            <v>0</v>
          </cell>
        </row>
        <row r="21">
          <cell r="B21">
            <v>22.166666666666668</v>
          </cell>
          <cell r="C21">
            <v>31.8</v>
          </cell>
          <cell r="D21">
            <v>15</v>
          </cell>
          <cell r="E21">
            <v>66.208333333333329</v>
          </cell>
          <cell r="F21">
            <v>94</v>
          </cell>
          <cell r="G21">
            <v>30</v>
          </cell>
          <cell r="H21">
            <v>16.2</v>
          </cell>
          <cell r="I21" t="str">
            <v>NO</v>
          </cell>
          <cell r="J21">
            <v>37.800000000000004</v>
          </cell>
          <cell r="K21">
            <v>0</v>
          </cell>
        </row>
        <row r="22">
          <cell r="B22">
            <v>24.104166666666668</v>
          </cell>
          <cell r="C22">
            <v>30.7</v>
          </cell>
          <cell r="D22">
            <v>18.100000000000001</v>
          </cell>
          <cell r="E22">
            <v>60.166666666666664</v>
          </cell>
          <cell r="F22">
            <v>82</v>
          </cell>
          <cell r="G22">
            <v>34</v>
          </cell>
          <cell r="H22">
            <v>14.04</v>
          </cell>
          <cell r="I22" t="str">
            <v>SE</v>
          </cell>
          <cell r="J22">
            <v>37.800000000000004</v>
          </cell>
          <cell r="K22">
            <v>0</v>
          </cell>
        </row>
        <row r="23">
          <cell r="B23">
            <v>21.950000000000003</v>
          </cell>
          <cell r="C23">
            <v>32.4</v>
          </cell>
          <cell r="D23">
            <v>14.1</v>
          </cell>
          <cell r="E23">
            <v>69.416666666666671</v>
          </cell>
          <cell r="F23">
            <v>98</v>
          </cell>
          <cell r="G23">
            <v>31</v>
          </cell>
          <cell r="H23">
            <v>12.6</v>
          </cell>
          <cell r="I23" t="str">
            <v>SE</v>
          </cell>
          <cell r="J23">
            <v>27</v>
          </cell>
          <cell r="K23">
            <v>0</v>
          </cell>
        </row>
        <row r="24">
          <cell r="B24">
            <v>22.541666666666671</v>
          </cell>
          <cell r="C24">
            <v>32.700000000000003</v>
          </cell>
          <cell r="D24">
            <v>14.1</v>
          </cell>
          <cell r="E24">
            <v>61.208333333333336</v>
          </cell>
          <cell r="F24">
            <v>96</v>
          </cell>
          <cell r="G24">
            <v>20</v>
          </cell>
          <cell r="H24">
            <v>12.6</v>
          </cell>
          <cell r="I24" t="str">
            <v>SE</v>
          </cell>
          <cell r="J24">
            <v>34.92</v>
          </cell>
          <cell r="K24">
            <v>0</v>
          </cell>
        </row>
        <row r="25">
          <cell r="B25">
            <v>21.341666666666665</v>
          </cell>
          <cell r="C25">
            <v>33.6</v>
          </cell>
          <cell r="D25">
            <v>12.3</v>
          </cell>
          <cell r="E25">
            <v>63.166666666666664</v>
          </cell>
          <cell r="F25">
            <v>95</v>
          </cell>
          <cell r="G25">
            <v>22</v>
          </cell>
          <cell r="H25">
            <v>12.24</v>
          </cell>
          <cell r="I25" t="str">
            <v>NO</v>
          </cell>
          <cell r="J25">
            <v>33.119999999999997</v>
          </cell>
          <cell r="K25">
            <v>0</v>
          </cell>
        </row>
        <row r="26">
          <cell r="B26">
            <v>20.8</v>
          </cell>
          <cell r="C26">
            <v>33.200000000000003</v>
          </cell>
          <cell r="D26">
            <v>11.4</v>
          </cell>
          <cell r="E26">
            <v>66.208333333333329</v>
          </cell>
          <cell r="F26">
            <v>98</v>
          </cell>
          <cell r="G26">
            <v>22</v>
          </cell>
          <cell r="H26">
            <v>8.2799999999999994</v>
          </cell>
          <cell r="I26" t="str">
            <v>N</v>
          </cell>
          <cell r="J26">
            <v>33.480000000000004</v>
          </cell>
          <cell r="K26">
            <v>0</v>
          </cell>
        </row>
        <row r="27">
          <cell r="B27">
            <v>20.633333333333329</v>
          </cell>
          <cell r="C27">
            <v>31.7</v>
          </cell>
          <cell r="D27">
            <v>12.2</v>
          </cell>
          <cell r="E27">
            <v>63.291666666666664</v>
          </cell>
          <cell r="F27">
            <v>95</v>
          </cell>
          <cell r="G27">
            <v>24</v>
          </cell>
          <cell r="H27">
            <v>12.6</v>
          </cell>
          <cell r="I27" t="str">
            <v>NO</v>
          </cell>
          <cell r="J27">
            <v>25.2</v>
          </cell>
          <cell r="K27">
            <v>0</v>
          </cell>
        </row>
        <row r="28">
          <cell r="B28">
            <v>20.854166666666668</v>
          </cell>
          <cell r="C28">
            <v>32.799999999999997</v>
          </cell>
          <cell r="D28">
            <v>11.4</v>
          </cell>
          <cell r="E28">
            <v>64.458333333333329</v>
          </cell>
          <cell r="F28">
            <v>96</v>
          </cell>
          <cell r="G28">
            <v>26</v>
          </cell>
          <cell r="H28">
            <v>18.36</v>
          </cell>
          <cell r="I28" t="str">
            <v>NO</v>
          </cell>
          <cell r="J28">
            <v>45.36</v>
          </cell>
          <cell r="K28">
            <v>0</v>
          </cell>
        </row>
        <row r="29">
          <cell r="B29">
            <v>22.962499999999995</v>
          </cell>
          <cell r="C29">
            <v>33.299999999999997</v>
          </cell>
          <cell r="D29">
            <v>14.4</v>
          </cell>
          <cell r="E29">
            <v>64.458333333333329</v>
          </cell>
          <cell r="F29">
            <v>93</v>
          </cell>
          <cell r="G29">
            <v>31</v>
          </cell>
          <cell r="H29">
            <v>18.720000000000002</v>
          </cell>
          <cell r="I29" t="str">
            <v>NE</v>
          </cell>
          <cell r="J29">
            <v>44.64</v>
          </cell>
          <cell r="K29">
            <v>0</v>
          </cell>
        </row>
        <row r="30">
          <cell r="B30">
            <v>21.541666666666668</v>
          </cell>
          <cell r="C30">
            <v>25.6</v>
          </cell>
          <cell r="D30">
            <v>18.3</v>
          </cell>
          <cell r="E30">
            <v>88.458333333333329</v>
          </cell>
          <cell r="F30">
            <v>99</v>
          </cell>
          <cell r="G30">
            <v>58</v>
          </cell>
          <cell r="H30">
            <v>12.6</v>
          </cell>
          <cell r="I30" t="str">
            <v>NO</v>
          </cell>
          <cell r="J30">
            <v>29.16</v>
          </cell>
          <cell r="K30">
            <v>8</v>
          </cell>
        </row>
        <row r="31">
          <cell r="B31">
            <v>19.320833333333333</v>
          </cell>
          <cell r="C31">
            <v>21</v>
          </cell>
          <cell r="D31">
            <v>17.8</v>
          </cell>
          <cell r="E31">
            <v>96.708333333333329</v>
          </cell>
          <cell r="F31">
            <v>100</v>
          </cell>
          <cell r="G31">
            <v>93</v>
          </cell>
          <cell r="H31">
            <v>10.08</v>
          </cell>
          <cell r="I31" t="str">
            <v>SE</v>
          </cell>
          <cell r="J31">
            <v>23.040000000000003</v>
          </cell>
          <cell r="K31">
            <v>37.000000000000007</v>
          </cell>
        </row>
        <row r="32">
          <cell r="B32">
            <v>19.695833333333333</v>
          </cell>
          <cell r="C32">
            <v>23.8</v>
          </cell>
          <cell r="D32">
            <v>17.2</v>
          </cell>
          <cell r="E32">
            <v>92.208333333333329</v>
          </cell>
          <cell r="F32">
            <v>100</v>
          </cell>
          <cell r="G32">
            <v>73</v>
          </cell>
          <cell r="H32">
            <v>10.8</v>
          </cell>
          <cell r="I32" t="str">
            <v>O</v>
          </cell>
          <cell r="J32">
            <v>24.840000000000003</v>
          </cell>
          <cell r="K32">
            <v>0.4</v>
          </cell>
        </row>
        <row r="33">
          <cell r="B33">
            <v>20.258333333333329</v>
          </cell>
          <cell r="C33">
            <v>28.8</v>
          </cell>
          <cell r="D33">
            <v>14.6</v>
          </cell>
          <cell r="E33">
            <v>82.833333333333329</v>
          </cell>
          <cell r="F33">
            <v>100</v>
          </cell>
          <cell r="G33">
            <v>48</v>
          </cell>
          <cell r="H33">
            <v>10.44</v>
          </cell>
          <cell r="I33" t="str">
            <v>O</v>
          </cell>
          <cell r="J33">
            <v>25.2</v>
          </cell>
          <cell r="K33">
            <v>0</v>
          </cell>
        </row>
        <row r="34">
          <cell r="B34">
            <v>23.6875</v>
          </cell>
          <cell r="C34">
            <v>32.299999999999997</v>
          </cell>
          <cell r="D34">
            <v>17.899999999999999</v>
          </cell>
          <cell r="E34">
            <v>65.625</v>
          </cell>
          <cell r="F34">
            <v>94</v>
          </cell>
          <cell r="G34">
            <v>32</v>
          </cell>
          <cell r="H34">
            <v>23.040000000000003</v>
          </cell>
          <cell r="I34" t="str">
            <v>L</v>
          </cell>
          <cell r="J34">
            <v>45.36</v>
          </cell>
          <cell r="K34">
            <v>0</v>
          </cell>
        </row>
        <row r="35">
          <cell r="I35" t="str">
            <v>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14.670833333333329</v>
          </cell>
          <cell r="C5">
            <v>19.8</v>
          </cell>
          <cell r="D5">
            <v>12.2</v>
          </cell>
          <cell r="E5">
            <v>95.875</v>
          </cell>
          <cell r="F5">
            <v>100</v>
          </cell>
          <cell r="G5">
            <v>83</v>
          </cell>
          <cell r="H5">
            <v>7.5600000000000005</v>
          </cell>
          <cell r="I5" t="str">
            <v>SO</v>
          </cell>
          <cell r="J5">
            <v>21.240000000000002</v>
          </cell>
          <cell r="K5">
            <v>23.2</v>
          </cell>
        </row>
        <row r="6">
          <cell r="B6">
            <v>12.783333333333337</v>
          </cell>
          <cell r="C6">
            <v>16</v>
          </cell>
          <cell r="D6">
            <v>11.1</v>
          </cell>
          <cell r="E6">
            <v>92.625</v>
          </cell>
          <cell r="F6">
            <v>100</v>
          </cell>
          <cell r="G6">
            <v>77</v>
          </cell>
          <cell r="H6">
            <v>7.2</v>
          </cell>
          <cell r="I6" t="str">
            <v>SO</v>
          </cell>
          <cell r="J6">
            <v>20.88</v>
          </cell>
          <cell r="K6">
            <v>10.6</v>
          </cell>
        </row>
        <row r="7">
          <cell r="B7">
            <v>14.829166666666667</v>
          </cell>
          <cell r="C7">
            <v>21</v>
          </cell>
          <cell r="D7">
            <v>9.3000000000000007</v>
          </cell>
          <cell r="E7">
            <v>89.458333333333329</v>
          </cell>
          <cell r="F7">
            <v>100</v>
          </cell>
          <cell r="G7">
            <v>69</v>
          </cell>
          <cell r="H7">
            <v>11.879999999999999</v>
          </cell>
          <cell r="I7" t="str">
            <v>SO</v>
          </cell>
          <cell r="J7">
            <v>23.040000000000003</v>
          </cell>
          <cell r="K7">
            <v>0</v>
          </cell>
        </row>
        <row r="8">
          <cell r="B8">
            <v>18.233333333333331</v>
          </cell>
          <cell r="C8">
            <v>20.399999999999999</v>
          </cell>
          <cell r="D8">
            <v>17</v>
          </cell>
          <cell r="E8">
            <v>96.625</v>
          </cell>
          <cell r="F8">
            <v>100</v>
          </cell>
          <cell r="G8">
            <v>83</v>
          </cell>
          <cell r="H8">
            <v>10.08</v>
          </cell>
          <cell r="I8" t="str">
            <v>SO</v>
          </cell>
          <cell r="J8">
            <v>24.12</v>
          </cell>
          <cell r="K8">
            <v>7.6000000000000014</v>
          </cell>
        </row>
        <row r="9">
          <cell r="B9">
            <v>16.887499999999999</v>
          </cell>
          <cell r="C9">
            <v>22.5</v>
          </cell>
          <cell r="D9">
            <v>12.8</v>
          </cell>
          <cell r="E9">
            <v>93.958333333333329</v>
          </cell>
          <cell r="F9">
            <v>100</v>
          </cell>
          <cell r="G9">
            <v>76</v>
          </cell>
          <cell r="H9">
            <v>15.48</v>
          </cell>
          <cell r="I9" t="str">
            <v>SO</v>
          </cell>
          <cell r="J9">
            <v>37.440000000000005</v>
          </cell>
          <cell r="K9">
            <v>4.2</v>
          </cell>
        </row>
        <row r="10">
          <cell r="B10">
            <v>12.833333333333334</v>
          </cell>
          <cell r="C10">
            <v>19.5</v>
          </cell>
          <cell r="D10">
            <v>7</v>
          </cell>
          <cell r="E10">
            <v>82.708333333333329</v>
          </cell>
          <cell r="F10">
            <v>100</v>
          </cell>
          <cell r="G10">
            <v>42</v>
          </cell>
          <cell r="H10">
            <v>8.2799999999999994</v>
          </cell>
          <cell r="I10" t="str">
            <v>SO</v>
          </cell>
          <cell r="J10">
            <v>24.840000000000003</v>
          </cell>
          <cell r="K10">
            <v>0</v>
          </cell>
        </row>
        <row r="11">
          <cell r="B11">
            <v>13.754166666666668</v>
          </cell>
          <cell r="C11">
            <v>21.4</v>
          </cell>
          <cell r="D11">
            <v>7.6</v>
          </cell>
          <cell r="E11">
            <v>87.208333333333329</v>
          </cell>
          <cell r="F11">
            <v>100</v>
          </cell>
          <cell r="G11">
            <v>61</v>
          </cell>
          <cell r="H11">
            <v>11.520000000000001</v>
          </cell>
          <cell r="I11" t="str">
            <v>SO</v>
          </cell>
          <cell r="J11">
            <v>20.88</v>
          </cell>
          <cell r="K11">
            <v>0</v>
          </cell>
        </row>
        <row r="12">
          <cell r="B12">
            <v>20.708333333333332</v>
          </cell>
          <cell r="C12">
            <v>29.9</v>
          </cell>
          <cell r="D12">
            <v>15</v>
          </cell>
          <cell r="E12">
            <v>81.416666666666671</v>
          </cell>
          <cell r="F12">
            <v>99</v>
          </cell>
          <cell r="G12">
            <v>50</v>
          </cell>
          <cell r="H12">
            <v>10.8</v>
          </cell>
          <cell r="I12" t="str">
            <v>SO</v>
          </cell>
          <cell r="J12">
            <v>22.68</v>
          </cell>
          <cell r="K12">
            <v>0.2</v>
          </cell>
        </row>
        <row r="13">
          <cell r="B13">
            <v>23.362500000000001</v>
          </cell>
          <cell r="C13">
            <v>32.200000000000003</v>
          </cell>
          <cell r="D13">
            <v>18</v>
          </cell>
          <cell r="E13">
            <v>81.916666666666671</v>
          </cell>
          <cell r="F13">
            <v>100</v>
          </cell>
          <cell r="G13">
            <v>44</v>
          </cell>
          <cell r="H13">
            <v>11.16</v>
          </cell>
          <cell r="I13" t="str">
            <v>SO</v>
          </cell>
          <cell r="J13">
            <v>33.119999999999997</v>
          </cell>
          <cell r="K13">
            <v>0</v>
          </cell>
        </row>
        <row r="14">
          <cell r="B14">
            <v>24.520833333333343</v>
          </cell>
          <cell r="C14">
            <v>30.9</v>
          </cell>
          <cell r="D14">
            <v>19</v>
          </cell>
          <cell r="E14">
            <v>74.666666666666671</v>
          </cell>
          <cell r="F14">
            <v>98</v>
          </cell>
          <cell r="G14">
            <v>45</v>
          </cell>
          <cell r="H14">
            <v>19.079999999999998</v>
          </cell>
          <cell r="I14" t="str">
            <v>SO</v>
          </cell>
          <cell r="J14">
            <v>37.440000000000005</v>
          </cell>
          <cell r="K14">
            <v>0</v>
          </cell>
        </row>
        <row r="15">
          <cell r="B15">
            <v>23.629166666666666</v>
          </cell>
          <cell r="C15">
            <v>31.2</v>
          </cell>
          <cell r="D15">
            <v>18.899999999999999</v>
          </cell>
          <cell r="E15">
            <v>72.416666666666671</v>
          </cell>
          <cell r="F15">
            <v>93</v>
          </cell>
          <cell r="G15">
            <v>39</v>
          </cell>
          <cell r="H15">
            <v>14.76</v>
          </cell>
          <cell r="I15" t="str">
            <v>SO</v>
          </cell>
          <cell r="J15">
            <v>37.080000000000005</v>
          </cell>
          <cell r="K15">
            <v>0</v>
          </cell>
        </row>
        <row r="16">
          <cell r="B16">
            <v>22.341666666666665</v>
          </cell>
          <cell r="C16">
            <v>30.1</v>
          </cell>
          <cell r="D16">
            <v>15</v>
          </cell>
          <cell r="E16">
            <v>71.666666666666671</v>
          </cell>
          <cell r="F16">
            <v>100</v>
          </cell>
          <cell r="G16">
            <v>36</v>
          </cell>
          <cell r="H16">
            <v>12.6</v>
          </cell>
          <cell r="I16" t="str">
            <v>SO</v>
          </cell>
          <cell r="J16">
            <v>36.72</v>
          </cell>
          <cell r="K16">
            <v>0</v>
          </cell>
        </row>
        <row r="17">
          <cell r="B17">
            <v>22.216666666666672</v>
          </cell>
          <cell r="C17">
            <v>31</v>
          </cell>
          <cell r="D17">
            <v>16.899999999999999</v>
          </cell>
          <cell r="E17">
            <v>71.958333333333329</v>
          </cell>
          <cell r="F17">
            <v>89</v>
          </cell>
          <cell r="G17">
            <v>45</v>
          </cell>
          <cell r="H17">
            <v>14.76</v>
          </cell>
          <cell r="I17" t="str">
            <v>SO</v>
          </cell>
          <cell r="J17">
            <v>41.04</v>
          </cell>
          <cell r="K17">
            <v>0</v>
          </cell>
        </row>
        <row r="18">
          <cell r="B18">
            <v>18.795833333333334</v>
          </cell>
          <cell r="C18">
            <v>25.5</v>
          </cell>
          <cell r="D18">
            <v>13.3</v>
          </cell>
          <cell r="E18">
            <v>75.458333333333329</v>
          </cell>
          <cell r="F18">
            <v>88</v>
          </cell>
          <cell r="G18">
            <v>58</v>
          </cell>
          <cell r="H18">
            <v>9</v>
          </cell>
          <cell r="I18" t="str">
            <v>SO</v>
          </cell>
          <cell r="J18">
            <v>26.64</v>
          </cell>
          <cell r="K18">
            <v>0</v>
          </cell>
        </row>
        <row r="19">
          <cell r="B19">
            <v>19.341666666666672</v>
          </cell>
          <cell r="C19">
            <v>25.5</v>
          </cell>
          <cell r="D19">
            <v>14.8</v>
          </cell>
          <cell r="E19">
            <v>82.625</v>
          </cell>
          <cell r="F19">
            <v>100</v>
          </cell>
          <cell r="G19">
            <v>53</v>
          </cell>
          <cell r="H19">
            <v>16.2</v>
          </cell>
          <cell r="I19" t="str">
            <v>SO</v>
          </cell>
          <cell r="J19">
            <v>28.44</v>
          </cell>
          <cell r="K19">
            <v>0</v>
          </cell>
        </row>
        <row r="20">
          <cell r="B20">
            <v>19.487500000000001</v>
          </cell>
          <cell r="C20">
            <v>26.8</v>
          </cell>
          <cell r="D20">
            <v>14.2</v>
          </cell>
          <cell r="E20">
            <v>76.083333333333329</v>
          </cell>
          <cell r="F20">
            <v>99</v>
          </cell>
          <cell r="G20">
            <v>43</v>
          </cell>
          <cell r="H20">
            <v>17.64</v>
          </cell>
          <cell r="I20" t="str">
            <v>SO</v>
          </cell>
          <cell r="J20">
            <v>38.519999999999996</v>
          </cell>
          <cell r="K20">
            <v>0</v>
          </cell>
        </row>
        <row r="21">
          <cell r="B21">
            <v>19.900000000000002</v>
          </cell>
          <cell r="C21">
            <v>28.1</v>
          </cell>
          <cell r="D21">
            <v>13.9</v>
          </cell>
          <cell r="E21">
            <v>72.208333333333329</v>
          </cell>
          <cell r="F21">
            <v>93</v>
          </cell>
          <cell r="G21">
            <v>38</v>
          </cell>
          <cell r="H21">
            <v>17.64</v>
          </cell>
          <cell r="I21" t="str">
            <v>SO</v>
          </cell>
          <cell r="J21">
            <v>41.4</v>
          </cell>
          <cell r="K21">
            <v>0</v>
          </cell>
        </row>
        <row r="22">
          <cell r="B22">
            <v>20.275000000000002</v>
          </cell>
          <cell r="C22">
            <v>28.4</v>
          </cell>
          <cell r="D22">
            <v>13.5</v>
          </cell>
          <cell r="E22">
            <v>72</v>
          </cell>
          <cell r="F22">
            <v>91</v>
          </cell>
          <cell r="G22">
            <v>46</v>
          </cell>
          <cell r="H22">
            <v>15.48</v>
          </cell>
          <cell r="I22" t="str">
            <v>SO</v>
          </cell>
          <cell r="J22">
            <v>39.96</v>
          </cell>
          <cell r="K22">
            <v>0</v>
          </cell>
        </row>
        <row r="23">
          <cell r="B23">
            <v>21.091666666666665</v>
          </cell>
          <cell r="C23">
            <v>29.4</v>
          </cell>
          <cell r="D23">
            <v>15</v>
          </cell>
          <cell r="E23">
            <v>73.041666666666671</v>
          </cell>
          <cell r="F23">
            <v>95</v>
          </cell>
          <cell r="G23">
            <v>42</v>
          </cell>
          <cell r="H23">
            <v>13.32</v>
          </cell>
          <cell r="I23" t="str">
            <v>SO</v>
          </cell>
          <cell r="J23">
            <v>29.880000000000003</v>
          </cell>
          <cell r="K23">
            <v>0</v>
          </cell>
        </row>
        <row r="24">
          <cell r="B24">
            <v>20.883333333333336</v>
          </cell>
          <cell r="C24">
            <v>29.7</v>
          </cell>
          <cell r="D24">
            <v>13.3</v>
          </cell>
          <cell r="E24">
            <v>71.833333333333329</v>
          </cell>
          <cell r="F24">
            <v>99</v>
          </cell>
          <cell r="G24">
            <v>37</v>
          </cell>
          <cell r="H24">
            <v>11.879999999999999</v>
          </cell>
          <cell r="I24" t="str">
            <v>SO</v>
          </cell>
          <cell r="J24">
            <v>32.76</v>
          </cell>
          <cell r="K24">
            <v>0</v>
          </cell>
        </row>
        <row r="25">
          <cell r="B25">
            <v>20.533333333333335</v>
          </cell>
          <cell r="C25">
            <v>29.5</v>
          </cell>
          <cell r="D25">
            <v>12.4</v>
          </cell>
          <cell r="E25">
            <v>67.75</v>
          </cell>
          <cell r="F25">
            <v>95</v>
          </cell>
          <cell r="G25">
            <v>33</v>
          </cell>
          <cell r="H25">
            <v>11.879999999999999</v>
          </cell>
          <cell r="I25" t="str">
            <v>SO</v>
          </cell>
          <cell r="J25">
            <v>29.880000000000003</v>
          </cell>
          <cell r="K25">
            <v>0</v>
          </cell>
        </row>
        <row r="26">
          <cell r="B26">
            <v>20.200000000000003</v>
          </cell>
          <cell r="C26">
            <v>29.7</v>
          </cell>
          <cell r="D26">
            <v>11.9</v>
          </cell>
          <cell r="E26">
            <v>71.458333333333329</v>
          </cell>
          <cell r="F26">
            <v>100</v>
          </cell>
          <cell r="G26">
            <v>31</v>
          </cell>
          <cell r="H26">
            <v>8.2799999999999994</v>
          </cell>
          <cell r="I26" t="str">
            <v>SO</v>
          </cell>
          <cell r="J26">
            <v>22.68</v>
          </cell>
          <cell r="K26">
            <v>0</v>
          </cell>
        </row>
        <row r="27">
          <cell r="B27">
            <v>20.9375</v>
          </cell>
          <cell r="C27">
            <v>29.7</v>
          </cell>
          <cell r="D27">
            <v>13.3</v>
          </cell>
          <cell r="E27">
            <v>64.166666666666671</v>
          </cell>
          <cell r="F27">
            <v>91</v>
          </cell>
          <cell r="G27">
            <v>28</v>
          </cell>
          <cell r="H27">
            <v>14.04</v>
          </cell>
          <cell r="I27" t="str">
            <v>SO</v>
          </cell>
          <cell r="J27">
            <v>37.440000000000005</v>
          </cell>
          <cell r="K27">
            <v>0</v>
          </cell>
        </row>
        <row r="28">
          <cell r="B28">
            <v>19.633333333333329</v>
          </cell>
          <cell r="C28">
            <v>28.6</v>
          </cell>
          <cell r="D28">
            <v>12</v>
          </cell>
          <cell r="E28">
            <v>63.875</v>
          </cell>
          <cell r="F28">
            <v>90</v>
          </cell>
          <cell r="G28">
            <v>33</v>
          </cell>
          <cell r="H28">
            <v>16.2</v>
          </cell>
          <cell r="I28" t="str">
            <v>SO</v>
          </cell>
          <cell r="J28">
            <v>43.2</v>
          </cell>
          <cell r="K28">
            <v>0</v>
          </cell>
        </row>
        <row r="29">
          <cell r="B29">
            <v>20.941666666666666</v>
          </cell>
          <cell r="C29">
            <v>23.9</v>
          </cell>
          <cell r="D29">
            <v>15.1</v>
          </cell>
          <cell r="E29">
            <v>69.416666666666671</v>
          </cell>
          <cell r="F29">
            <v>91</v>
          </cell>
          <cell r="G29">
            <v>54</v>
          </cell>
          <cell r="H29">
            <v>16.2</v>
          </cell>
          <cell r="I29" t="str">
            <v>SO</v>
          </cell>
          <cell r="J29">
            <v>36.72</v>
          </cell>
          <cell r="K29">
            <v>1.4</v>
          </cell>
        </row>
        <row r="30">
          <cell r="B30">
            <v>12.862499999999999</v>
          </cell>
          <cell r="C30">
            <v>15.3</v>
          </cell>
          <cell r="D30">
            <v>9.6</v>
          </cell>
          <cell r="E30">
            <v>90.875</v>
          </cell>
          <cell r="F30">
            <v>100</v>
          </cell>
          <cell r="G30">
            <v>79</v>
          </cell>
          <cell r="H30">
            <v>11.16</v>
          </cell>
          <cell r="I30" t="str">
            <v>SO</v>
          </cell>
          <cell r="J30">
            <v>21.96</v>
          </cell>
          <cell r="K30">
            <v>50.79999999999999</v>
          </cell>
        </row>
        <row r="31">
          <cell r="B31">
            <v>12.391666666666667</v>
          </cell>
          <cell r="C31">
            <v>19.7</v>
          </cell>
          <cell r="D31">
            <v>9.8000000000000007</v>
          </cell>
          <cell r="E31">
            <v>92.416666666666671</v>
          </cell>
          <cell r="F31">
            <v>100</v>
          </cell>
          <cell r="G31">
            <v>55</v>
          </cell>
          <cell r="H31">
            <v>7.2</v>
          </cell>
          <cell r="I31" t="str">
            <v>SO</v>
          </cell>
          <cell r="J31">
            <v>23.040000000000003</v>
          </cell>
          <cell r="K31">
            <v>33.199999999999996</v>
          </cell>
        </row>
        <row r="32">
          <cell r="B32">
            <v>12.608333333333333</v>
          </cell>
          <cell r="C32">
            <v>19.7</v>
          </cell>
          <cell r="D32">
            <v>6.8</v>
          </cell>
          <cell r="E32">
            <v>87.5</v>
          </cell>
          <cell r="F32">
            <v>99</v>
          </cell>
          <cell r="G32">
            <v>73</v>
          </cell>
          <cell r="H32">
            <v>12.6</v>
          </cell>
          <cell r="I32" t="str">
            <v>SO</v>
          </cell>
          <cell r="J32">
            <v>24.840000000000003</v>
          </cell>
          <cell r="K32">
            <v>0.2</v>
          </cell>
        </row>
        <row r="33">
          <cell r="B33">
            <v>18.245833333333334</v>
          </cell>
          <cell r="C33">
            <v>23.1</v>
          </cell>
          <cell r="D33">
            <v>15.5</v>
          </cell>
          <cell r="E33">
            <v>85.416666666666671</v>
          </cell>
          <cell r="F33">
            <v>100</v>
          </cell>
          <cell r="G33">
            <v>63</v>
          </cell>
          <cell r="H33">
            <v>18</v>
          </cell>
          <cell r="I33" t="str">
            <v>SO</v>
          </cell>
          <cell r="J33">
            <v>36.72</v>
          </cell>
          <cell r="K33">
            <v>0</v>
          </cell>
        </row>
        <row r="34">
          <cell r="B34">
            <v>20.658333333333331</v>
          </cell>
          <cell r="C34">
            <v>29.1</v>
          </cell>
          <cell r="D34">
            <v>17</v>
          </cell>
          <cell r="E34">
            <v>76.75</v>
          </cell>
          <cell r="F34">
            <v>90</v>
          </cell>
          <cell r="G34">
            <v>45</v>
          </cell>
          <cell r="H34">
            <v>23.400000000000002</v>
          </cell>
          <cell r="I34" t="str">
            <v>SO</v>
          </cell>
          <cell r="J34">
            <v>59.760000000000005</v>
          </cell>
          <cell r="K34">
            <v>3.8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21.470833333333331</v>
          </cell>
          <cell r="C5">
            <v>26.6</v>
          </cell>
          <cell r="D5">
            <v>18</v>
          </cell>
          <cell r="E5">
            <v>74.083333333333329</v>
          </cell>
          <cell r="F5">
            <v>91</v>
          </cell>
          <cell r="G5">
            <v>54</v>
          </cell>
          <cell r="H5">
            <v>11.520000000000001</v>
          </cell>
          <cell r="I5" t="str">
            <v>S</v>
          </cell>
          <cell r="J5">
            <v>26.64</v>
          </cell>
          <cell r="K5">
            <v>0</v>
          </cell>
        </row>
        <row r="6">
          <cell r="B6">
            <v>15.325000000000001</v>
          </cell>
          <cell r="C6">
            <v>18.7</v>
          </cell>
          <cell r="D6">
            <v>14</v>
          </cell>
          <cell r="E6">
            <v>92.416666666666671</v>
          </cell>
          <cell r="F6">
            <v>96</v>
          </cell>
          <cell r="G6">
            <v>85</v>
          </cell>
          <cell r="H6">
            <v>11.879999999999999</v>
          </cell>
          <cell r="I6" t="str">
            <v>SO</v>
          </cell>
          <cell r="J6">
            <v>26.64</v>
          </cell>
          <cell r="K6">
            <v>12.799999999999999</v>
          </cell>
        </row>
        <row r="7">
          <cell r="B7">
            <v>16.829166666666669</v>
          </cell>
          <cell r="C7">
            <v>20.8</v>
          </cell>
          <cell r="D7">
            <v>14.7</v>
          </cell>
          <cell r="E7">
            <v>92.833333333333329</v>
          </cell>
          <cell r="F7">
            <v>97</v>
          </cell>
          <cell r="G7">
            <v>85</v>
          </cell>
          <cell r="H7">
            <v>10.44</v>
          </cell>
          <cell r="I7" t="str">
            <v>NE</v>
          </cell>
          <cell r="J7">
            <v>17.28</v>
          </cell>
          <cell r="K7">
            <v>0</v>
          </cell>
        </row>
        <row r="8">
          <cell r="B8">
            <v>19.216666666666661</v>
          </cell>
          <cell r="C8">
            <v>21.6</v>
          </cell>
          <cell r="D8">
            <v>17.7</v>
          </cell>
          <cell r="E8">
            <v>94.041666666666671</v>
          </cell>
          <cell r="F8">
            <v>98</v>
          </cell>
          <cell r="G8">
            <v>84</v>
          </cell>
          <cell r="H8">
            <v>14.04</v>
          </cell>
          <cell r="I8" t="str">
            <v>L</v>
          </cell>
          <cell r="J8">
            <v>25.2</v>
          </cell>
          <cell r="K8">
            <v>1.5999999999999999</v>
          </cell>
        </row>
        <row r="9">
          <cell r="B9">
            <v>20.44166666666667</v>
          </cell>
          <cell r="C9">
            <v>26.6</v>
          </cell>
          <cell r="D9">
            <v>16.600000000000001</v>
          </cell>
          <cell r="E9">
            <v>87.125</v>
          </cell>
          <cell r="F9">
            <v>97</v>
          </cell>
          <cell r="G9">
            <v>64</v>
          </cell>
          <cell r="H9">
            <v>24.12</v>
          </cell>
          <cell r="I9" t="str">
            <v>SE</v>
          </cell>
          <cell r="J9">
            <v>44.28</v>
          </cell>
          <cell r="K9">
            <v>0.2</v>
          </cell>
        </row>
        <row r="10">
          <cell r="B10">
            <v>15.225</v>
          </cell>
          <cell r="C10">
            <v>18.8</v>
          </cell>
          <cell r="D10">
            <v>12</v>
          </cell>
          <cell r="E10">
            <v>84.833333333333329</v>
          </cell>
          <cell r="F10">
            <v>94</v>
          </cell>
          <cell r="G10">
            <v>64</v>
          </cell>
          <cell r="H10">
            <v>16.559999999999999</v>
          </cell>
          <cell r="I10" t="str">
            <v>SO</v>
          </cell>
          <cell r="J10">
            <v>28.08</v>
          </cell>
          <cell r="K10">
            <v>6.2</v>
          </cell>
        </row>
        <row r="11">
          <cell r="B11">
            <v>18.133333333333333</v>
          </cell>
          <cell r="C11">
            <v>25.3</v>
          </cell>
          <cell r="D11">
            <v>13.3</v>
          </cell>
          <cell r="E11">
            <v>78.291666666666671</v>
          </cell>
          <cell r="F11">
            <v>92</v>
          </cell>
          <cell r="G11">
            <v>58</v>
          </cell>
          <cell r="H11">
            <v>10.44</v>
          </cell>
          <cell r="I11" t="str">
            <v>SE</v>
          </cell>
          <cell r="J11">
            <v>22.32</v>
          </cell>
          <cell r="K11">
            <v>0</v>
          </cell>
        </row>
        <row r="12">
          <cell r="B12">
            <v>22.654166666666672</v>
          </cell>
          <cell r="C12">
            <v>30.9</v>
          </cell>
          <cell r="D12">
            <v>17.100000000000001</v>
          </cell>
          <cell r="E12">
            <v>78.375</v>
          </cell>
          <cell r="F12">
            <v>95</v>
          </cell>
          <cell r="G12">
            <v>54</v>
          </cell>
          <cell r="H12">
            <v>13.68</v>
          </cell>
          <cell r="I12" t="str">
            <v>L</v>
          </cell>
          <cell r="J12">
            <v>28.08</v>
          </cell>
          <cell r="K12">
            <v>0</v>
          </cell>
        </row>
        <row r="13">
          <cell r="B13">
            <v>24.587500000000002</v>
          </cell>
          <cell r="C13">
            <v>32.299999999999997</v>
          </cell>
          <cell r="D13">
            <v>19.899999999999999</v>
          </cell>
          <cell r="E13">
            <v>80.083333333333329</v>
          </cell>
          <cell r="F13">
            <v>97</v>
          </cell>
          <cell r="G13">
            <v>47</v>
          </cell>
          <cell r="H13">
            <v>13.68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24.450000000000003</v>
          </cell>
          <cell r="C14">
            <v>31.8</v>
          </cell>
          <cell r="D14">
            <v>19.2</v>
          </cell>
          <cell r="E14">
            <v>77</v>
          </cell>
          <cell r="F14">
            <v>96</v>
          </cell>
          <cell r="G14">
            <v>48</v>
          </cell>
          <cell r="H14">
            <v>18</v>
          </cell>
          <cell r="I14" t="str">
            <v>NO</v>
          </cell>
          <cell r="J14">
            <v>34.56</v>
          </cell>
          <cell r="K14">
            <v>0</v>
          </cell>
        </row>
        <row r="15">
          <cell r="B15">
            <v>24.933333333333337</v>
          </cell>
          <cell r="C15">
            <v>32.1</v>
          </cell>
          <cell r="D15">
            <v>19.3</v>
          </cell>
          <cell r="E15">
            <v>68.125</v>
          </cell>
          <cell r="F15">
            <v>88</v>
          </cell>
          <cell r="G15">
            <v>39</v>
          </cell>
          <cell r="H15">
            <v>17.28</v>
          </cell>
          <cell r="I15" t="str">
            <v>N</v>
          </cell>
          <cell r="J15">
            <v>33.840000000000003</v>
          </cell>
          <cell r="K15">
            <v>0</v>
          </cell>
        </row>
        <row r="16">
          <cell r="B16">
            <v>24.345833333333335</v>
          </cell>
          <cell r="C16">
            <v>32.1</v>
          </cell>
          <cell r="D16">
            <v>18.2</v>
          </cell>
          <cell r="E16">
            <v>66.291666666666671</v>
          </cell>
          <cell r="F16">
            <v>91</v>
          </cell>
          <cell r="G16">
            <v>35</v>
          </cell>
          <cell r="H16">
            <v>13.32</v>
          </cell>
          <cell r="I16" t="str">
            <v>N</v>
          </cell>
          <cell r="J16">
            <v>30.96</v>
          </cell>
          <cell r="K16">
            <v>0</v>
          </cell>
        </row>
        <row r="17">
          <cell r="B17">
            <v>23.695833333333336</v>
          </cell>
          <cell r="C17">
            <v>32</v>
          </cell>
          <cell r="D17">
            <v>17.3</v>
          </cell>
          <cell r="E17">
            <v>68.25</v>
          </cell>
          <cell r="F17">
            <v>88</v>
          </cell>
          <cell r="G17">
            <v>42</v>
          </cell>
          <cell r="H17">
            <v>14.76</v>
          </cell>
          <cell r="I17" t="str">
            <v>N</v>
          </cell>
          <cell r="J17">
            <v>34.92</v>
          </cell>
          <cell r="K17">
            <v>0</v>
          </cell>
        </row>
        <row r="18">
          <cell r="B18">
            <v>21.05</v>
          </cell>
          <cell r="C18">
            <v>25.1</v>
          </cell>
          <cell r="D18">
            <v>17.399999999999999</v>
          </cell>
          <cell r="E18">
            <v>83.75</v>
          </cell>
          <cell r="F18">
            <v>94</v>
          </cell>
          <cell r="G18">
            <v>66</v>
          </cell>
          <cell r="H18">
            <v>12.6</v>
          </cell>
          <cell r="I18" t="str">
            <v>S</v>
          </cell>
          <cell r="J18">
            <v>36</v>
          </cell>
          <cell r="K18">
            <v>0</v>
          </cell>
        </row>
        <row r="19">
          <cell r="B19">
            <v>21.370833333333337</v>
          </cell>
          <cell r="C19">
            <v>27.9</v>
          </cell>
          <cell r="D19">
            <v>15.6</v>
          </cell>
          <cell r="E19">
            <v>73</v>
          </cell>
          <cell r="F19">
            <v>91</v>
          </cell>
          <cell r="G19">
            <v>47</v>
          </cell>
          <cell r="H19">
            <v>24.48</v>
          </cell>
          <cell r="I19" t="str">
            <v>SE</v>
          </cell>
          <cell r="J19">
            <v>37.440000000000005</v>
          </cell>
          <cell r="K19">
            <v>0</v>
          </cell>
        </row>
        <row r="20">
          <cell r="B20">
            <v>22.037499999999998</v>
          </cell>
          <cell r="C20">
            <v>28.6</v>
          </cell>
          <cell r="D20">
            <v>16.899999999999999</v>
          </cell>
          <cell r="E20">
            <v>69.125</v>
          </cell>
          <cell r="F20">
            <v>90</v>
          </cell>
          <cell r="G20">
            <v>42</v>
          </cell>
          <cell r="H20">
            <v>20.52</v>
          </cell>
          <cell r="I20" t="str">
            <v>SE</v>
          </cell>
          <cell r="J20">
            <v>35.64</v>
          </cell>
          <cell r="K20">
            <v>0</v>
          </cell>
        </row>
        <row r="21">
          <cell r="B21">
            <v>22.375</v>
          </cell>
          <cell r="C21">
            <v>29.9</v>
          </cell>
          <cell r="D21">
            <v>16.8</v>
          </cell>
          <cell r="E21">
            <v>65.083333333333329</v>
          </cell>
          <cell r="F21">
            <v>85</v>
          </cell>
          <cell r="G21">
            <v>39</v>
          </cell>
          <cell r="H21">
            <v>22.32</v>
          </cell>
          <cell r="I21" t="str">
            <v>L</v>
          </cell>
          <cell r="J21">
            <v>42.480000000000004</v>
          </cell>
          <cell r="K21">
            <v>0</v>
          </cell>
        </row>
        <row r="22">
          <cell r="B22">
            <v>22.799999999999997</v>
          </cell>
          <cell r="C22">
            <v>30.1</v>
          </cell>
          <cell r="D22">
            <v>17.399999999999999</v>
          </cell>
          <cell r="E22">
            <v>64.833333333333329</v>
          </cell>
          <cell r="F22">
            <v>83</v>
          </cell>
          <cell r="G22">
            <v>43</v>
          </cell>
          <cell r="H22">
            <v>18.720000000000002</v>
          </cell>
          <cell r="I22" t="str">
            <v>NE</v>
          </cell>
          <cell r="J22">
            <v>32.76</v>
          </cell>
          <cell r="K22">
            <v>0</v>
          </cell>
        </row>
        <row r="23">
          <cell r="B23">
            <v>22.887499999999999</v>
          </cell>
          <cell r="C23">
            <v>31.2</v>
          </cell>
          <cell r="D23">
            <v>16.5</v>
          </cell>
          <cell r="E23">
            <v>65.666666666666671</v>
          </cell>
          <cell r="F23">
            <v>89</v>
          </cell>
          <cell r="G23">
            <v>38</v>
          </cell>
          <cell r="H23">
            <v>18</v>
          </cell>
          <cell r="I23" t="str">
            <v>NE</v>
          </cell>
          <cell r="J23">
            <v>34.56</v>
          </cell>
          <cell r="K23">
            <v>0</v>
          </cell>
        </row>
        <row r="24">
          <cell r="B24">
            <v>23.499999999999996</v>
          </cell>
          <cell r="C24">
            <v>31.3</v>
          </cell>
          <cell r="D24">
            <v>17.2</v>
          </cell>
          <cell r="E24">
            <v>57.75</v>
          </cell>
          <cell r="F24">
            <v>84</v>
          </cell>
          <cell r="G24">
            <v>27</v>
          </cell>
          <cell r="H24">
            <v>19.079999999999998</v>
          </cell>
          <cell r="I24" t="str">
            <v>NE</v>
          </cell>
          <cell r="J24">
            <v>38.880000000000003</v>
          </cell>
          <cell r="K24">
            <v>0</v>
          </cell>
        </row>
        <row r="25">
          <cell r="B25">
            <v>22.691666666666663</v>
          </cell>
          <cell r="C25">
            <v>31.7</v>
          </cell>
          <cell r="D25">
            <v>15.6</v>
          </cell>
          <cell r="E25">
            <v>53.791666666666664</v>
          </cell>
          <cell r="F25">
            <v>76</v>
          </cell>
          <cell r="G25">
            <v>28</v>
          </cell>
          <cell r="H25">
            <v>19.8</v>
          </cell>
          <cell r="I25" t="str">
            <v>L</v>
          </cell>
          <cell r="J25">
            <v>34.200000000000003</v>
          </cell>
          <cell r="K25">
            <v>0</v>
          </cell>
        </row>
        <row r="26">
          <cell r="B26">
            <v>22.887500000000003</v>
          </cell>
          <cell r="C26">
            <v>31.9</v>
          </cell>
          <cell r="D26">
            <v>16</v>
          </cell>
          <cell r="E26">
            <v>56.041666666666664</v>
          </cell>
          <cell r="F26">
            <v>79</v>
          </cell>
          <cell r="G26">
            <v>27</v>
          </cell>
          <cell r="H26">
            <v>17.64</v>
          </cell>
          <cell r="I26" t="str">
            <v>NE</v>
          </cell>
          <cell r="J26">
            <v>32.76</v>
          </cell>
          <cell r="K26">
            <v>0</v>
          </cell>
        </row>
        <row r="27">
          <cell r="B27">
            <v>22.274999999999995</v>
          </cell>
          <cell r="C27">
            <v>30.1</v>
          </cell>
          <cell r="D27">
            <v>16.100000000000001</v>
          </cell>
          <cell r="E27">
            <v>54.625</v>
          </cell>
          <cell r="F27">
            <v>75</v>
          </cell>
          <cell r="G27">
            <v>33</v>
          </cell>
          <cell r="H27">
            <v>20.52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21.812500000000004</v>
          </cell>
          <cell r="C28">
            <v>30.9</v>
          </cell>
          <cell r="D28">
            <v>14.9</v>
          </cell>
          <cell r="E28">
            <v>55.5</v>
          </cell>
          <cell r="F28">
            <v>73</v>
          </cell>
          <cell r="G28">
            <v>34</v>
          </cell>
          <cell r="H28">
            <v>19.440000000000001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21.816666666666663</v>
          </cell>
          <cell r="C29">
            <v>30.5</v>
          </cell>
          <cell r="D29">
            <v>16.399999999999999</v>
          </cell>
          <cell r="E29">
            <v>68.625</v>
          </cell>
          <cell r="F29">
            <v>95</v>
          </cell>
          <cell r="G29">
            <v>41</v>
          </cell>
          <cell r="H29">
            <v>21.96</v>
          </cell>
          <cell r="I29" t="str">
            <v>NO</v>
          </cell>
          <cell r="J29">
            <v>54</v>
          </cell>
          <cell r="K29">
            <v>4.8</v>
          </cell>
        </row>
        <row r="30">
          <cell r="B30">
            <v>16.483333333333338</v>
          </cell>
          <cell r="C30">
            <v>20.6</v>
          </cell>
          <cell r="D30">
            <v>14.6</v>
          </cell>
          <cell r="E30">
            <v>90.291666666666671</v>
          </cell>
          <cell r="F30">
            <v>97</v>
          </cell>
          <cell r="G30">
            <v>84</v>
          </cell>
          <cell r="H30">
            <v>17.64</v>
          </cell>
          <cell r="I30" t="str">
            <v>S</v>
          </cell>
          <cell r="J30">
            <v>36.36</v>
          </cell>
          <cell r="K30">
            <v>1.6</v>
          </cell>
        </row>
        <row r="31">
          <cell r="B31">
            <v>16.179166666666671</v>
          </cell>
          <cell r="C31">
            <v>18.399999999999999</v>
          </cell>
          <cell r="D31">
            <v>14.1</v>
          </cell>
          <cell r="E31">
            <v>91.458333333333329</v>
          </cell>
          <cell r="F31">
            <v>98</v>
          </cell>
          <cell r="G31">
            <v>78</v>
          </cell>
          <cell r="H31">
            <v>16.920000000000002</v>
          </cell>
          <cell r="I31" t="str">
            <v>SO</v>
          </cell>
          <cell r="J31">
            <v>35.28</v>
          </cell>
          <cell r="K31">
            <v>50.2</v>
          </cell>
        </row>
        <row r="32">
          <cell r="B32">
            <v>16.741666666666664</v>
          </cell>
          <cell r="C32">
            <v>21.3</v>
          </cell>
          <cell r="D32">
            <v>13.4</v>
          </cell>
          <cell r="E32">
            <v>91.875</v>
          </cell>
          <cell r="F32">
            <v>98</v>
          </cell>
          <cell r="G32">
            <v>77</v>
          </cell>
          <cell r="H32">
            <v>14.04</v>
          </cell>
          <cell r="I32" t="str">
            <v>L</v>
          </cell>
          <cell r="J32">
            <v>24.48</v>
          </cell>
          <cell r="K32">
            <v>0</v>
          </cell>
        </row>
        <row r="33">
          <cell r="B33">
            <v>18.958333333333332</v>
          </cell>
          <cell r="C33">
            <v>25.1</v>
          </cell>
          <cell r="D33">
            <v>14.2</v>
          </cell>
          <cell r="E33">
            <v>81.75</v>
          </cell>
          <cell r="F33">
            <v>94</v>
          </cell>
          <cell r="G33">
            <v>58</v>
          </cell>
          <cell r="H33">
            <v>15.840000000000002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21.954166666666666</v>
          </cell>
          <cell r="C34">
            <v>29.9</v>
          </cell>
          <cell r="D34">
            <v>17.2</v>
          </cell>
          <cell r="E34">
            <v>74.833333333333329</v>
          </cell>
          <cell r="F34">
            <v>97</v>
          </cell>
          <cell r="G34">
            <v>42</v>
          </cell>
          <cell r="H34">
            <v>33.840000000000003</v>
          </cell>
          <cell r="I34" t="str">
            <v>L</v>
          </cell>
          <cell r="J34">
            <v>68.039999999999992</v>
          </cell>
          <cell r="K34">
            <v>11.8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22.154545454545456</v>
          </cell>
          <cell r="C9">
            <v>26.5</v>
          </cell>
          <cell r="D9">
            <v>16.7</v>
          </cell>
          <cell r="E9">
            <v>75.727272727272734</v>
          </cell>
          <cell r="F9">
            <v>81</v>
          </cell>
          <cell r="G9">
            <v>67</v>
          </cell>
          <cell r="H9">
            <v>6.48</v>
          </cell>
          <cell r="I9" t="str">
            <v>NO</v>
          </cell>
          <cell r="J9">
            <v>25.92</v>
          </cell>
          <cell r="K9">
            <v>0</v>
          </cell>
        </row>
        <row r="10">
          <cell r="B10">
            <v>17.999999999999996</v>
          </cell>
          <cell r="C10">
            <v>23.2</v>
          </cell>
          <cell r="D10">
            <v>15</v>
          </cell>
          <cell r="E10">
            <v>74.333333333333329</v>
          </cell>
          <cell r="F10">
            <v>88</v>
          </cell>
          <cell r="G10">
            <v>47</v>
          </cell>
          <cell r="H10">
            <v>3.24</v>
          </cell>
          <cell r="I10" t="str">
            <v>S</v>
          </cell>
          <cell r="J10">
            <v>16.920000000000002</v>
          </cell>
          <cell r="K10">
            <v>0</v>
          </cell>
        </row>
        <row r="11">
          <cell r="B11">
            <v>21.487500000000001</v>
          </cell>
          <cell r="C11">
            <v>31.4</v>
          </cell>
          <cell r="D11">
            <v>14.8</v>
          </cell>
          <cell r="E11">
            <v>76.791666666666671</v>
          </cell>
          <cell r="F11">
            <v>94</v>
          </cell>
          <cell r="G11">
            <v>49</v>
          </cell>
          <cell r="H11">
            <v>1.08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24.841666666666669</v>
          </cell>
          <cell r="C12">
            <v>33.299999999999997</v>
          </cell>
          <cell r="D12">
            <v>18.7</v>
          </cell>
          <cell r="E12">
            <v>80.708333333333329</v>
          </cell>
          <cell r="F12">
            <v>96</v>
          </cell>
          <cell r="G12">
            <v>49</v>
          </cell>
          <cell r="H12">
            <v>0.72000000000000008</v>
          </cell>
          <cell r="I12" t="str">
            <v>SE</v>
          </cell>
          <cell r="J12">
            <v>18</v>
          </cell>
          <cell r="K12">
            <v>0</v>
          </cell>
        </row>
        <row r="13">
          <cell r="B13">
            <v>26.063636363636366</v>
          </cell>
          <cell r="C13">
            <v>34</v>
          </cell>
          <cell r="D13">
            <v>20.7</v>
          </cell>
          <cell r="E13">
            <v>77.681818181818187</v>
          </cell>
          <cell r="F13">
            <v>96</v>
          </cell>
          <cell r="G13">
            <v>46</v>
          </cell>
          <cell r="H13">
            <v>6.84</v>
          </cell>
          <cell r="I13" t="str">
            <v>SE</v>
          </cell>
          <cell r="J13">
            <v>27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29.045454545454547</v>
          </cell>
          <cell r="C26">
            <v>33.799999999999997</v>
          </cell>
          <cell r="D26">
            <v>22.3</v>
          </cell>
          <cell r="E26">
            <v>45.454545454545453</v>
          </cell>
          <cell r="F26">
            <v>75</v>
          </cell>
          <cell r="G26">
            <v>28</v>
          </cell>
          <cell r="H26">
            <v>12.6</v>
          </cell>
          <cell r="I26" t="str">
            <v>N</v>
          </cell>
          <cell r="J26">
            <v>28.44</v>
          </cell>
          <cell r="K26">
            <v>0</v>
          </cell>
        </row>
        <row r="27">
          <cell r="B27">
            <v>22.895833333333339</v>
          </cell>
          <cell r="C27">
            <v>31.8</v>
          </cell>
          <cell r="D27">
            <v>16.100000000000001</v>
          </cell>
          <cell r="E27">
            <v>66.875</v>
          </cell>
          <cell r="F27">
            <v>93</v>
          </cell>
          <cell r="G27">
            <v>31</v>
          </cell>
          <cell r="H27">
            <v>21.6</v>
          </cell>
          <cell r="I27" t="str">
            <v>SE</v>
          </cell>
          <cell r="J27">
            <v>52.56</v>
          </cell>
          <cell r="K27">
            <v>0</v>
          </cell>
        </row>
        <row r="28">
          <cell r="B28">
            <v>23.570833333333329</v>
          </cell>
          <cell r="C28">
            <v>31.9</v>
          </cell>
          <cell r="D28">
            <v>15.3</v>
          </cell>
          <cell r="E28">
            <v>60.541666666666664</v>
          </cell>
          <cell r="F28">
            <v>92</v>
          </cell>
          <cell r="G28">
            <v>33</v>
          </cell>
          <cell r="H28">
            <v>20.52</v>
          </cell>
          <cell r="I28" t="str">
            <v>N</v>
          </cell>
          <cell r="J28">
            <v>43.56</v>
          </cell>
          <cell r="K28">
            <v>0</v>
          </cell>
        </row>
        <row r="29">
          <cell r="B29">
            <v>23.658333333333331</v>
          </cell>
          <cell r="C29">
            <v>28.4</v>
          </cell>
          <cell r="D29">
            <v>19.2</v>
          </cell>
          <cell r="E29">
            <v>69.708333333333329</v>
          </cell>
          <cell r="F29">
            <v>93</v>
          </cell>
          <cell r="G29">
            <v>46</v>
          </cell>
          <cell r="H29">
            <v>11.16</v>
          </cell>
          <cell r="I29" t="str">
            <v>N</v>
          </cell>
          <cell r="J29">
            <v>42.480000000000004</v>
          </cell>
          <cell r="K29">
            <v>0.2</v>
          </cell>
        </row>
        <row r="30">
          <cell r="B30">
            <v>18.204545454545453</v>
          </cell>
          <cell r="C30">
            <v>21.9</v>
          </cell>
          <cell r="D30">
            <v>16.100000000000001</v>
          </cell>
          <cell r="E30">
            <v>90.409090909090907</v>
          </cell>
          <cell r="F30">
            <v>95</v>
          </cell>
          <cell r="G30">
            <v>80</v>
          </cell>
          <cell r="H30">
            <v>0.72000000000000008</v>
          </cell>
          <cell r="I30" t="str">
            <v>S</v>
          </cell>
          <cell r="J30">
            <v>25.2</v>
          </cell>
          <cell r="K30">
            <v>0.4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12.87083333333333</v>
          </cell>
          <cell r="C5">
            <v>22.2</v>
          </cell>
          <cell r="D5">
            <v>10.4</v>
          </cell>
          <cell r="E5">
            <v>98.833333333333329</v>
          </cell>
          <cell r="F5">
            <v>99</v>
          </cell>
          <cell r="G5">
            <v>75</v>
          </cell>
          <cell r="H5">
            <v>14.04</v>
          </cell>
          <cell r="I5" t="str">
            <v>SO</v>
          </cell>
          <cell r="J5">
            <v>30.96</v>
          </cell>
          <cell r="K5">
            <v>23.4</v>
          </cell>
        </row>
        <row r="6">
          <cell r="B6">
            <v>10.570833333333331</v>
          </cell>
          <cell r="C6">
            <v>11.9</v>
          </cell>
          <cell r="D6">
            <v>9.8000000000000007</v>
          </cell>
          <cell r="E6">
            <v>97.583333333333329</v>
          </cell>
          <cell r="F6">
            <v>99</v>
          </cell>
          <cell r="G6">
            <v>89</v>
          </cell>
          <cell r="H6">
            <v>16.559999999999999</v>
          </cell>
          <cell r="I6" t="str">
            <v>SO</v>
          </cell>
          <cell r="J6">
            <v>28.08</v>
          </cell>
          <cell r="K6">
            <v>8.1999999999999993</v>
          </cell>
        </row>
        <row r="7">
          <cell r="B7">
            <v>14.85</v>
          </cell>
          <cell r="C7">
            <v>21.8</v>
          </cell>
          <cell r="D7">
            <v>10.8</v>
          </cell>
          <cell r="E7">
            <v>86.708333333333329</v>
          </cell>
          <cell r="F7">
            <v>98</v>
          </cell>
          <cell r="G7">
            <v>73</v>
          </cell>
          <cell r="H7">
            <v>15.48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17.504166666666666</v>
          </cell>
          <cell r="C8">
            <v>19.3</v>
          </cell>
          <cell r="D8">
            <v>16.7</v>
          </cell>
          <cell r="E8">
            <v>96.791666666666671</v>
          </cell>
          <cell r="F8">
            <v>99</v>
          </cell>
          <cell r="G8">
            <v>87</v>
          </cell>
          <cell r="H8">
            <v>15.48</v>
          </cell>
          <cell r="I8" t="str">
            <v>NE</v>
          </cell>
          <cell r="J8">
            <v>38.519999999999996</v>
          </cell>
          <cell r="K8">
            <v>6.2</v>
          </cell>
        </row>
        <row r="9">
          <cell r="B9">
            <v>15.670833333333334</v>
          </cell>
          <cell r="C9">
            <v>20.7</v>
          </cell>
          <cell r="D9">
            <v>11</v>
          </cell>
          <cell r="E9">
            <v>96</v>
          </cell>
          <cell r="F9">
            <v>99</v>
          </cell>
          <cell r="G9">
            <v>82</v>
          </cell>
          <cell r="H9">
            <v>24.12</v>
          </cell>
          <cell r="I9" t="str">
            <v>NE</v>
          </cell>
          <cell r="J9">
            <v>50.04</v>
          </cell>
          <cell r="K9">
            <v>4.8000000000000007</v>
          </cell>
        </row>
        <row r="10">
          <cell r="B10">
            <v>11.9375</v>
          </cell>
          <cell r="C10">
            <v>17.3</v>
          </cell>
          <cell r="D10">
            <v>8.9</v>
          </cell>
          <cell r="E10">
            <v>87.25</v>
          </cell>
          <cell r="F10">
            <v>99</v>
          </cell>
          <cell r="G10">
            <v>62</v>
          </cell>
          <cell r="H10">
            <v>17.64</v>
          </cell>
          <cell r="I10" t="str">
            <v>O</v>
          </cell>
          <cell r="J10">
            <v>32.04</v>
          </cell>
          <cell r="K10">
            <v>0</v>
          </cell>
        </row>
        <row r="11">
          <cell r="B11">
            <v>15.274999999999999</v>
          </cell>
          <cell r="C11">
            <v>21</v>
          </cell>
          <cell r="D11">
            <v>11.2</v>
          </cell>
          <cell r="E11">
            <v>83.791666666666671</v>
          </cell>
          <cell r="F11">
            <v>95</v>
          </cell>
          <cell r="G11">
            <v>69</v>
          </cell>
          <cell r="H11">
            <v>13.68</v>
          </cell>
          <cell r="I11" t="str">
            <v>NE</v>
          </cell>
          <cell r="J11">
            <v>24.840000000000003</v>
          </cell>
          <cell r="K11">
            <v>0</v>
          </cell>
        </row>
        <row r="12">
          <cell r="B12">
            <v>21.95</v>
          </cell>
          <cell r="C12">
            <v>29.1</v>
          </cell>
          <cell r="D12">
            <v>16.7</v>
          </cell>
          <cell r="E12">
            <v>80.125</v>
          </cell>
          <cell r="F12">
            <v>94</v>
          </cell>
          <cell r="G12">
            <v>55</v>
          </cell>
          <cell r="H12">
            <v>14.4</v>
          </cell>
          <cell r="I12" t="str">
            <v>N</v>
          </cell>
          <cell r="J12">
            <v>31.680000000000003</v>
          </cell>
          <cell r="K12">
            <v>0</v>
          </cell>
        </row>
        <row r="13">
          <cell r="B13">
            <v>24.658333333333331</v>
          </cell>
          <cell r="C13">
            <v>29.2</v>
          </cell>
          <cell r="D13">
            <v>21.5</v>
          </cell>
          <cell r="E13">
            <v>75.125</v>
          </cell>
          <cell r="F13">
            <v>87</v>
          </cell>
          <cell r="G13">
            <v>58</v>
          </cell>
          <cell r="H13">
            <v>17.28</v>
          </cell>
          <cell r="I13" t="str">
            <v>N</v>
          </cell>
          <cell r="J13">
            <v>34.56</v>
          </cell>
          <cell r="K13">
            <v>0</v>
          </cell>
        </row>
        <row r="14">
          <cell r="B14">
            <v>25.295833333333334</v>
          </cell>
          <cell r="C14">
            <v>29.3</v>
          </cell>
          <cell r="D14">
            <v>22.8</v>
          </cell>
          <cell r="E14">
            <v>70.291666666666671</v>
          </cell>
          <cell r="F14">
            <v>84</v>
          </cell>
          <cell r="G14">
            <v>55</v>
          </cell>
          <cell r="H14">
            <v>19.440000000000001</v>
          </cell>
          <cell r="I14" t="str">
            <v>N</v>
          </cell>
          <cell r="J14">
            <v>41.4</v>
          </cell>
          <cell r="K14">
            <v>0</v>
          </cell>
        </row>
        <row r="15">
          <cell r="B15">
            <v>25.120833333333334</v>
          </cell>
          <cell r="C15">
            <v>29.5</v>
          </cell>
          <cell r="D15">
            <v>22.2</v>
          </cell>
          <cell r="E15">
            <v>65.458333333333329</v>
          </cell>
          <cell r="F15">
            <v>82</v>
          </cell>
          <cell r="G15">
            <v>48</v>
          </cell>
          <cell r="H15">
            <v>23.040000000000003</v>
          </cell>
          <cell r="I15" t="str">
            <v>N</v>
          </cell>
          <cell r="J15">
            <v>43.92</v>
          </cell>
          <cell r="K15">
            <v>0</v>
          </cell>
        </row>
        <row r="16">
          <cell r="B16">
            <v>24.220833333333331</v>
          </cell>
          <cell r="C16">
            <v>30.1</v>
          </cell>
          <cell r="D16">
            <v>20.9</v>
          </cell>
          <cell r="E16">
            <v>61.416666666666664</v>
          </cell>
          <cell r="F16">
            <v>77</v>
          </cell>
          <cell r="G16">
            <v>38</v>
          </cell>
          <cell r="H16">
            <v>20.52</v>
          </cell>
          <cell r="I16" t="str">
            <v>N</v>
          </cell>
          <cell r="J16">
            <v>44.64</v>
          </cell>
          <cell r="K16">
            <v>0</v>
          </cell>
        </row>
        <row r="17">
          <cell r="B17">
            <v>22.887499999999999</v>
          </cell>
          <cell r="C17">
            <v>28.5</v>
          </cell>
          <cell r="D17">
            <v>17.8</v>
          </cell>
          <cell r="E17">
            <v>71.833333333333329</v>
          </cell>
          <cell r="F17">
            <v>97</v>
          </cell>
          <cell r="G17">
            <v>56</v>
          </cell>
          <cell r="H17">
            <v>22.68</v>
          </cell>
          <cell r="I17" t="str">
            <v>N</v>
          </cell>
          <cell r="J17">
            <v>41.76</v>
          </cell>
          <cell r="K17">
            <v>0</v>
          </cell>
        </row>
        <row r="18">
          <cell r="B18">
            <v>17.500000000000004</v>
          </cell>
          <cell r="C18">
            <v>25.4</v>
          </cell>
          <cell r="D18">
            <v>11.7</v>
          </cell>
          <cell r="E18">
            <v>83.375</v>
          </cell>
          <cell r="F18">
            <v>94</v>
          </cell>
          <cell r="G18">
            <v>64</v>
          </cell>
          <cell r="H18">
            <v>19.079999999999998</v>
          </cell>
          <cell r="I18" t="str">
            <v>L</v>
          </cell>
          <cell r="J18">
            <v>37.080000000000005</v>
          </cell>
          <cell r="K18">
            <v>0</v>
          </cell>
        </row>
        <row r="19">
          <cell r="B19">
            <v>19.570833333333333</v>
          </cell>
          <cell r="C19">
            <v>24.7</v>
          </cell>
          <cell r="D19">
            <v>15.8</v>
          </cell>
          <cell r="E19">
            <v>84.458333333333329</v>
          </cell>
          <cell r="F19">
            <v>99</v>
          </cell>
          <cell r="G19">
            <v>62</v>
          </cell>
          <cell r="H19">
            <v>19.440000000000001</v>
          </cell>
          <cell r="I19" t="str">
            <v>NE</v>
          </cell>
          <cell r="J19">
            <v>38.519999999999996</v>
          </cell>
          <cell r="K19">
            <v>0</v>
          </cell>
        </row>
        <row r="20">
          <cell r="B20">
            <v>19.345833333333328</v>
          </cell>
          <cell r="C20">
            <v>25.6</v>
          </cell>
          <cell r="D20">
            <v>14.7</v>
          </cell>
          <cell r="E20">
            <v>79.25</v>
          </cell>
          <cell r="F20">
            <v>98</v>
          </cell>
          <cell r="G20">
            <v>52</v>
          </cell>
          <cell r="H20">
            <v>25.2</v>
          </cell>
          <cell r="I20" t="str">
            <v>L</v>
          </cell>
          <cell r="J20">
            <v>45.72</v>
          </cell>
          <cell r="K20">
            <v>0</v>
          </cell>
        </row>
        <row r="21">
          <cell r="B21">
            <v>20.800000000000004</v>
          </cell>
          <cell r="C21">
            <v>27.1</v>
          </cell>
          <cell r="D21">
            <v>17</v>
          </cell>
          <cell r="E21">
            <v>67.875</v>
          </cell>
          <cell r="F21">
            <v>82</v>
          </cell>
          <cell r="G21">
            <v>47</v>
          </cell>
          <cell r="H21">
            <v>27.36</v>
          </cell>
          <cell r="I21" t="str">
            <v>NE</v>
          </cell>
          <cell r="J21">
            <v>53.64</v>
          </cell>
          <cell r="K21">
            <v>0</v>
          </cell>
        </row>
        <row r="22">
          <cell r="B22">
            <v>21.745833333333334</v>
          </cell>
          <cell r="C22">
            <v>28.7</v>
          </cell>
          <cell r="D22">
            <v>15.1</v>
          </cell>
          <cell r="E22">
            <v>65.625</v>
          </cell>
          <cell r="F22">
            <v>88</v>
          </cell>
          <cell r="G22">
            <v>45</v>
          </cell>
          <cell r="H22">
            <v>24.840000000000003</v>
          </cell>
          <cell r="I22" t="str">
            <v>N</v>
          </cell>
          <cell r="J22">
            <v>44.28</v>
          </cell>
          <cell r="K22">
            <v>0</v>
          </cell>
        </row>
        <row r="23">
          <cell r="B23">
            <v>22.75</v>
          </cell>
          <cell r="C23">
            <v>29.2</v>
          </cell>
          <cell r="D23">
            <v>18.8</v>
          </cell>
          <cell r="E23">
            <v>67.208333333333329</v>
          </cell>
          <cell r="F23">
            <v>81</v>
          </cell>
          <cell r="G23">
            <v>45</v>
          </cell>
          <cell r="H23">
            <v>18</v>
          </cell>
          <cell r="I23" t="str">
            <v>N</v>
          </cell>
          <cell r="J23">
            <v>37.800000000000004</v>
          </cell>
          <cell r="K23">
            <v>0</v>
          </cell>
        </row>
        <row r="24">
          <cell r="B24">
            <v>22.908333333333335</v>
          </cell>
          <cell r="C24">
            <v>28.7</v>
          </cell>
          <cell r="D24">
            <v>18</v>
          </cell>
          <cell r="E24">
            <v>66.708333333333329</v>
          </cell>
          <cell r="F24">
            <v>84</v>
          </cell>
          <cell r="G24">
            <v>48</v>
          </cell>
          <cell r="H24">
            <v>19.079999999999998</v>
          </cell>
          <cell r="I24" t="str">
            <v>N</v>
          </cell>
          <cell r="J24">
            <v>47.519999999999996</v>
          </cell>
          <cell r="K24">
            <v>0</v>
          </cell>
        </row>
        <row r="25">
          <cell r="B25">
            <v>22.033333333333331</v>
          </cell>
          <cell r="C25">
            <v>29.6</v>
          </cell>
          <cell r="D25">
            <v>14.6</v>
          </cell>
          <cell r="E25">
            <v>62.833333333333336</v>
          </cell>
          <cell r="F25">
            <v>94</v>
          </cell>
          <cell r="G25">
            <v>38</v>
          </cell>
          <cell r="H25">
            <v>23.040000000000003</v>
          </cell>
          <cell r="I25" t="str">
            <v>N</v>
          </cell>
          <cell r="J25">
            <v>41.76</v>
          </cell>
          <cell r="K25">
            <v>0</v>
          </cell>
        </row>
        <row r="26">
          <cell r="B26">
            <v>22.212500000000006</v>
          </cell>
          <cell r="C26">
            <v>29.4</v>
          </cell>
          <cell r="D26">
            <v>16.2</v>
          </cell>
          <cell r="E26">
            <v>64.5</v>
          </cell>
          <cell r="F26">
            <v>86</v>
          </cell>
          <cell r="G26">
            <v>40</v>
          </cell>
          <cell r="H26">
            <v>15.840000000000002</v>
          </cell>
          <cell r="I26" t="str">
            <v>NE</v>
          </cell>
          <cell r="J26">
            <v>29.880000000000003</v>
          </cell>
          <cell r="K26">
            <v>0</v>
          </cell>
        </row>
        <row r="27">
          <cell r="B27">
            <v>22.208333333333332</v>
          </cell>
          <cell r="C27">
            <v>29.6</v>
          </cell>
          <cell r="D27">
            <v>16.399999999999999</v>
          </cell>
          <cell r="E27">
            <v>60.166666666666664</v>
          </cell>
          <cell r="F27">
            <v>79</v>
          </cell>
          <cell r="G27">
            <v>33</v>
          </cell>
          <cell r="H27">
            <v>20.88</v>
          </cell>
          <cell r="I27" t="str">
            <v>NE</v>
          </cell>
          <cell r="J27">
            <v>42.480000000000004</v>
          </cell>
          <cell r="K27">
            <v>0</v>
          </cell>
        </row>
        <row r="28">
          <cell r="B28">
            <v>21.291666666666668</v>
          </cell>
          <cell r="C28">
            <v>28.4</v>
          </cell>
          <cell r="D28">
            <v>13.7</v>
          </cell>
          <cell r="E28">
            <v>58.083333333333336</v>
          </cell>
          <cell r="F28">
            <v>78</v>
          </cell>
          <cell r="G28">
            <v>39</v>
          </cell>
          <cell r="H28">
            <v>24.48</v>
          </cell>
          <cell r="I28" t="str">
            <v>N</v>
          </cell>
          <cell r="J28">
            <v>51.84</v>
          </cell>
          <cell r="K28">
            <v>0</v>
          </cell>
        </row>
        <row r="29">
          <cell r="B29">
            <v>21.141666666666666</v>
          </cell>
          <cell r="C29">
            <v>24.3</v>
          </cell>
          <cell r="D29">
            <v>13.5</v>
          </cell>
          <cell r="E29">
            <v>70.208333333333329</v>
          </cell>
          <cell r="F29">
            <v>99</v>
          </cell>
          <cell r="G29">
            <v>51</v>
          </cell>
          <cell r="H29">
            <v>24.48</v>
          </cell>
          <cell r="I29" t="str">
            <v>N</v>
          </cell>
          <cell r="J29">
            <v>48.24</v>
          </cell>
          <cell r="K29">
            <v>5.2</v>
          </cell>
        </row>
        <row r="30">
          <cell r="B30">
            <v>11.679166666666669</v>
          </cell>
          <cell r="C30">
            <v>13.6</v>
          </cell>
          <cell r="D30">
            <v>9.8000000000000007</v>
          </cell>
          <cell r="E30">
            <v>96.666666666666671</v>
          </cell>
          <cell r="F30">
            <v>99</v>
          </cell>
          <cell r="G30">
            <v>89</v>
          </cell>
          <cell r="H30">
            <v>19.440000000000001</v>
          </cell>
          <cell r="I30" t="str">
            <v>SE</v>
          </cell>
          <cell r="J30">
            <v>34.56</v>
          </cell>
          <cell r="K30">
            <v>37.799999999999997</v>
          </cell>
        </row>
        <row r="31">
          <cell r="B31">
            <v>11.116666666666667</v>
          </cell>
          <cell r="C31">
            <v>16.5</v>
          </cell>
          <cell r="D31">
            <v>8.8000000000000007</v>
          </cell>
          <cell r="E31">
            <v>91.666666666666671</v>
          </cell>
          <cell r="F31">
            <v>99</v>
          </cell>
          <cell r="G31">
            <v>64</v>
          </cell>
          <cell r="H31">
            <v>15.48</v>
          </cell>
          <cell r="I31" t="str">
            <v>SO</v>
          </cell>
          <cell r="J31">
            <v>31.680000000000003</v>
          </cell>
          <cell r="K31">
            <v>16.599999999999998</v>
          </cell>
        </row>
        <row r="32">
          <cell r="B32">
            <v>13.212499999999999</v>
          </cell>
          <cell r="C32">
            <v>19.3</v>
          </cell>
          <cell r="D32">
            <v>9.3000000000000007</v>
          </cell>
          <cell r="E32">
            <v>83.708333333333329</v>
          </cell>
          <cell r="F32">
            <v>95</v>
          </cell>
          <cell r="G32">
            <v>73</v>
          </cell>
          <cell r="H32">
            <v>17.64</v>
          </cell>
          <cell r="I32" t="str">
            <v>NE</v>
          </cell>
          <cell r="J32">
            <v>29.16</v>
          </cell>
          <cell r="K32">
            <v>0</v>
          </cell>
        </row>
        <row r="33">
          <cell r="B33">
            <v>17.704166666666666</v>
          </cell>
          <cell r="C33">
            <v>22.6</v>
          </cell>
          <cell r="D33">
            <v>15.4</v>
          </cell>
          <cell r="E33">
            <v>87.041666666666671</v>
          </cell>
          <cell r="F33">
            <v>99</v>
          </cell>
          <cell r="G33">
            <v>68</v>
          </cell>
          <cell r="H33">
            <v>23.400000000000002</v>
          </cell>
          <cell r="I33" t="str">
            <v>NE</v>
          </cell>
          <cell r="J33">
            <v>48.24</v>
          </cell>
          <cell r="K33">
            <v>0</v>
          </cell>
        </row>
        <row r="34">
          <cell r="B34">
            <v>20.441666666666663</v>
          </cell>
          <cell r="C34">
            <v>26.3</v>
          </cell>
          <cell r="D34">
            <v>15.2</v>
          </cell>
          <cell r="E34">
            <v>77.833333333333329</v>
          </cell>
          <cell r="F34">
            <v>89</v>
          </cell>
          <cell r="G34">
            <v>58</v>
          </cell>
          <cell r="H34">
            <v>33.119999999999997</v>
          </cell>
          <cell r="I34" t="str">
            <v>NE</v>
          </cell>
          <cell r="J34">
            <v>63.72</v>
          </cell>
          <cell r="K34">
            <v>2.4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22.720833333333335</v>
          </cell>
          <cell r="C5">
            <v>30.8</v>
          </cell>
          <cell r="D5">
            <v>16.899999999999999</v>
          </cell>
          <cell r="E5">
            <v>52.541666666666664</v>
          </cell>
          <cell r="F5">
            <v>70</v>
          </cell>
          <cell r="G5">
            <v>30</v>
          </cell>
          <cell r="H5">
            <v>15.840000000000002</v>
          </cell>
          <cell r="I5" t="str">
            <v>NE</v>
          </cell>
          <cell r="J5">
            <v>26.28</v>
          </cell>
          <cell r="K5">
            <v>0</v>
          </cell>
        </row>
        <row r="6">
          <cell r="B6">
            <v>17.754166666666666</v>
          </cell>
          <cell r="C6">
            <v>21.4</v>
          </cell>
          <cell r="D6">
            <v>16.100000000000001</v>
          </cell>
          <cell r="E6">
            <v>91.666666666666671</v>
          </cell>
          <cell r="F6">
            <v>100</v>
          </cell>
          <cell r="G6">
            <v>69</v>
          </cell>
          <cell r="H6">
            <v>12.24</v>
          </cell>
          <cell r="I6" t="str">
            <v>SO</v>
          </cell>
          <cell r="J6">
            <v>24.12</v>
          </cell>
          <cell r="K6">
            <v>12.199999999999998</v>
          </cell>
        </row>
        <row r="7">
          <cell r="B7">
            <v>17.983333333333338</v>
          </cell>
          <cell r="C7">
            <v>21.3</v>
          </cell>
          <cell r="D7">
            <v>15.9</v>
          </cell>
          <cell r="E7">
            <v>97</v>
          </cell>
          <cell r="F7">
            <v>100</v>
          </cell>
          <cell r="G7">
            <v>93</v>
          </cell>
          <cell r="H7">
            <v>12.6</v>
          </cell>
          <cell r="I7" t="str">
            <v>SO</v>
          </cell>
          <cell r="J7">
            <v>18</v>
          </cell>
          <cell r="K7">
            <v>4.6000000000000005</v>
          </cell>
        </row>
        <row r="8">
          <cell r="B8">
            <v>19.337500000000002</v>
          </cell>
          <cell r="C8">
            <v>20.7</v>
          </cell>
          <cell r="D8">
            <v>18.3</v>
          </cell>
          <cell r="E8">
            <v>100</v>
          </cell>
          <cell r="H8">
            <v>16.2</v>
          </cell>
          <cell r="I8" t="str">
            <v>L</v>
          </cell>
          <cell r="J8">
            <v>27</v>
          </cell>
          <cell r="K8">
            <v>1.5999999999999999</v>
          </cell>
        </row>
        <row r="9">
          <cell r="B9">
            <v>21.141666666666669</v>
          </cell>
          <cell r="C9">
            <v>27.1</v>
          </cell>
          <cell r="D9">
            <v>17.8</v>
          </cell>
          <cell r="E9">
            <v>75.75</v>
          </cell>
          <cell r="F9">
            <v>100</v>
          </cell>
          <cell r="G9">
            <v>62</v>
          </cell>
          <cell r="H9">
            <v>17.28</v>
          </cell>
          <cell r="I9" t="str">
            <v>NE</v>
          </cell>
          <cell r="J9">
            <v>30.6</v>
          </cell>
          <cell r="K9">
            <v>0</v>
          </cell>
        </row>
        <row r="10">
          <cell r="B10">
            <v>16.770833333333336</v>
          </cell>
          <cell r="C10">
            <v>23.7</v>
          </cell>
          <cell r="D10">
            <v>14.2</v>
          </cell>
          <cell r="E10">
            <v>82.266666666666666</v>
          </cell>
          <cell r="F10">
            <v>100</v>
          </cell>
          <cell r="G10">
            <v>62</v>
          </cell>
          <cell r="H10">
            <v>17.28</v>
          </cell>
          <cell r="I10" t="str">
            <v>SO</v>
          </cell>
          <cell r="J10">
            <v>38.880000000000003</v>
          </cell>
          <cell r="K10">
            <v>1.4</v>
          </cell>
        </row>
        <row r="11">
          <cell r="B11">
            <v>19.245833333333334</v>
          </cell>
          <cell r="C11">
            <v>26</v>
          </cell>
          <cell r="D11">
            <v>15</v>
          </cell>
          <cell r="E11">
            <v>70</v>
          </cell>
          <cell r="F11">
            <v>83</v>
          </cell>
          <cell r="G11">
            <v>47</v>
          </cell>
          <cell r="H11">
            <v>11.16</v>
          </cell>
          <cell r="I11" t="str">
            <v>SE</v>
          </cell>
          <cell r="J11">
            <v>25.2</v>
          </cell>
          <cell r="K11">
            <v>0</v>
          </cell>
        </row>
        <row r="12">
          <cell r="B12">
            <v>23.383333333333336</v>
          </cell>
          <cell r="C12">
            <v>31.1</v>
          </cell>
          <cell r="D12">
            <v>18.7</v>
          </cell>
          <cell r="E12">
            <v>73.545454545454547</v>
          </cell>
          <cell r="F12">
            <v>100</v>
          </cell>
          <cell r="G12">
            <v>48</v>
          </cell>
          <cell r="H12">
            <v>13.32</v>
          </cell>
          <cell r="I12" t="str">
            <v>L</v>
          </cell>
          <cell r="J12">
            <v>24.12</v>
          </cell>
          <cell r="K12">
            <v>0</v>
          </cell>
        </row>
        <row r="13">
          <cell r="B13">
            <v>25.416666666666668</v>
          </cell>
          <cell r="C13">
            <v>32.4</v>
          </cell>
          <cell r="D13">
            <v>20.9</v>
          </cell>
          <cell r="E13">
            <v>69</v>
          </cell>
          <cell r="F13">
            <v>100</v>
          </cell>
          <cell r="G13">
            <v>40</v>
          </cell>
          <cell r="H13">
            <v>12.6</v>
          </cell>
          <cell r="I13" t="str">
            <v>L</v>
          </cell>
          <cell r="J13">
            <v>26.28</v>
          </cell>
          <cell r="K13">
            <v>1.8</v>
          </cell>
        </row>
        <row r="14">
          <cell r="B14">
            <v>25.458333333333339</v>
          </cell>
          <cell r="C14">
            <v>32.4</v>
          </cell>
          <cell r="D14">
            <v>20.3</v>
          </cell>
          <cell r="E14">
            <v>66.761904761904759</v>
          </cell>
          <cell r="F14">
            <v>100</v>
          </cell>
          <cell r="G14">
            <v>39</v>
          </cell>
          <cell r="H14">
            <v>13.68</v>
          </cell>
          <cell r="I14" t="str">
            <v>NO</v>
          </cell>
          <cell r="J14">
            <v>25.2</v>
          </cell>
          <cell r="K14">
            <v>0</v>
          </cell>
        </row>
        <row r="15">
          <cell r="B15">
            <v>25.75</v>
          </cell>
          <cell r="C15">
            <v>32.799999999999997</v>
          </cell>
          <cell r="D15">
            <v>19.399999999999999</v>
          </cell>
          <cell r="E15">
            <v>58.5</v>
          </cell>
          <cell r="F15">
            <v>87</v>
          </cell>
          <cell r="G15">
            <v>33</v>
          </cell>
          <cell r="H15">
            <v>12.24</v>
          </cell>
          <cell r="I15" t="str">
            <v>NO</v>
          </cell>
          <cell r="J15">
            <v>25.56</v>
          </cell>
          <cell r="K15">
            <v>0</v>
          </cell>
        </row>
        <row r="16">
          <cell r="B16">
            <v>25.058333333333337</v>
          </cell>
          <cell r="C16">
            <v>32.700000000000003</v>
          </cell>
          <cell r="D16">
            <v>19.100000000000001</v>
          </cell>
          <cell r="E16">
            <v>54.416666666666664</v>
          </cell>
          <cell r="F16">
            <v>78</v>
          </cell>
          <cell r="G16">
            <v>25</v>
          </cell>
          <cell r="H16">
            <v>13.68</v>
          </cell>
          <cell r="I16" t="str">
            <v>NE</v>
          </cell>
          <cell r="J16">
            <v>29.880000000000003</v>
          </cell>
          <cell r="K16">
            <v>0</v>
          </cell>
        </row>
        <row r="17">
          <cell r="B17">
            <v>24.783333333333331</v>
          </cell>
          <cell r="C17">
            <v>32.700000000000003</v>
          </cell>
          <cell r="D17">
            <v>18.3</v>
          </cell>
          <cell r="E17">
            <v>54.791666666666664</v>
          </cell>
          <cell r="F17">
            <v>80</v>
          </cell>
          <cell r="G17">
            <v>31</v>
          </cell>
          <cell r="H17">
            <v>12.24</v>
          </cell>
          <cell r="I17" t="str">
            <v>L</v>
          </cell>
          <cell r="J17">
            <v>23.400000000000002</v>
          </cell>
          <cell r="K17">
            <v>0</v>
          </cell>
        </row>
        <row r="18">
          <cell r="B18">
            <v>23.162499999999998</v>
          </cell>
          <cell r="C18">
            <v>29.1</v>
          </cell>
          <cell r="D18">
            <v>17.899999999999999</v>
          </cell>
          <cell r="E18">
            <v>67.611111111111114</v>
          </cell>
          <cell r="F18">
            <v>100</v>
          </cell>
          <cell r="G18">
            <v>45</v>
          </cell>
          <cell r="H18">
            <v>15.48</v>
          </cell>
          <cell r="I18" t="str">
            <v>SE</v>
          </cell>
          <cell r="J18">
            <v>29.880000000000003</v>
          </cell>
          <cell r="K18">
            <v>0</v>
          </cell>
        </row>
        <row r="19">
          <cell r="B19">
            <v>20.958333333333332</v>
          </cell>
          <cell r="C19">
            <v>27.8</v>
          </cell>
          <cell r="D19">
            <v>16</v>
          </cell>
          <cell r="E19">
            <v>69.666666666666671</v>
          </cell>
          <cell r="F19">
            <v>92</v>
          </cell>
          <cell r="G19">
            <v>43</v>
          </cell>
          <cell r="H19">
            <v>24.12</v>
          </cell>
          <cell r="I19" t="str">
            <v>SE</v>
          </cell>
          <cell r="J19">
            <v>37.440000000000005</v>
          </cell>
          <cell r="K19">
            <v>0</v>
          </cell>
        </row>
        <row r="20">
          <cell r="B20">
            <v>21.608333333333331</v>
          </cell>
          <cell r="C20">
            <v>28.4</v>
          </cell>
          <cell r="D20">
            <v>16.8</v>
          </cell>
          <cell r="E20">
            <v>70.045454545454547</v>
          </cell>
          <cell r="F20">
            <v>100</v>
          </cell>
          <cell r="G20">
            <v>40</v>
          </cell>
          <cell r="H20">
            <v>20.88</v>
          </cell>
          <cell r="I20" t="str">
            <v>SE</v>
          </cell>
          <cell r="J20">
            <v>33.480000000000004</v>
          </cell>
          <cell r="K20">
            <v>0</v>
          </cell>
        </row>
        <row r="21">
          <cell r="B21">
            <v>22.866666666666664</v>
          </cell>
          <cell r="C21">
            <v>29.3</v>
          </cell>
          <cell r="D21">
            <v>17.7</v>
          </cell>
          <cell r="E21">
            <v>60.583333333333336</v>
          </cell>
          <cell r="F21">
            <v>83</v>
          </cell>
          <cell r="G21">
            <v>34</v>
          </cell>
          <cell r="H21">
            <v>20.52</v>
          </cell>
          <cell r="I21" t="str">
            <v>L</v>
          </cell>
          <cell r="J21">
            <v>34.56</v>
          </cell>
          <cell r="K21">
            <v>0</v>
          </cell>
        </row>
        <row r="22">
          <cell r="B22">
            <v>22.95</v>
          </cell>
          <cell r="C22">
            <v>29.4</v>
          </cell>
          <cell r="D22">
            <v>17.5</v>
          </cell>
          <cell r="E22">
            <v>59.208333333333336</v>
          </cell>
          <cell r="F22">
            <v>82</v>
          </cell>
          <cell r="G22">
            <v>38</v>
          </cell>
          <cell r="H22">
            <v>18.720000000000002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23.358333333333334</v>
          </cell>
          <cell r="C23">
            <v>31.5</v>
          </cell>
          <cell r="D23">
            <v>17.600000000000001</v>
          </cell>
          <cell r="E23">
            <v>60.375</v>
          </cell>
          <cell r="F23">
            <v>98</v>
          </cell>
          <cell r="G23">
            <v>31</v>
          </cell>
          <cell r="H23">
            <v>14.4</v>
          </cell>
          <cell r="I23" t="str">
            <v>L</v>
          </cell>
          <cell r="J23">
            <v>31.319999999999997</v>
          </cell>
          <cell r="K23">
            <v>0</v>
          </cell>
        </row>
        <row r="24">
          <cell r="B24">
            <v>23.512500000000003</v>
          </cell>
          <cell r="C24">
            <v>31.2</v>
          </cell>
          <cell r="D24">
            <v>17</v>
          </cell>
          <cell r="E24">
            <v>55.291666666666664</v>
          </cell>
          <cell r="F24">
            <v>79</v>
          </cell>
          <cell r="G24">
            <v>27</v>
          </cell>
          <cell r="H24">
            <v>14.4</v>
          </cell>
          <cell r="I24" t="str">
            <v>NE</v>
          </cell>
          <cell r="J24">
            <v>28.8</v>
          </cell>
          <cell r="K24">
            <v>0</v>
          </cell>
        </row>
        <row r="25">
          <cell r="B25">
            <v>23.766666666666666</v>
          </cell>
          <cell r="C25">
            <v>32</v>
          </cell>
          <cell r="D25">
            <v>17.5</v>
          </cell>
          <cell r="E25">
            <v>51.041666666666664</v>
          </cell>
          <cell r="F25">
            <v>81</v>
          </cell>
          <cell r="G25">
            <v>25</v>
          </cell>
          <cell r="H25">
            <v>17.64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23.916666666666671</v>
          </cell>
          <cell r="C26">
            <v>31.4</v>
          </cell>
          <cell r="D26">
            <v>17.3</v>
          </cell>
          <cell r="E26">
            <v>49.458333333333336</v>
          </cell>
          <cell r="F26">
            <v>81</v>
          </cell>
          <cell r="G26">
            <v>26</v>
          </cell>
          <cell r="H26">
            <v>14.04</v>
          </cell>
          <cell r="I26" t="str">
            <v>L</v>
          </cell>
          <cell r="J26">
            <v>27.36</v>
          </cell>
          <cell r="K26">
            <v>0</v>
          </cell>
        </row>
        <row r="27">
          <cell r="B27">
            <v>22.3</v>
          </cell>
          <cell r="C27">
            <v>29.6</v>
          </cell>
          <cell r="D27">
            <v>16.399999999999999</v>
          </cell>
          <cell r="E27">
            <v>50.791666666666664</v>
          </cell>
          <cell r="F27">
            <v>75</v>
          </cell>
          <cell r="G27">
            <v>27</v>
          </cell>
          <cell r="H27">
            <v>15.120000000000001</v>
          </cell>
          <cell r="I27" t="str">
            <v>L</v>
          </cell>
          <cell r="J27">
            <v>42.480000000000004</v>
          </cell>
          <cell r="K27">
            <v>0</v>
          </cell>
        </row>
        <row r="28">
          <cell r="B28">
            <v>22.416666666666661</v>
          </cell>
          <cell r="C28">
            <v>31.3</v>
          </cell>
          <cell r="D28">
            <v>15.2</v>
          </cell>
          <cell r="E28">
            <v>51.083333333333336</v>
          </cell>
          <cell r="F28">
            <v>69</v>
          </cell>
          <cell r="G28">
            <v>27</v>
          </cell>
          <cell r="H28">
            <v>18</v>
          </cell>
          <cell r="I28" t="str">
            <v>NE</v>
          </cell>
          <cell r="J28">
            <v>37.080000000000005</v>
          </cell>
          <cell r="K28">
            <v>0</v>
          </cell>
        </row>
        <row r="29">
          <cell r="B29">
            <v>24.554166666666664</v>
          </cell>
          <cell r="C29">
            <v>32.6</v>
          </cell>
          <cell r="D29">
            <v>18.399999999999999</v>
          </cell>
          <cell r="E29">
            <v>51.458333333333336</v>
          </cell>
          <cell r="F29">
            <v>68</v>
          </cell>
          <cell r="G29">
            <v>32</v>
          </cell>
          <cell r="H29">
            <v>25.92</v>
          </cell>
          <cell r="I29" t="str">
            <v>NE</v>
          </cell>
          <cell r="J29">
            <v>46.440000000000005</v>
          </cell>
          <cell r="K29">
            <v>0</v>
          </cell>
        </row>
        <row r="30">
          <cell r="B30">
            <v>18.741666666666671</v>
          </cell>
          <cell r="C30">
            <v>24.9</v>
          </cell>
          <cell r="D30">
            <v>16.7</v>
          </cell>
          <cell r="E30">
            <v>77.5</v>
          </cell>
          <cell r="F30">
            <v>85</v>
          </cell>
          <cell r="G30">
            <v>56</v>
          </cell>
          <cell r="H30">
            <v>18.720000000000002</v>
          </cell>
          <cell r="I30" t="str">
            <v>SO</v>
          </cell>
          <cell r="J30">
            <v>36.72</v>
          </cell>
          <cell r="K30">
            <v>29.4</v>
          </cell>
        </row>
        <row r="31">
          <cell r="B31">
            <v>18.18333333333333</v>
          </cell>
          <cell r="C31">
            <v>19.899999999999999</v>
          </cell>
          <cell r="D31">
            <v>16.8</v>
          </cell>
          <cell r="E31" t="str">
            <v>*</v>
          </cell>
          <cell r="F31" t="str">
            <v>*</v>
          </cell>
          <cell r="G31" t="str">
            <v>*</v>
          </cell>
          <cell r="H31">
            <v>32.04</v>
          </cell>
          <cell r="I31" t="str">
            <v>SO</v>
          </cell>
          <cell r="J31">
            <v>50.04</v>
          </cell>
          <cell r="K31">
            <v>35.800000000000011</v>
          </cell>
        </row>
        <row r="32">
          <cell r="B32">
            <v>17.833333333333332</v>
          </cell>
          <cell r="C32">
            <v>20.7</v>
          </cell>
          <cell r="D32">
            <v>15.2</v>
          </cell>
          <cell r="E32">
            <v>88.111111111111114</v>
          </cell>
          <cell r="F32">
            <v>100</v>
          </cell>
          <cell r="G32">
            <v>77</v>
          </cell>
          <cell r="H32">
            <v>17.64</v>
          </cell>
          <cell r="I32" t="str">
            <v>L</v>
          </cell>
          <cell r="J32">
            <v>26.64</v>
          </cell>
          <cell r="K32">
            <v>0</v>
          </cell>
        </row>
        <row r="33">
          <cell r="B33">
            <v>18.733333333333334</v>
          </cell>
          <cell r="C33">
            <v>24.2</v>
          </cell>
          <cell r="D33">
            <v>14.4</v>
          </cell>
          <cell r="E33">
            <v>82.333333333333329</v>
          </cell>
          <cell r="F33">
            <v>100</v>
          </cell>
          <cell r="G33">
            <v>57</v>
          </cell>
          <cell r="H33">
            <v>21.6</v>
          </cell>
          <cell r="I33" t="str">
            <v>L</v>
          </cell>
          <cell r="J33">
            <v>35.64</v>
          </cell>
          <cell r="K33">
            <v>0</v>
          </cell>
        </row>
        <row r="34">
          <cell r="B34">
            <v>22.883333333333336</v>
          </cell>
          <cell r="C34">
            <v>30.4</v>
          </cell>
          <cell r="D34">
            <v>18.100000000000001</v>
          </cell>
          <cell r="E34">
            <v>65.166666666666671</v>
          </cell>
          <cell r="F34">
            <v>100</v>
          </cell>
          <cell r="G34">
            <v>35</v>
          </cell>
          <cell r="H34">
            <v>25.56</v>
          </cell>
          <cell r="I34" t="str">
            <v>L</v>
          </cell>
          <cell r="J34">
            <v>47.88</v>
          </cell>
          <cell r="K34">
            <v>0</v>
          </cell>
        </row>
        <row r="35">
          <cell r="I35" t="str">
            <v>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15.385714285714286</v>
          </cell>
          <cell r="C5">
            <v>22.9</v>
          </cell>
          <cell r="D5">
            <v>13</v>
          </cell>
          <cell r="E5">
            <v>89.071428571428569</v>
          </cell>
          <cell r="F5">
            <v>93</v>
          </cell>
          <cell r="G5">
            <v>72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16.2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16.358333333333334</v>
          </cell>
          <cell r="C5">
            <v>23.1</v>
          </cell>
          <cell r="D5">
            <v>13</v>
          </cell>
          <cell r="E5">
            <v>95.375</v>
          </cell>
          <cell r="F5">
            <v>99</v>
          </cell>
          <cell r="G5">
            <v>68</v>
          </cell>
          <cell r="H5">
            <v>19.079999999999998</v>
          </cell>
          <cell r="I5" t="str">
            <v>SO</v>
          </cell>
          <cell r="J5">
            <v>30.6</v>
          </cell>
          <cell r="K5">
            <v>10.4</v>
          </cell>
        </row>
        <row r="6">
          <cell r="B6">
            <v>12.737500000000002</v>
          </cell>
          <cell r="C6">
            <v>13.9</v>
          </cell>
          <cell r="D6">
            <v>11.7</v>
          </cell>
          <cell r="E6">
            <v>97.708333333333329</v>
          </cell>
          <cell r="F6">
            <v>99</v>
          </cell>
          <cell r="G6">
            <v>93</v>
          </cell>
          <cell r="H6">
            <v>11.879999999999999</v>
          </cell>
          <cell r="I6" t="str">
            <v>SO</v>
          </cell>
          <cell r="J6">
            <v>30.240000000000002</v>
          </cell>
          <cell r="K6">
            <v>5</v>
          </cell>
        </row>
        <row r="7">
          <cell r="B7">
            <v>15.883333333333335</v>
          </cell>
          <cell r="C7">
            <v>20</v>
          </cell>
          <cell r="D7">
            <v>12.3</v>
          </cell>
          <cell r="E7">
            <v>94.166666666666671</v>
          </cell>
          <cell r="F7">
            <v>99</v>
          </cell>
          <cell r="G7">
            <v>81</v>
          </cell>
          <cell r="H7">
            <v>13.32</v>
          </cell>
          <cell r="I7" t="str">
            <v>NE</v>
          </cell>
          <cell r="J7">
            <v>23.040000000000003</v>
          </cell>
          <cell r="K7">
            <v>0.2</v>
          </cell>
        </row>
        <row r="8">
          <cell r="B8">
            <v>18.662499999999998</v>
          </cell>
          <cell r="C8">
            <v>19.600000000000001</v>
          </cell>
          <cell r="D8">
            <v>18</v>
          </cell>
          <cell r="E8">
            <v>96.666666666666671</v>
          </cell>
          <cell r="F8">
            <v>99</v>
          </cell>
          <cell r="G8">
            <v>90</v>
          </cell>
          <cell r="H8">
            <v>16.920000000000002</v>
          </cell>
          <cell r="I8" t="str">
            <v>NE</v>
          </cell>
          <cell r="J8">
            <v>31.680000000000003</v>
          </cell>
          <cell r="K8">
            <v>6</v>
          </cell>
        </row>
        <row r="9">
          <cell r="B9">
            <v>18.309090909090912</v>
          </cell>
          <cell r="C9">
            <v>25.5</v>
          </cell>
          <cell r="D9">
            <v>13.7</v>
          </cell>
          <cell r="E9">
            <v>92.409090909090907</v>
          </cell>
          <cell r="F9">
            <v>99</v>
          </cell>
          <cell r="G9">
            <v>70</v>
          </cell>
          <cell r="H9">
            <v>23.759999999999998</v>
          </cell>
          <cell r="I9" t="str">
            <v>NE</v>
          </cell>
          <cell r="J9">
            <v>44.28</v>
          </cell>
          <cell r="K9">
            <v>2.4</v>
          </cell>
        </row>
        <row r="10">
          <cell r="B10">
            <v>14.933333333333335</v>
          </cell>
          <cell r="C10">
            <v>21.1</v>
          </cell>
          <cell r="D10">
            <v>11.4</v>
          </cell>
          <cell r="E10">
            <v>83.583333333333329</v>
          </cell>
          <cell r="F10">
            <v>98</v>
          </cell>
          <cell r="G10">
            <v>55</v>
          </cell>
          <cell r="H10">
            <v>12.96</v>
          </cell>
          <cell r="I10" t="str">
            <v>SO</v>
          </cell>
          <cell r="J10">
            <v>27.36</v>
          </cell>
          <cell r="K10">
            <v>7.6000000000000005</v>
          </cell>
        </row>
        <row r="11">
          <cell r="B11">
            <v>16.891666666666669</v>
          </cell>
          <cell r="C11">
            <v>24.5</v>
          </cell>
          <cell r="D11">
            <v>11.3</v>
          </cell>
          <cell r="E11">
            <v>84.375</v>
          </cell>
          <cell r="F11">
            <v>99</v>
          </cell>
          <cell r="G11">
            <v>61</v>
          </cell>
          <cell r="H11">
            <v>11.16</v>
          </cell>
          <cell r="I11" t="str">
            <v>NE</v>
          </cell>
          <cell r="J11">
            <v>20.52</v>
          </cell>
          <cell r="K11">
            <v>0</v>
          </cell>
        </row>
        <row r="12">
          <cell r="B12">
            <v>22.395652173913046</v>
          </cell>
          <cell r="C12">
            <v>30.2</v>
          </cell>
          <cell r="D12">
            <v>17.100000000000001</v>
          </cell>
          <cell r="E12">
            <v>80.652173913043484</v>
          </cell>
          <cell r="F12">
            <v>95</v>
          </cell>
          <cell r="G12">
            <v>57</v>
          </cell>
          <cell r="H12">
            <v>17.28</v>
          </cell>
          <cell r="I12" t="str">
            <v>NE</v>
          </cell>
          <cell r="J12">
            <v>32.04</v>
          </cell>
          <cell r="K12">
            <v>0</v>
          </cell>
        </row>
        <row r="13">
          <cell r="B13">
            <v>24.641666666666669</v>
          </cell>
          <cell r="C13">
            <v>31.1</v>
          </cell>
          <cell r="D13">
            <v>20.6</v>
          </cell>
          <cell r="E13">
            <v>82.541666666666671</v>
          </cell>
          <cell r="F13">
            <v>98</v>
          </cell>
          <cell r="G13">
            <v>57</v>
          </cell>
          <cell r="H13">
            <v>17.64</v>
          </cell>
          <cell r="I13" t="str">
            <v>N</v>
          </cell>
          <cell r="J13">
            <v>36</v>
          </cell>
          <cell r="K13">
            <v>0</v>
          </cell>
        </row>
        <row r="14">
          <cell r="B14">
            <v>24.775000000000002</v>
          </cell>
          <cell r="C14">
            <v>30.8</v>
          </cell>
          <cell r="D14">
            <v>20.8</v>
          </cell>
          <cell r="E14">
            <v>80.5</v>
          </cell>
          <cell r="F14">
            <v>97</v>
          </cell>
          <cell r="G14">
            <v>52</v>
          </cell>
          <cell r="H14">
            <v>21.6</v>
          </cell>
          <cell r="I14" t="str">
            <v>N</v>
          </cell>
          <cell r="J14">
            <v>41.76</v>
          </cell>
          <cell r="K14">
            <v>0</v>
          </cell>
        </row>
        <row r="15">
          <cell r="B15">
            <v>24.278260869565216</v>
          </cell>
          <cell r="C15">
            <v>30.7</v>
          </cell>
          <cell r="D15">
            <v>19.7</v>
          </cell>
          <cell r="E15">
            <v>76.695652173913047</v>
          </cell>
          <cell r="F15">
            <v>95</v>
          </cell>
          <cell r="G15">
            <v>50</v>
          </cell>
          <cell r="H15">
            <v>17.64</v>
          </cell>
          <cell r="I15" t="str">
            <v>N</v>
          </cell>
          <cell r="J15">
            <v>35.28</v>
          </cell>
          <cell r="K15">
            <v>0</v>
          </cell>
        </row>
        <row r="16">
          <cell r="B16">
            <v>23.304347826086957</v>
          </cell>
          <cell r="C16">
            <v>30.5</v>
          </cell>
          <cell r="D16">
            <v>17.3</v>
          </cell>
          <cell r="E16">
            <v>72.130434782608702</v>
          </cell>
          <cell r="F16">
            <v>97</v>
          </cell>
          <cell r="G16">
            <v>42</v>
          </cell>
          <cell r="H16">
            <v>17.28</v>
          </cell>
          <cell r="I16" t="str">
            <v>N</v>
          </cell>
          <cell r="J16">
            <v>46.800000000000004</v>
          </cell>
          <cell r="K16">
            <v>0</v>
          </cell>
        </row>
        <row r="17">
          <cell r="B17">
            <v>23.529166666666669</v>
          </cell>
          <cell r="C17">
            <v>31</v>
          </cell>
          <cell r="D17">
            <v>19.899999999999999</v>
          </cell>
          <cell r="E17">
            <v>71.458333333333329</v>
          </cell>
          <cell r="F17">
            <v>95</v>
          </cell>
          <cell r="G17">
            <v>49</v>
          </cell>
          <cell r="H17">
            <v>21.6</v>
          </cell>
          <cell r="I17" t="str">
            <v>N</v>
          </cell>
          <cell r="J17">
            <v>34.92</v>
          </cell>
          <cell r="K17">
            <v>0</v>
          </cell>
        </row>
        <row r="18">
          <cell r="B18">
            <v>19.333333333333332</v>
          </cell>
          <cell r="C18">
            <v>26.5</v>
          </cell>
          <cell r="D18">
            <v>13.2</v>
          </cell>
          <cell r="E18">
            <v>85.458333333333329</v>
          </cell>
          <cell r="F18">
            <v>98</v>
          </cell>
          <cell r="G18">
            <v>63</v>
          </cell>
          <cell r="H18">
            <v>16.920000000000002</v>
          </cell>
          <cell r="I18" t="str">
            <v>S</v>
          </cell>
          <cell r="J18">
            <v>35.64</v>
          </cell>
          <cell r="K18">
            <v>0</v>
          </cell>
        </row>
        <row r="19">
          <cell r="B19">
            <v>20.416666666666664</v>
          </cell>
          <cell r="C19">
            <v>26.3</v>
          </cell>
          <cell r="D19">
            <v>16.100000000000001</v>
          </cell>
          <cell r="E19">
            <v>80.666666666666671</v>
          </cell>
          <cell r="F19">
            <v>96</v>
          </cell>
          <cell r="G19">
            <v>55</v>
          </cell>
          <cell r="H19">
            <v>20.88</v>
          </cell>
          <cell r="I19" t="str">
            <v>NE</v>
          </cell>
          <cell r="J19">
            <v>40.680000000000007</v>
          </cell>
          <cell r="K19">
            <v>0</v>
          </cell>
        </row>
        <row r="20">
          <cell r="B20">
            <v>21.454166666666666</v>
          </cell>
          <cell r="C20">
            <v>27.9</v>
          </cell>
          <cell r="D20">
            <v>17.3</v>
          </cell>
          <cell r="E20">
            <v>72.708333333333329</v>
          </cell>
          <cell r="F20">
            <v>92</v>
          </cell>
          <cell r="G20">
            <v>45</v>
          </cell>
          <cell r="H20">
            <v>24.48</v>
          </cell>
          <cell r="I20" t="str">
            <v>L</v>
          </cell>
          <cell r="J20">
            <v>42.84</v>
          </cell>
          <cell r="K20">
            <v>0</v>
          </cell>
        </row>
        <row r="21">
          <cell r="B21">
            <v>21.729166666666661</v>
          </cell>
          <cell r="C21">
            <v>28.7</v>
          </cell>
          <cell r="D21">
            <v>16.899999999999999</v>
          </cell>
          <cell r="E21">
            <v>68.75</v>
          </cell>
          <cell r="F21">
            <v>87</v>
          </cell>
          <cell r="G21">
            <v>46</v>
          </cell>
          <cell r="H21">
            <v>26.28</v>
          </cell>
          <cell r="I21" t="str">
            <v>NE</v>
          </cell>
          <cell r="J21">
            <v>46.800000000000004</v>
          </cell>
          <cell r="K21">
            <v>0</v>
          </cell>
        </row>
        <row r="22">
          <cell r="B22">
            <v>21.820833333333336</v>
          </cell>
          <cell r="C22">
            <v>28.8</v>
          </cell>
          <cell r="D22">
            <v>15.3</v>
          </cell>
          <cell r="E22">
            <v>70.916666666666671</v>
          </cell>
          <cell r="F22">
            <v>94</v>
          </cell>
          <cell r="G22">
            <v>50</v>
          </cell>
          <cell r="H22">
            <v>20.52</v>
          </cell>
          <cell r="I22" t="str">
            <v>NE</v>
          </cell>
          <cell r="J22">
            <v>41.4</v>
          </cell>
          <cell r="K22">
            <v>0</v>
          </cell>
        </row>
        <row r="23">
          <cell r="B23">
            <v>22.775000000000002</v>
          </cell>
          <cell r="C23">
            <v>30.1</v>
          </cell>
          <cell r="D23">
            <v>17.399999999999999</v>
          </cell>
          <cell r="E23">
            <v>69.833333333333329</v>
          </cell>
          <cell r="F23">
            <v>90</v>
          </cell>
          <cell r="G23">
            <v>44</v>
          </cell>
          <cell r="H23">
            <v>19.079999999999998</v>
          </cell>
          <cell r="I23" t="str">
            <v>N</v>
          </cell>
          <cell r="J23">
            <v>38.880000000000003</v>
          </cell>
          <cell r="K23">
            <v>0</v>
          </cell>
        </row>
        <row r="24">
          <cell r="B24">
            <v>22.737499999999997</v>
          </cell>
          <cell r="C24">
            <v>30.3</v>
          </cell>
          <cell r="D24">
            <v>17.100000000000001</v>
          </cell>
          <cell r="E24">
            <v>68.458333333333329</v>
          </cell>
          <cell r="F24">
            <v>91</v>
          </cell>
          <cell r="G24">
            <v>41</v>
          </cell>
          <cell r="H24">
            <v>19.8</v>
          </cell>
          <cell r="I24" t="str">
            <v>NE</v>
          </cell>
          <cell r="J24">
            <v>37.800000000000004</v>
          </cell>
          <cell r="K24">
            <v>0</v>
          </cell>
        </row>
        <row r="25">
          <cell r="B25">
            <v>23.137499999999999</v>
          </cell>
          <cell r="C25">
            <v>30.4</v>
          </cell>
          <cell r="D25">
            <v>17.2</v>
          </cell>
          <cell r="E25">
            <v>56.958333333333336</v>
          </cell>
          <cell r="F25">
            <v>77</v>
          </cell>
          <cell r="G25">
            <v>37</v>
          </cell>
          <cell r="H25">
            <v>19.8</v>
          </cell>
          <cell r="I25" t="str">
            <v>N</v>
          </cell>
          <cell r="J25">
            <v>46.800000000000004</v>
          </cell>
          <cell r="K25">
            <v>0</v>
          </cell>
        </row>
        <row r="26">
          <cell r="B26">
            <v>22.075000000000003</v>
          </cell>
          <cell r="C26">
            <v>30.9</v>
          </cell>
          <cell r="D26">
            <v>16</v>
          </cell>
          <cell r="E26">
            <v>62.541666666666664</v>
          </cell>
          <cell r="F26">
            <v>83</v>
          </cell>
          <cell r="G26">
            <v>36</v>
          </cell>
          <cell r="H26">
            <v>14.76</v>
          </cell>
          <cell r="I26" t="str">
            <v>NE</v>
          </cell>
          <cell r="J26">
            <v>30.6</v>
          </cell>
          <cell r="K26">
            <v>0</v>
          </cell>
        </row>
        <row r="27">
          <cell r="B27">
            <v>22.983333333333334</v>
          </cell>
          <cell r="C27">
            <v>30.1</v>
          </cell>
          <cell r="D27">
            <v>16.100000000000001</v>
          </cell>
          <cell r="E27">
            <v>56.083333333333336</v>
          </cell>
          <cell r="F27">
            <v>77</v>
          </cell>
          <cell r="G27">
            <v>34</v>
          </cell>
          <cell r="H27">
            <v>23.040000000000003</v>
          </cell>
          <cell r="I27" t="str">
            <v>NE</v>
          </cell>
          <cell r="J27">
            <v>51.12</v>
          </cell>
          <cell r="K27">
            <v>0</v>
          </cell>
        </row>
        <row r="28">
          <cell r="B28">
            <v>21.425000000000001</v>
          </cell>
          <cell r="C28">
            <v>29.7</v>
          </cell>
          <cell r="D28">
            <v>14.6</v>
          </cell>
          <cell r="E28">
            <v>60.25</v>
          </cell>
          <cell r="F28">
            <v>78</v>
          </cell>
          <cell r="G28">
            <v>39</v>
          </cell>
          <cell r="H28">
            <v>24.48</v>
          </cell>
          <cell r="I28" t="str">
            <v>NE</v>
          </cell>
          <cell r="J28">
            <v>48.6</v>
          </cell>
          <cell r="K28">
            <v>0</v>
          </cell>
        </row>
        <row r="29">
          <cell r="B29">
            <v>20.858333333333331</v>
          </cell>
          <cell r="C29">
            <v>25.3</v>
          </cell>
          <cell r="D29">
            <v>15.9</v>
          </cell>
          <cell r="E29">
            <v>75.458333333333329</v>
          </cell>
          <cell r="F29">
            <v>98</v>
          </cell>
          <cell r="G29">
            <v>58</v>
          </cell>
          <cell r="H29">
            <v>24.12</v>
          </cell>
          <cell r="I29" t="str">
            <v>N</v>
          </cell>
          <cell r="J29">
            <v>58.32</v>
          </cell>
          <cell r="K29">
            <v>8</v>
          </cell>
        </row>
        <row r="30">
          <cell r="B30">
            <v>13.629166666666665</v>
          </cell>
          <cell r="C30">
            <v>15.9</v>
          </cell>
          <cell r="D30">
            <v>11.1</v>
          </cell>
          <cell r="E30">
            <v>95.875</v>
          </cell>
          <cell r="F30">
            <v>99</v>
          </cell>
          <cell r="G30">
            <v>86</v>
          </cell>
          <cell r="H30">
            <v>16.559999999999999</v>
          </cell>
          <cell r="I30" t="str">
            <v>S</v>
          </cell>
          <cell r="J30">
            <v>32.76</v>
          </cell>
          <cell r="K30">
            <v>35.199999999999996</v>
          </cell>
        </row>
        <row r="31">
          <cell r="B31">
            <v>12.428571428571431</v>
          </cell>
          <cell r="C31">
            <v>15</v>
          </cell>
          <cell r="D31">
            <v>10.9</v>
          </cell>
          <cell r="E31">
            <v>98.642857142857139</v>
          </cell>
          <cell r="F31">
            <v>99</v>
          </cell>
          <cell r="G31">
            <v>91</v>
          </cell>
          <cell r="H31">
            <v>25.2</v>
          </cell>
          <cell r="I31" t="str">
            <v>SO</v>
          </cell>
          <cell r="J31">
            <v>40.32</v>
          </cell>
          <cell r="K31">
            <v>30.4</v>
          </cell>
        </row>
        <row r="32">
          <cell r="B32">
            <v>15.425000000000002</v>
          </cell>
          <cell r="C32">
            <v>20</v>
          </cell>
          <cell r="D32">
            <v>11.4</v>
          </cell>
          <cell r="E32">
            <v>93.791666666666671</v>
          </cell>
          <cell r="F32">
            <v>100</v>
          </cell>
          <cell r="G32">
            <v>78</v>
          </cell>
          <cell r="H32">
            <v>11.520000000000001</v>
          </cell>
          <cell r="I32" t="str">
            <v>NE</v>
          </cell>
          <cell r="J32">
            <v>23.040000000000003</v>
          </cell>
          <cell r="K32">
            <v>0.2</v>
          </cell>
        </row>
        <row r="33">
          <cell r="B33">
            <v>18.729166666666661</v>
          </cell>
          <cell r="C33">
            <v>23.5</v>
          </cell>
          <cell r="D33">
            <v>15.6</v>
          </cell>
          <cell r="E33">
            <v>85.333333333333329</v>
          </cell>
          <cell r="F33">
            <v>98</v>
          </cell>
          <cell r="G33">
            <v>66</v>
          </cell>
          <cell r="H33">
            <v>21.6</v>
          </cell>
          <cell r="I33" t="str">
            <v>NE</v>
          </cell>
          <cell r="J33">
            <v>45</v>
          </cell>
          <cell r="K33">
            <v>0</v>
          </cell>
        </row>
        <row r="34">
          <cell r="B34">
            <v>21.370833333333334</v>
          </cell>
          <cell r="C34">
            <v>28.9</v>
          </cell>
          <cell r="D34">
            <v>18.100000000000001</v>
          </cell>
          <cell r="E34">
            <v>80</v>
          </cell>
          <cell r="F34">
            <v>96</v>
          </cell>
          <cell r="G34">
            <v>52</v>
          </cell>
          <cell r="H34">
            <v>37.800000000000004</v>
          </cell>
          <cell r="I34" t="str">
            <v>NE</v>
          </cell>
          <cell r="J34">
            <v>66.600000000000009</v>
          </cell>
          <cell r="K34">
            <v>2.4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21.108333333333331</v>
          </cell>
          <cell r="C5">
            <v>26.9</v>
          </cell>
          <cell r="D5">
            <v>17.8</v>
          </cell>
          <cell r="E5">
            <v>69.333333333333329</v>
          </cell>
          <cell r="F5">
            <v>88</v>
          </cell>
          <cell r="G5">
            <v>46</v>
          </cell>
          <cell r="H5">
            <v>12.96</v>
          </cell>
          <cell r="I5" t="str">
            <v>N</v>
          </cell>
          <cell r="J5">
            <v>32.04</v>
          </cell>
          <cell r="K5">
            <v>0</v>
          </cell>
        </row>
        <row r="6">
          <cell r="B6">
            <v>16.704166666666666</v>
          </cell>
          <cell r="C6">
            <v>20.6</v>
          </cell>
          <cell r="D6">
            <v>14.9</v>
          </cell>
          <cell r="E6">
            <v>97.1</v>
          </cell>
          <cell r="F6">
            <v>100</v>
          </cell>
          <cell r="G6">
            <v>84</v>
          </cell>
          <cell r="H6">
            <v>12.6</v>
          </cell>
          <cell r="I6" t="str">
            <v>N</v>
          </cell>
          <cell r="J6">
            <v>28.08</v>
          </cell>
          <cell r="K6">
            <v>15.200000000000001</v>
          </cell>
        </row>
        <row r="7">
          <cell r="B7">
            <v>17.166666666666668</v>
          </cell>
          <cell r="C7">
            <v>21.6</v>
          </cell>
          <cell r="D7">
            <v>14.2</v>
          </cell>
          <cell r="E7">
            <v>91.833333333333329</v>
          </cell>
          <cell r="F7">
            <v>100</v>
          </cell>
          <cell r="G7">
            <v>83</v>
          </cell>
          <cell r="H7">
            <v>14.4</v>
          </cell>
          <cell r="I7" t="str">
            <v>L</v>
          </cell>
          <cell r="J7">
            <v>26.28</v>
          </cell>
          <cell r="K7">
            <v>6.1999999999999993</v>
          </cell>
        </row>
        <row r="8">
          <cell r="B8">
            <v>20.391666666666666</v>
          </cell>
          <cell r="C8">
            <v>25.3</v>
          </cell>
          <cell r="D8">
            <v>18.100000000000001</v>
          </cell>
          <cell r="E8">
            <v>77.791666666666671</v>
          </cell>
          <cell r="F8">
            <v>90</v>
          </cell>
          <cell r="G8">
            <v>59</v>
          </cell>
          <cell r="H8">
            <v>22.68</v>
          </cell>
          <cell r="I8" t="str">
            <v>L</v>
          </cell>
          <cell r="J8">
            <v>37.080000000000005</v>
          </cell>
          <cell r="K8">
            <v>1.4</v>
          </cell>
        </row>
        <row r="9">
          <cell r="B9">
            <v>21.695833333333336</v>
          </cell>
          <cell r="C9">
            <v>28.1</v>
          </cell>
          <cell r="D9">
            <v>18</v>
          </cell>
          <cell r="E9">
            <v>78.791666666666671</v>
          </cell>
          <cell r="F9">
            <v>92</v>
          </cell>
          <cell r="G9">
            <v>55</v>
          </cell>
          <cell r="H9">
            <v>23.400000000000002</v>
          </cell>
          <cell r="I9" t="str">
            <v>L</v>
          </cell>
          <cell r="J9">
            <v>40.680000000000007</v>
          </cell>
          <cell r="K9">
            <v>0</v>
          </cell>
        </row>
        <row r="10">
          <cell r="B10">
            <v>16.958333333333332</v>
          </cell>
          <cell r="C10">
            <v>21.1</v>
          </cell>
          <cell r="D10">
            <v>14.3</v>
          </cell>
          <cell r="E10">
            <v>87.083333333333329</v>
          </cell>
          <cell r="F10">
            <v>98</v>
          </cell>
          <cell r="G10">
            <v>67</v>
          </cell>
          <cell r="H10">
            <v>10.8</v>
          </cell>
          <cell r="I10" t="str">
            <v>N</v>
          </cell>
          <cell r="J10">
            <v>19.8</v>
          </cell>
          <cell r="K10">
            <v>0</v>
          </cell>
        </row>
        <row r="11">
          <cell r="B11">
            <v>20.991666666666667</v>
          </cell>
          <cell r="C11">
            <v>29.1</v>
          </cell>
          <cell r="D11">
            <v>14.9</v>
          </cell>
          <cell r="E11">
            <v>80.5</v>
          </cell>
          <cell r="F11">
            <v>100</v>
          </cell>
          <cell r="G11">
            <v>54</v>
          </cell>
          <cell r="H11">
            <v>11.520000000000001</v>
          </cell>
          <cell r="I11" t="str">
            <v>N</v>
          </cell>
          <cell r="J11">
            <v>21.6</v>
          </cell>
          <cell r="K11">
            <v>0.2</v>
          </cell>
        </row>
        <row r="12">
          <cell r="B12">
            <v>24.354166666666668</v>
          </cell>
          <cell r="C12">
            <v>30.4</v>
          </cell>
          <cell r="D12">
            <v>20.3</v>
          </cell>
          <cell r="E12">
            <v>73.833333333333329</v>
          </cell>
          <cell r="F12">
            <v>90</v>
          </cell>
          <cell r="G12">
            <v>51</v>
          </cell>
          <cell r="H12">
            <v>14.76</v>
          </cell>
          <cell r="I12" t="str">
            <v>L</v>
          </cell>
          <cell r="J12">
            <v>30.96</v>
          </cell>
          <cell r="K12">
            <v>0</v>
          </cell>
        </row>
        <row r="13">
          <cell r="B13">
            <v>24.450000000000003</v>
          </cell>
          <cell r="C13">
            <v>30.2</v>
          </cell>
          <cell r="D13">
            <v>20.2</v>
          </cell>
          <cell r="E13">
            <v>74.458333333333329</v>
          </cell>
          <cell r="F13">
            <v>91</v>
          </cell>
          <cell r="G13">
            <v>50</v>
          </cell>
          <cell r="H13">
            <v>13.68</v>
          </cell>
          <cell r="I13" t="str">
            <v>NE</v>
          </cell>
          <cell r="J13">
            <v>30.96</v>
          </cell>
          <cell r="K13">
            <v>0</v>
          </cell>
        </row>
        <row r="14">
          <cell r="B14">
            <v>24.204166666666669</v>
          </cell>
          <cell r="C14">
            <v>29.9</v>
          </cell>
          <cell r="D14">
            <v>20.399999999999999</v>
          </cell>
          <cell r="E14">
            <v>70.458333333333329</v>
          </cell>
          <cell r="F14">
            <v>86</v>
          </cell>
          <cell r="G14">
            <v>45</v>
          </cell>
          <cell r="H14">
            <v>20.88</v>
          </cell>
          <cell r="I14" t="str">
            <v>NE</v>
          </cell>
          <cell r="J14">
            <v>39.24</v>
          </cell>
          <cell r="K14">
            <v>0</v>
          </cell>
        </row>
        <row r="15">
          <cell r="B15">
            <v>23.712500000000002</v>
          </cell>
          <cell r="C15">
            <v>30.2</v>
          </cell>
          <cell r="D15">
            <v>18.8</v>
          </cell>
          <cell r="E15">
            <v>64.666666666666671</v>
          </cell>
          <cell r="F15">
            <v>80</v>
          </cell>
          <cell r="G15">
            <v>40</v>
          </cell>
          <cell r="H15">
            <v>15.840000000000002</v>
          </cell>
          <cell r="I15" t="str">
            <v>NE</v>
          </cell>
          <cell r="J15">
            <v>33.480000000000004</v>
          </cell>
          <cell r="K15">
            <v>0</v>
          </cell>
        </row>
        <row r="16">
          <cell r="B16">
            <v>23.7</v>
          </cell>
          <cell r="C16">
            <v>29.4</v>
          </cell>
          <cell r="D16">
            <v>20</v>
          </cell>
          <cell r="E16">
            <v>62.458333333333336</v>
          </cell>
          <cell r="F16">
            <v>76</v>
          </cell>
          <cell r="G16">
            <v>40</v>
          </cell>
          <cell r="H16">
            <v>15.840000000000002</v>
          </cell>
          <cell r="I16" t="str">
            <v>NE</v>
          </cell>
          <cell r="J16">
            <v>34.92</v>
          </cell>
          <cell r="K16">
            <v>0</v>
          </cell>
        </row>
        <row r="17">
          <cell r="B17">
            <v>24.004166666666663</v>
          </cell>
          <cell r="C17">
            <v>30</v>
          </cell>
          <cell r="D17">
            <v>19.100000000000001</v>
          </cell>
          <cell r="E17">
            <v>62.416666666666664</v>
          </cell>
          <cell r="F17">
            <v>83</v>
          </cell>
          <cell r="G17">
            <v>44</v>
          </cell>
          <cell r="H17">
            <v>12.24</v>
          </cell>
          <cell r="I17" t="str">
            <v>N</v>
          </cell>
          <cell r="J17">
            <v>23.040000000000003</v>
          </cell>
          <cell r="K17">
            <v>0</v>
          </cell>
        </row>
        <row r="18">
          <cell r="B18">
            <v>23.216666666666669</v>
          </cell>
          <cell r="C18">
            <v>29.9</v>
          </cell>
          <cell r="D18">
            <v>19.3</v>
          </cell>
          <cell r="E18">
            <v>73.041666666666671</v>
          </cell>
          <cell r="F18">
            <v>93</v>
          </cell>
          <cell r="G18">
            <v>38</v>
          </cell>
          <cell r="H18">
            <v>18.36</v>
          </cell>
          <cell r="I18" t="str">
            <v>L</v>
          </cell>
          <cell r="J18">
            <v>33.119999999999997</v>
          </cell>
          <cell r="K18">
            <v>0</v>
          </cell>
        </row>
        <row r="19">
          <cell r="B19">
            <v>23.162499999999998</v>
          </cell>
          <cell r="C19">
            <v>28.2</v>
          </cell>
          <cell r="D19">
            <v>20.2</v>
          </cell>
          <cell r="E19">
            <v>66.041666666666671</v>
          </cell>
          <cell r="F19">
            <v>81</v>
          </cell>
          <cell r="G19">
            <v>44</v>
          </cell>
          <cell r="H19">
            <v>25.56</v>
          </cell>
          <cell r="I19" t="str">
            <v>L</v>
          </cell>
          <cell r="J19">
            <v>47.16</v>
          </cell>
          <cell r="K19">
            <v>0</v>
          </cell>
        </row>
        <row r="20">
          <cell r="B20">
            <v>23.045833333333331</v>
          </cell>
          <cell r="C20">
            <v>28.6</v>
          </cell>
          <cell r="D20">
            <v>18.8</v>
          </cell>
          <cell r="E20">
            <v>55.125</v>
          </cell>
          <cell r="F20">
            <v>68</v>
          </cell>
          <cell r="G20">
            <v>32</v>
          </cell>
          <cell r="H20">
            <v>18.720000000000002</v>
          </cell>
          <cell r="I20" t="str">
            <v>L</v>
          </cell>
          <cell r="J20">
            <v>41.4</v>
          </cell>
          <cell r="K20">
            <v>0</v>
          </cell>
        </row>
        <row r="21">
          <cell r="B21">
            <v>23.116666666666664</v>
          </cell>
          <cell r="C21">
            <v>28.3</v>
          </cell>
          <cell r="D21">
            <v>19.3</v>
          </cell>
          <cell r="E21">
            <v>55.125</v>
          </cell>
          <cell r="F21">
            <v>69</v>
          </cell>
          <cell r="G21">
            <v>38</v>
          </cell>
          <cell r="H21">
            <v>24.12</v>
          </cell>
          <cell r="I21" t="str">
            <v>L</v>
          </cell>
          <cell r="J21">
            <v>43.92</v>
          </cell>
          <cell r="K21">
            <v>0</v>
          </cell>
        </row>
        <row r="22">
          <cell r="B22">
            <v>22.958333333333339</v>
          </cell>
          <cell r="C22">
            <v>28.7</v>
          </cell>
          <cell r="D22">
            <v>18.7</v>
          </cell>
          <cell r="E22">
            <v>59</v>
          </cell>
          <cell r="F22">
            <v>76</v>
          </cell>
          <cell r="G22">
            <v>38</v>
          </cell>
          <cell r="H22">
            <v>16.559999999999999</v>
          </cell>
          <cell r="I22" t="str">
            <v>NE</v>
          </cell>
          <cell r="J22">
            <v>32.76</v>
          </cell>
          <cell r="K22">
            <v>0</v>
          </cell>
        </row>
        <row r="23">
          <cell r="B23">
            <v>22.683333333333334</v>
          </cell>
          <cell r="C23">
            <v>29.4</v>
          </cell>
          <cell r="D23">
            <v>16.399999999999999</v>
          </cell>
          <cell r="E23">
            <v>61.916666666666664</v>
          </cell>
          <cell r="F23">
            <v>83</v>
          </cell>
          <cell r="G23">
            <v>38</v>
          </cell>
          <cell r="H23">
            <v>17.28</v>
          </cell>
          <cell r="I23" t="str">
            <v>NE</v>
          </cell>
          <cell r="J23">
            <v>36</v>
          </cell>
          <cell r="K23">
            <v>0</v>
          </cell>
        </row>
        <row r="24">
          <cell r="B24">
            <v>23.404166666666669</v>
          </cell>
          <cell r="C24">
            <v>29.8</v>
          </cell>
          <cell r="D24">
            <v>18.399999999999999</v>
          </cell>
          <cell r="E24">
            <v>55</v>
          </cell>
          <cell r="F24">
            <v>76</v>
          </cell>
          <cell r="G24">
            <v>34</v>
          </cell>
          <cell r="H24">
            <v>16.559999999999999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22.887500000000003</v>
          </cell>
          <cell r="C25">
            <v>29.3</v>
          </cell>
          <cell r="D25">
            <v>18</v>
          </cell>
          <cell r="E25">
            <v>48.708333333333336</v>
          </cell>
          <cell r="F25">
            <v>63</v>
          </cell>
          <cell r="G25">
            <v>35</v>
          </cell>
          <cell r="H25">
            <v>16.920000000000002</v>
          </cell>
          <cell r="I25" t="str">
            <v>NE</v>
          </cell>
          <cell r="J25">
            <v>36.36</v>
          </cell>
          <cell r="K25">
            <v>0</v>
          </cell>
        </row>
        <row r="26">
          <cell r="B26">
            <v>23.337500000000002</v>
          </cell>
          <cell r="C26">
            <v>30.5</v>
          </cell>
          <cell r="D26">
            <v>17.7</v>
          </cell>
          <cell r="E26">
            <v>48.375</v>
          </cell>
          <cell r="F26">
            <v>68</v>
          </cell>
          <cell r="G26">
            <v>28</v>
          </cell>
          <cell r="H26">
            <v>16.920000000000002</v>
          </cell>
          <cell r="I26" t="str">
            <v>L</v>
          </cell>
          <cell r="J26">
            <v>24.840000000000003</v>
          </cell>
          <cell r="K26">
            <v>0</v>
          </cell>
        </row>
        <row r="27">
          <cell r="B27">
            <v>23.191666666666666</v>
          </cell>
          <cell r="C27">
            <v>28.9</v>
          </cell>
          <cell r="D27">
            <v>17.3</v>
          </cell>
          <cell r="E27">
            <v>45.75</v>
          </cell>
          <cell r="F27">
            <v>65</v>
          </cell>
          <cell r="G27">
            <v>31</v>
          </cell>
          <cell r="H27">
            <v>18.36</v>
          </cell>
          <cell r="I27" t="str">
            <v>NE</v>
          </cell>
          <cell r="J27">
            <v>37.800000000000004</v>
          </cell>
          <cell r="K27">
            <v>0</v>
          </cell>
        </row>
        <row r="28">
          <cell r="B28">
            <v>22.904166666666669</v>
          </cell>
          <cell r="C28">
            <v>29</v>
          </cell>
          <cell r="D28">
            <v>18.100000000000001</v>
          </cell>
          <cell r="E28">
            <v>48.083333333333336</v>
          </cell>
          <cell r="F28">
            <v>64</v>
          </cell>
          <cell r="G28">
            <v>33</v>
          </cell>
          <cell r="H28">
            <v>20.88</v>
          </cell>
          <cell r="I28" t="str">
            <v>NE</v>
          </cell>
          <cell r="J28">
            <v>45.72</v>
          </cell>
          <cell r="K28">
            <v>0</v>
          </cell>
        </row>
        <row r="29">
          <cell r="B29">
            <v>22.895833333333332</v>
          </cell>
          <cell r="C29">
            <v>29</v>
          </cell>
          <cell r="D29">
            <v>19.399999999999999</v>
          </cell>
          <cell r="E29">
            <v>63.458333333333336</v>
          </cell>
          <cell r="F29">
            <v>82</v>
          </cell>
          <cell r="G29">
            <v>44</v>
          </cell>
          <cell r="H29">
            <v>23.040000000000003</v>
          </cell>
          <cell r="I29" t="str">
            <v>NE</v>
          </cell>
          <cell r="J29">
            <v>50.76</v>
          </cell>
          <cell r="K29">
            <v>0.4</v>
          </cell>
        </row>
        <row r="30">
          <cell r="B30">
            <v>18.824999999999999</v>
          </cell>
          <cell r="C30">
            <v>22.4</v>
          </cell>
          <cell r="D30">
            <v>15.4</v>
          </cell>
          <cell r="E30">
            <v>91.291666666666671</v>
          </cell>
          <cell r="F30">
            <v>100</v>
          </cell>
          <cell r="G30">
            <v>77</v>
          </cell>
          <cell r="H30">
            <v>18.720000000000002</v>
          </cell>
          <cell r="I30" t="str">
            <v>N</v>
          </cell>
          <cell r="J30">
            <v>33.119999999999997</v>
          </cell>
          <cell r="K30">
            <v>2.8</v>
          </cell>
        </row>
        <row r="31">
          <cell r="B31">
            <v>16.499999999999996</v>
          </cell>
          <cell r="C31">
            <v>18.8</v>
          </cell>
          <cell r="D31">
            <v>14.2</v>
          </cell>
          <cell r="E31">
            <v>98.230769230769226</v>
          </cell>
          <cell r="F31">
            <v>100</v>
          </cell>
          <cell r="G31">
            <v>93</v>
          </cell>
          <cell r="H31">
            <v>11.879999999999999</v>
          </cell>
          <cell r="I31" t="str">
            <v>N</v>
          </cell>
          <cell r="J31">
            <v>27.720000000000002</v>
          </cell>
          <cell r="K31">
            <v>14.799999999999997</v>
          </cell>
        </row>
        <row r="32">
          <cell r="B32">
            <v>17.345833333333335</v>
          </cell>
          <cell r="C32">
            <v>21.5</v>
          </cell>
          <cell r="D32">
            <v>14.7</v>
          </cell>
          <cell r="E32">
            <v>85.933333333333337</v>
          </cell>
          <cell r="F32">
            <v>100</v>
          </cell>
          <cell r="G32">
            <v>76</v>
          </cell>
          <cell r="H32">
            <v>15.120000000000001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21.066666666666666</v>
          </cell>
          <cell r="C33">
            <v>27.8</v>
          </cell>
          <cell r="D33">
            <v>17.2</v>
          </cell>
          <cell r="E33">
            <v>73.666666666666671</v>
          </cell>
          <cell r="F33">
            <v>92</v>
          </cell>
          <cell r="G33">
            <v>42</v>
          </cell>
          <cell r="H33">
            <v>29.52</v>
          </cell>
          <cell r="I33" t="str">
            <v>L</v>
          </cell>
          <cell r="J33">
            <v>46.080000000000005</v>
          </cell>
          <cell r="K33">
            <v>0.2</v>
          </cell>
        </row>
        <row r="34">
          <cell r="B34">
            <v>22.958333333333339</v>
          </cell>
          <cell r="C34">
            <v>28.3</v>
          </cell>
          <cell r="D34">
            <v>18.600000000000001</v>
          </cell>
          <cell r="E34">
            <v>61.666666666666664</v>
          </cell>
          <cell r="F34">
            <v>77</v>
          </cell>
          <cell r="G34">
            <v>42</v>
          </cell>
          <cell r="H34">
            <v>28.8</v>
          </cell>
          <cell r="I34" t="str">
            <v>NE</v>
          </cell>
          <cell r="J34">
            <v>59.04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18.808333333333334</v>
          </cell>
          <cell r="C5">
            <v>29.6</v>
          </cell>
          <cell r="D5">
            <v>9.5</v>
          </cell>
          <cell r="E5">
            <v>62.208333333333336</v>
          </cell>
          <cell r="F5">
            <v>91</v>
          </cell>
          <cell r="G5">
            <v>28</v>
          </cell>
          <cell r="H5">
            <v>9.3600000000000012</v>
          </cell>
          <cell r="I5" t="str">
            <v>O</v>
          </cell>
          <cell r="J5">
            <v>20.88</v>
          </cell>
          <cell r="K5">
            <v>0</v>
          </cell>
        </row>
        <row r="6">
          <cell r="B6">
            <v>19.529166666666669</v>
          </cell>
          <cell r="C6">
            <v>28.2</v>
          </cell>
          <cell r="D6">
            <v>12.1</v>
          </cell>
          <cell r="E6">
            <v>67.833333333333329</v>
          </cell>
          <cell r="F6">
            <v>89</v>
          </cell>
          <cell r="G6">
            <v>38</v>
          </cell>
          <cell r="H6">
            <v>9.3600000000000012</v>
          </cell>
          <cell r="I6" t="str">
            <v>SO</v>
          </cell>
          <cell r="J6">
            <v>19.440000000000001</v>
          </cell>
          <cell r="K6">
            <v>0</v>
          </cell>
        </row>
        <row r="7">
          <cell r="B7">
            <v>20.55</v>
          </cell>
          <cell r="C7">
            <v>25</v>
          </cell>
          <cell r="D7">
            <v>17.399999999999999</v>
          </cell>
          <cell r="E7">
            <v>72.375</v>
          </cell>
          <cell r="F7">
            <v>88</v>
          </cell>
          <cell r="G7">
            <v>52</v>
          </cell>
          <cell r="H7">
            <v>7.5600000000000005</v>
          </cell>
          <cell r="I7" t="str">
            <v>SO</v>
          </cell>
          <cell r="J7">
            <v>15.48</v>
          </cell>
          <cell r="K7">
            <v>0</v>
          </cell>
        </row>
        <row r="8">
          <cell r="B8">
            <v>21.495833333333334</v>
          </cell>
          <cell r="C8">
            <v>29.7</v>
          </cell>
          <cell r="D8">
            <v>15.5</v>
          </cell>
          <cell r="E8">
            <v>70.333333333333329</v>
          </cell>
          <cell r="F8">
            <v>93</v>
          </cell>
          <cell r="G8">
            <v>41</v>
          </cell>
          <cell r="H8">
            <v>11.520000000000001</v>
          </cell>
          <cell r="I8" t="str">
            <v>SO</v>
          </cell>
          <cell r="J8">
            <v>23.759999999999998</v>
          </cell>
          <cell r="K8">
            <v>0</v>
          </cell>
        </row>
        <row r="9">
          <cell r="B9">
            <v>24.3</v>
          </cell>
          <cell r="C9">
            <v>32.4</v>
          </cell>
          <cell r="D9">
            <v>18.8</v>
          </cell>
          <cell r="E9">
            <v>65.708333333333329</v>
          </cell>
          <cell r="F9">
            <v>87</v>
          </cell>
          <cell r="G9">
            <v>36</v>
          </cell>
          <cell r="H9">
            <v>13.68</v>
          </cell>
          <cell r="I9" t="str">
            <v>SO</v>
          </cell>
          <cell r="J9">
            <v>25.2</v>
          </cell>
          <cell r="K9">
            <v>0</v>
          </cell>
        </row>
        <row r="10">
          <cell r="B10">
            <v>23.158333333333331</v>
          </cell>
          <cell r="C10">
            <v>29.8</v>
          </cell>
          <cell r="D10">
            <v>19.3</v>
          </cell>
          <cell r="E10">
            <v>74.916666666666671</v>
          </cell>
          <cell r="F10">
            <v>90</v>
          </cell>
          <cell r="G10">
            <v>50</v>
          </cell>
          <cell r="H10">
            <v>8.64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22.958333333333339</v>
          </cell>
          <cell r="C11">
            <v>31</v>
          </cell>
          <cell r="D11">
            <v>16.8</v>
          </cell>
          <cell r="E11">
            <v>72.666666666666671</v>
          </cell>
          <cell r="F11">
            <v>92</v>
          </cell>
          <cell r="G11">
            <v>45</v>
          </cell>
          <cell r="H11">
            <v>9.7200000000000006</v>
          </cell>
          <cell r="I11" t="str">
            <v>SO</v>
          </cell>
          <cell r="J11">
            <v>22.32</v>
          </cell>
          <cell r="K11">
            <v>0</v>
          </cell>
        </row>
        <row r="12">
          <cell r="B12">
            <v>24.462500000000002</v>
          </cell>
          <cell r="C12">
            <v>32.700000000000003</v>
          </cell>
          <cell r="D12">
            <v>17.5</v>
          </cell>
          <cell r="E12">
            <v>67.041666666666671</v>
          </cell>
          <cell r="F12">
            <v>93</v>
          </cell>
          <cell r="G12">
            <v>33</v>
          </cell>
          <cell r="H12">
            <v>10.08</v>
          </cell>
          <cell r="I12" t="str">
            <v>NO</v>
          </cell>
          <cell r="J12">
            <v>21.6</v>
          </cell>
          <cell r="K12">
            <v>0</v>
          </cell>
        </row>
        <row r="13">
          <cell r="B13">
            <v>24.166666666666668</v>
          </cell>
          <cell r="C13">
            <v>33.200000000000003</v>
          </cell>
          <cell r="D13">
            <v>16.7</v>
          </cell>
          <cell r="E13">
            <v>63.625</v>
          </cell>
          <cell r="F13">
            <v>90</v>
          </cell>
          <cell r="G13">
            <v>29</v>
          </cell>
          <cell r="H13">
            <v>10.8</v>
          </cell>
          <cell r="I13" t="str">
            <v>SO</v>
          </cell>
          <cell r="J13">
            <v>24.840000000000003</v>
          </cell>
          <cell r="K13">
            <v>0</v>
          </cell>
        </row>
        <row r="14">
          <cell r="B14">
            <v>23.6875</v>
          </cell>
          <cell r="C14">
            <v>32.9</v>
          </cell>
          <cell r="D14">
            <v>16.100000000000001</v>
          </cell>
          <cell r="E14">
            <v>62.25</v>
          </cell>
          <cell r="F14">
            <v>90</v>
          </cell>
          <cell r="G14">
            <v>28</v>
          </cell>
          <cell r="H14">
            <v>14.4</v>
          </cell>
          <cell r="I14" t="str">
            <v>NO</v>
          </cell>
          <cell r="J14">
            <v>29.16</v>
          </cell>
          <cell r="K14">
            <v>0</v>
          </cell>
        </row>
        <row r="15">
          <cell r="B15">
            <v>23.150000000000002</v>
          </cell>
          <cell r="C15">
            <v>33.299999999999997</v>
          </cell>
          <cell r="D15">
            <v>15</v>
          </cell>
          <cell r="E15">
            <v>61.375</v>
          </cell>
          <cell r="F15">
            <v>92</v>
          </cell>
          <cell r="G15">
            <v>25</v>
          </cell>
          <cell r="H15">
            <v>14.76</v>
          </cell>
          <cell r="I15" t="str">
            <v>NO</v>
          </cell>
          <cell r="J15">
            <v>29.52</v>
          </cell>
          <cell r="K15">
            <v>0</v>
          </cell>
        </row>
        <row r="16">
          <cell r="B16">
            <v>22.433333333333334</v>
          </cell>
          <cell r="C16">
            <v>32.799999999999997</v>
          </cell>
          <cell r="D16">
            <v>13.2</v>
          </cell>
          <cell r="E16">
            <v>59.458333333333336</v>
          </cell>
          <cell r="F16">
            <v>89</v>
          </cell>
          <cell r="G16">
            <v>26</v>
          </cell>
          <cell r="H16">
            <v>15.120000000000001</v>
          </cell>
          <cell r="I16" t="str">
            <v>SO</v>
          </cell>
          <cell r="J16">
            <v>32.76</v>
          </cell>
          <cell r="K16">
            <v>0</v>
          </cell>
        </row>
        <row r="17">
          <cell r="B17">
            <v>22.599999999999998</v>
          </cell>
          <cell r="C17">
            <v>33.5</v>
          </cell>
          <cell r="D17">
            <v>13.7</v>
          </cell>
          <cell r="E17">
            <v>60.041666666666664</v>
          </cell>
          <cell r="F17">
            <v>90</v>
          </cell>
          <cell r="G17">
            <v>22</v>
          </cell>
          <cell r="H17">
            <v>7.5600000000000005</v>
          </cell>
          <cell r="I17" t="str">
            <v>SO</v>
          </cell>
          <cell r="J17">
            <v>19.440000000000001</v>
          </cell>
          <cell r="K17">
            <v>0</v>
          </cell>
        </row>
        <row r="18">
          <cell r="B18">
            <v>22.283333333333331</v>
          </cell>
          <cell r="C18">
            <v>31.9</v>
          </cell>
          <cell r="D18">
            <v>13.7</v>
          </cell>
          <cell r="E18">
            <v>59.375</v>
          </cell>
          <cell r="F18">
            <v>90</v>
          </cell>
          <cell r="G18">
            <v>27</v>
          </cell>
          <cell r="H18">
            <v>18</v>
          </cell>
          <cell r="I18" t="str">
            <v>O</v>
          </cell>
          <cell r="J18">
            <v>30.96</v>
          </cell>
          <cell r="K18">
            <v>0</v>
          </cell>
        </row>
        <row r="19">
          <cell r="B19">
            <v>22.408333333333335</v>
          </cell>
          <cell r="C19">
            <v>30.6</v>
          </cell>
          <cell r="D19">
            <v>15.9</v>
          </cell>
          <cell r="E19">
            <v>58.625</v>
          </cell>
          <cell r="F19">
            <v>88</v>
          </cell>
          <cell r="G19">
            <v>29</v>
          </cell>
          <cell r="H19">
            <v>20.88</v>
          </cell>
          <cell r="I19" t="str">
            <v>SO</v>
          </cell>
          <cell r="J19">
            <v>37.080000000000005</v>
          </cell>
          <cell r="K19">
            <v>0</v>
          </cell>
        </row>
        <row r="20">
          <cell r="B20">
            <v>21.679166666666671</v>
          </cell>
          <cell r="C20">
            <v>29.9</v>
          </cell>
          <cell r="D20">
            <v>13.8</v>
          </cell>
          <cell r="E20">
            <v>58.5</v>
          </cell>
          <cell r="F20">
            <v>86</v>
          </cell>
          <cell r="G20">
            <v>34</v>
          </cell>
          <cell r="H20">
            <v>19.079999999999998</v>
          </cell>
          <cell r="I20" t="str">
            <v>SO</v>
          </cell>
          <cell r="J20">
            <v>39.24</v>
          </cell>
          <cell r="K20">
            <v>0</v>
          </cell>
        </row>
        <row r="21">
          <cell r="B21">
            <v>22.091666666666669</v>
          </cell>
          <cell r="C21">
            <v>30.4</v>
          </cell>
          <cell r="D21">
            <v>15</v>
          </cell>
          <cell r="E21">
            <v>61.958333333333336</v>
          </cell>
          <cell r="F21">
            <v>89</v>
          </cell>
          <cell r="G21">
            <v>32</v>
          </cell>
          <cell r="H21">
            <v>16.559999999999999</v>
          </cell>
          <cell r="I21" t="str">
            <v>NO</v>
          </cell>
          <cell r="J21">
            <v>37.440000000000005</v>
          </cell>
          <cell r="K21">
            <v>0</v>
          </cell>
        </row>
        <row r="22">
          <cell r="B22">
            <v>21.920833333333338</v>
          </cell>
          <cell r="C22">
            <v>30.2</v>
          </cell>
          <cell r="D22">
            <v>15.8</v>
          </cell>
          <cell r="E22">
            <v>61.916666666666664</v>
          </cell>
          <cell r="F22">
            <v>87</v>
          </cell>
          <cell r="G22">
            <v>32</v>
          </cell>
          <cell r="H22">
            <v>20.16</v>
          </cell>
          <cell r="I22" t="str">
            <v>SO</v>
          </cell>
          <cell r="J22">
            <v>40.32</v>
          </cell>
          <cell r="K22">
            <v>0</v>
          </cell>
        </row>
        <row r="23">
          <cell r="B23">
            <v>22.066666666666666</v>
          </cell>
          <cell r="C23">
            <v>30.8</v>
          </cell>
          <cell r="D23">
            <v>13.8</v>
          </cell>
          <cell r="E23">
            <v>60.75</v>
          </cell>
          <cell r="F23">
            <v>89</v>
          </cell>
          <cell r="G23">
            <v>27</v>
          </cell>
          <cell r="H23">
            <v>11.16</v>
          </cell>
          <cell r="I23" t="str">
            <v>NO</v>
          </cell>
          <cell r="J23">
            <v>27</v>
          </cell>
          <cell r="K23">
            <v>0</v>
          </cell>
        </row>
        <row r="24">
          <cell r="B24">
            <v>21.295833333333338</v>
          </cell>
          <cell r="C24">
            <v>31.3</v>
          </cell>
          <cell r="D24">
            <v>12.3</v>
          </cell>
          <cell r="E24">
            <v>60.166666666666664</v>
          </cell>
          <cell r="F24">
            <v>90</v>
          </cell>
          <cell r="G24">
            <v>25</v>
          </cell>
          <cell r="H24">
            <v>12.96</v>
          </cell>
          <cell r="I24" t="str">
            <v>SO</v>
          </cell>
          <cell r="J24">
            <v>29.880000000000003</v>
          </cell>
          <cell r="K24">
            <v>0</v>
          </cell>
        </row>
        <row r="25">
          <cell r="B25">
            <v>22.958333333333332</v>
          </cell>
          <cell r="C25">
            <v>31.9</v>
          </cell>
          <cell r="D25">
            <v>14.3</v>
          </cell>
          <cell r="E25">
            <v>54.458333333333336</v>
          </cell>
          <cell r="F25">
            <v>86</v>
          </cell>
          <cell r="G25">
            <v>23</v>
          </cell>
          <cell r="H25">
            <v>14.4</v>
          </cell>
          <cell r="I25" t="str">
            <v>SO</v>
          </cell>
          <cell r="J25">
            <v>36</v>
          </cell>
          <cell r="K25">
            <v>0</v>
          </cell>
        </row>
        <row r="26">
          <cell r="B26">
            <v>20.708333333333332</v>
          </cell>
          <cell r="C26">
            <v>30.7</v>
          </cell>
          <cell r="D26">
            <v>12.6</v>
          </cell>
          <cell r="E26">
            <v>59.291666666666664</v>
          </cell>
          <cell r="F26">
            <v>90</v>
          </cell>
          <cell r="G26">
            <v>25</v>
          </cell>
          <cell r="H26">
            <v>11.16</v>
          </cell>
          <cell r="I26" t="str">
            <v>O</v>
          </cell>
          <cell r="J26">
            <v>22.68</v>
          </cell>
          <cell r="K26">
            <v>0</v>
          </cell>
        </row>
        <row r="27">
          <cell r="B27">
            <v>20.954166666666669</v>
          </cell>
          <cell r="C27">
            <v>30.2</v>
          </cell>
          <cell r="D27">
            <v>12.4</v>
          </cell>
          <cell r="E27">
            <v>53.25</v>
          </cell>
          <cell r="F27">
            <v>85</v>
          </cell>
          <cell r="G27">
            <v>24</v>
          </cell>
          <cell r="H27">
            <v>13.68</v>
          </cell>
          <cell r="I27" t="str">
            <v>SO</v>
          </cell>
          <cell r="J27">
            <v>28.8</v>
          </cell>
          <cell r="K27">
            <v>0</v>
          </cell>
        </row>
        <row r="28">
          <cell r="B28">
            <v>21.487499999999997</v>
          </cell>
          <cell r="C28">
            <v>32.1</v>
          </cell>
          <cell r="D28">
            <v>12</v>
          </cell>
          <cell r="E28">
            <v>56.875</v>
          </cell>
          <cell r="F28">
            <v>87</v>
          </cell>
          <cell r="G28">
            <v>26</v>
          </cell>
          <cell r="H28">
            <v>15.120000000000001</v>
          </cell>
          <cell r="I28" t="str">
            <v>SO</v>
          </cell>
          <cell r="J28">
            <v>33.119999999999997</v>
          </cell>
          <cell r="K28">
            <v>0</v>
          </cell>
        </row>
        <row r="29">
          <cell r="B29">
            <v>23.420833333333334</v>
          </cell>
          <cell r="C29">
            <v>32.9</v>
          </cell>
          <cell r="D29">
            <v>14.8</v>
          </cell>
          <cell r="E29">
            <v>57.375</v>
          </cell>
          <cell r="F29">
            <v>87</v>
          </cell>
          <cell r="G29">
            <v>26</v>
          </cell>
          <cell r="H29">
            <v>18.36</v>
          </cell>
          <cell r="I29" t="str">
            <v>SO</v>
          </cell>
          <cell r="J29">
            <v>34.56</v>
          </cell>
          <cell r="K29">
            <v>0</v>
          </cell>
        </row>
        <row r="30">
          <cell r="B30">
            <v>23.270833333333329</v>
          </cell>
          <cell r="C30">
            <v>31.4</v>
          </cell>
          <cell r="D30">
            <v>18</v>
          </cell>
          <cell r="E30">
            <v>64.541666666666671</v>
          </cell>
          <cell r="F30">
            <v>88</v>
          </cell>
          <cell r="G30">
            <v>35</v>
          </cell>
          <cell r="H30">
            <v>11.879999999999999</v>
          </cell>
          <cell r="I30" t="str">
            <v>NO</v>
          </cell>
          <cell r="J30">
            <v>25.92</v>
          </cell>
          <cell r="K30">
            <v>0</v>
          </cell>
        </row>
        <row r="31">
          <cell r="B31">
            <v>20.975000000000001</v>
          </cell>
          <cell r="C31">
            <v>25.6</v>
          </cell>
          <cell r="D31">
            <v>18.5</v>
          </cell>
          <cell r="E31">
            <v>73</v>
          </cell>
          <cell r="F31">
            <v>88</v>
          </cell>
          <cell r="G31">
            <v>52</v>
          </cell>
          <cell r="H31">
            <v>15.840000000000002</v>
          </cell>
          <cell r="I31" t="str">
            <v>SO</v>
          </cell>
          <cell r="J31">
            <v>30.240000000000002</v>
          </cell>
          <cell r="K31">
            <v>0.4</v>
          </cell>
        </row>
        <row r="32">
          <cell r="B32">
            <v>19.508333333333329</v>
          </cell>
          <cell r="C32">
            <v>23</v>
          </cell>
          <cell r="D32">
            <v>17.8</v>
          </cell>
          <cell r="E32">
            <v>86.416666666666671</v>
          </cell>
          <cell r="F32">
            <v>95</v>
          </cell>
          <cell r="G32">
            <v>68</v>
          </cell>
          <cell r="H32">
            <v>11.879999999999999</v>
          </cell>
          <cell r="I32" t="str">
            <v>SO</v>
          </cell>
          <cell r="J32">
            <v>24.840000000000003</v>
          </cell>
          <cell r="K32">
            <v>7.6000000000000005</v>
          </cell>
        </row>
        <row r="33">
          <cell r="B33">
            <v>20.612500000000001</v>
          </cell>
          <cell r="C33">
            <v>30</v>
          </cell>
          <cell r="D33">
            <v>14.3</v>
          </cell>
          <cell r="E33">
            <v>72.5</v>
          </cell>
          <cell r="F33">
            <v>95</v>
          </cell>
          <cell r="G33">
            <v>33</v>
          </cell>
          <cell r="H33">
            <v>18</v>
          </cell>
          <cell r="I33" t="str">
            <v>SO</v>
          </cell>
          <cell r="J33">
            <v>36</v>
          </cell>
          <cell r="K33">
            <v>0</v>
          </cell>
        </row>
        <row r="34">
          <cell r="B34">
            <v>23.245833333333337</v>
          </cell>
          <cell r="C34">
            <v>31.1</v>
          </cell>
          <cell r="D34">
            <v>17.7</v>
          </cell>
          <cell r="E34">
            <v>55</v>
          </cell>
          <cell r="F34">
            <v>85</v>
          </cell>
          <cell r="G34">
            <v>25</v>
          </cell>
          <cell r="H34">
            <v>16.559999999999999</v>
          </cell>
          <cell r="I34" t="str">
            <v>NO</v>
          </cell>
          <cell r="J34">
            <v>38.519999999999996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19.399999999999999</v>
          </cell>
          <cell r="C5">
            <v>27.1</v>
          </cell>
          <cell r="D5">
            <v>14.2</v>
          </cell>
          <cell r="E5">
            <v>66.166666666666671</v>
          </cell>
          <cell r="F5">
            <v>85</v>
          </cell>
          <cell r="G5">
            <v>55</v>
          </cell>
          <cell r="H5">
            <v>22.68</v>
          </cell>
          <cell r="I5" t="str">
            <v>SO</v>
          </cell>
          <cell r="J5">
            <v>50.4</v>
          </cell>
          <cell r="K5">
            <v>2.2000000000000002</v>
          </cell>
        </row>
        <row r="6">
          <cell r="B6">
            <v>13.124999999999998</v>
          </cell>
          <cell r="C6">
            <v>18.100000000000001</v>
          </cell>
          <cell r="D6">
            <v>11.7</v>
          </cell>
          <cell r="E6">
            <v>81.041666666666671</v>
          </cell>
          <cell r="F6">
            <v>90</v>
          </cell>
          <cell r="G6">
            <v>58</v>
          </cell>
          <cell r="H6">
            <v>19.440000000000001</v>
          </cell>
          <cell r="I6" t="str">
            <v>SO</v>
          </cell>
          <cell r="J6">
            <v>51.84</v>
          </cell>
          <cell r="K6">
            <v>7.9999999999999991</v>
          </cell>
        </row>
        <row r="7">
          <cell r="B7">
            <v>16.112499999999997</v>
          </cell>
          <cell r="C7">
            <v>23.2</v>
          </cell>
          <cell r="D7">
            <v>12.4</v>
          </cell>
          <cell r="E7">
            <v>83.75</v>
          </cell>
          <cell r="F7">
            <v>92</v>
          </cell>
          <cell r="G7">
            <v>65</v>
          </cell>
          <cell r="H7">
            <v>5.4</v>
          </cell>
          <cell r="I7" t="str">
            <v>L</v>
          </cell>
          <cell r="J7">
            <v>21.6</v>
          </cell>
          <cell r="K7">
            <v>0.2</v>
          </cell>
        </row>
        <row r="8">
          <cell r="B8">
            <v>22.066666666666666</v>
          </cell>
          <cell r="C8">
            <v>28.4</v>
          </cell>
          <cell r="D8">
            <v>19.5</v>
          </cell>
          <cell r="E8">
            <v>79.583333333333329</v>
          </cell>
          <cell r="F8">
            <v>92</v>
          </cell>
          <cell r="G8">
            <v>58</v>
          </cell>
          <cell r="H8">
            <v>2.16</v>
          </cell>
          <cell r="I8" t="str">
            <v>L</v>
          </cell>
          <cell r="J8">
            <v>27.36</v>
          </cell>
          <cell r="K8">
            <v>0.2</v>
          </cell>
        </row>
        <row r="9">
          <cell r="B9">
            <v>17.704166666666662</v>
          </cell>
          <cell r="C9">
            <v>20.100000000000001</v>
          </cell>
          <cell r="D9">
            <v>15.3</v>
          </cell>
          <cell r="E9">
            <v>85</v>
          </cell>
          <cell r="F9">
            <v>91</v>
          </cell>
          <cell r="G9">
            <v>78</v>
          </cell>
          <cell r="H9">
            <v>19.8</v>
          </cell>
          <cell r="I9" t="str">
            <v>SO</v>
          </cell>
          <cell r="J9">
            <v>47.88</v>
          </cell>
          <cell r="K9">
            <v>0</v>
          </cell>
        </row>
        <row r="10">
          <cell r="B10">
            <v>17.845833333333335</v>
          </cell>
          <cell r="C10">
            <v>24.4</v>
          </cell>
          <cell r="D10">
            <v>14.5</v>
          </cell>
          <cell r="E10">
            <v>71.375</v>
          </cell>
          <cell r="F10">
            <v>85</v>
          </cell>
          <cell r="G10">
            <v>46</v>
          </cell>
          <cell r="H10">
            <v>15.120000000000001</v>
          </cell>
          <cell r="I10" t="str">
            <v>SO</v>
          </cell>
          <cell r="J10">
            <v>32.76</v>
          </cell>
          <cell r="K10">
            <v>0</v>
          </cell>
        </row>
        <row r="11">
          <cell r="B11">
            <v>22.012499999999999</v>
          </cell>
          <cell r="C11">
            <v>29.4</v>
          </cell>
          <cell r="D11">
            <v>16.2</v>
          </cell>
          <cell r="E11">
            <v>67.625</v>
          </cell>
          <cell r="F11">
            <v>85</v>
          </cell>
          <cell r="G11">
            <v>51</v>
          </cell>
          <cell r="H11">
            <v>6.12</v>
          </cell>
          <cell r="I11" t="str">
            <v>L</v>
          </cell>
          <cell r="J11">
            <v>29.880000000000003</v>
          </cell>
          <cell r="K11">
            <v>0</v>
          </cell>
        </row>
        <row r="12">
          <cell r="B12">
            <v>27.291666666666668</v>
          </cell>
          <cell r="C12">
            <v>33</v>
          </cell>
          <cell r="D12">
            <v>23.7</v>
          </cell>
          <cell r="E12">
            <v>67.583333333333329</v>
          </cell>
          <cell r="F12">
            <v>80</v>
          </cell>
          <cell r="G12">
            <v>49</v>
          </cell>
          <cell r="H12">
            <v>3.24</v>
          </cell>
          <cell r="I12" t="str">
            <v>SE</v>
          </cell>
          <cell r="J12">
            <v>25.92</v>
          </cell>
          <cell r="K12">
            <v>0</v>
          </cell>
        </row>
        <row r="13">
          <cell r="B13">
            <v>28.187499999999996</v>
          </cell>
          <cell r="C13">
            <v>34</v>
          </cell>
          <cell r="D13">
            <v>24.7</v>
          </cell>
          <cell r="E13">
            <v>67.458333333333329</v>
          </cell>
          <cell r="F13">
            <v>81</v>
          </cell>
          <cell r="G13">
            <v>46</v>
          </cell>
          <cell r="H13">
            <v>6.84</v>
          </cell>
          <cell r="I13" t="str">
            <v>L</v>
          </cell>
          <cell r="J13">
            <v>28.44</v>
          </cell>
          <cell r="K13">
            <v>0</v>
          </cell>
        </row>
        <row r="14">
          <cell r="B14">
            <v>28.387499999999999</v>
          </cell>
          <cell r="C14">
            <v>34.700000000000003</v>
          </cell>
          <cell r="D14">
            <v>24.2</v>
          </cell>
          <cell r="E14">
            <v>63.833333333333336</v>
          </cell>
          <cell r="F14">
            <v>81</v>
          </cell>
          <cell r="G14">
            <v>38</v>
          </cell>
          <cell r="H14">
            <v>12.96</v>
          </cell>
          <cell r="I14" t="str">
            <v>SE</v>
          </cell>
          <cell r="J14">
            <v>38.880000000000003</v>
          </cell>
          <cell r="K14">
            <v>0</v>
          </cell>
        </row>
        <row r="15">
          <cell r="B15">
            <v>27.537500000000009</v>
          </cell>
          <cell r="C15">
            <v>35.1</v>
          </cell>
          <cell r="D15">
            <v>22.1</v>
          </cell>
          <cell r="E15">
            <v>62.791666666666664</v>
          </cell>
          <cell r="F15">
            <v>88</v>
          </cell>
          <cell r="G15">
            <v>29</v>
          </cell>
          <cell r="H15">
            <v>13.32</v>
          </cell>
          <cell r="I15" t="str">
            <v>L</v>
          </cell>
          <cell r="J15">
            <v>36</v>
          </cell>
          <cell r="K15">
            <v>0</v>
          </cell>
        </row>
        <row r="16">
          <cell r="B16">
            <v>27.870833333333334</v>
          </cell>
          <cell r="C16">
            <v>34.6</v>
          </cell>
          <cell r="D16">
            <v>23</v>
          </cell>
          <cell r="E16">
            <v>56.791666666666664</v>
          </cell>
          <cell r="F16">
            <v>77</v>
          </cell>
          <cell r="G16">
            <v>32</v>
          </cell>
          <cell r="H16">
            <v>15.840000000000002</v>
          </cell>
          <cell r="I16" t="str">
            <v>L</v>
          </cell>
          <cell r="J16">
            <v>44.28</v>
          </cell>
          <cell r="K16">
            <v>0</v>
          </cell>
        </row>
        <row r="17">
          <cell r="B17">
            <v>27.5</v>
          </cell>
          <cell r="C17">
            <v>33.299999999999997</v>
          </cell>
          <cell r="D17">
            <v>23.7</v>
          </cell>
          <cell r="E17">
            <v>64.791666666666671</v>
          </cell>
          <cell r="F17">
            <v>82</v>
          </cell>
          <cell r="G17">
            <v>46</v>
          </cell>
          <cell r="H17">
            <v>5.4</v>
          </cell>
          <cell r="I17" t="str">
            <v>L</v>
          </cell>
          <cell r="J17">
            <v>19.8</v>
          </cell>
          <cell r="K17">
            <v>0</v>
          </cell>
        </row>
        <row r="18">
          <cell r="B18">
            <v>18.799999999999994</v>
          </cell>
          <cell r="C18">
            <v>27.5</v>
          </cell>
          <cell r="D18">
            <v>15.6</v>
          </cell>
          <cell r="E18">
            <v>79.291666666666671</v>
          </cell>
          <cell r="F18">
            <v>86</v>
          </cell>
          <cell r="G18">
            <v>67</v>
          </cell>
          <cell r="H18">
            <v>18</v>
          </cell>
          <cell r="I18" t="str">
            <v>SO</v>
          </cell>
          <cell r="J18">
            <v>51.84</v>
          </cell>
          <cell r="K18">
            <v>0</v>
          </cell>
        </row>
        <row r="19">
          <cell r="B19">
            <v>20.525000000000002</v>
          </cell>
          <cell r="C19">
            <v>30.5</v>
          </cell>
          <cell r="D19">
            <v>15.1</v>
          </cell>
          <cell r="E19">
            <v>69.75</v>
          </cell>
          <cell r="F19">
            <v>89</v>
          </cell>
          <cell r="G19">
            <v>40</v>
          </cell>
          <cell r="H19">
            <v>1.4400000000000002</v>
          </cell>
          <cell r="I19" t="str">
            <v>S</v>
          </cell>
          <cell r="J19">
            <v>23.040000000000003</v>
          </cell>
          <cell r="K19">
            <v>0</v>
          </cell>
        </row>
        <row r="20">
          <cell r="B20">
            <v>24.974999999999998</v>
          </cell>
          <cell r="C20">
            <v>32</v>
          </cell>
          <cell r="D20">
            <v>18.100000000000001</v>
          </cell>
          <cell r="E20">
            <v>63.25</v>
          </cell>
          <cell r="F20">
            <v>91</v>
          </cell>
          <cell r="G20">
            <v>36</v>
          </cell>
          <cell r="H20">
            <v>11.16</v>
          </cell>
          <cell r="I20" t="str">
            <v>L</v>
          </cell>
          <cell r="J20">
            <v>33.840000000000003</v>
          </cell>
          <cell r="K20">
            <v>0</v>
          </cell>
        </row>
        <row r="21">
          <cell r="B21">
            <v>26.345833333333335</v>
          </cell>
          <cell r="C21">
            <v>32.5</v>
          </cell>
          <cell r="D21">
            <v>21.9</v>
          </cell>
          <cell r="E21">
            <v>53.916666666666664</v>
          </cell>
          <cell r="F21">
            <v>69</v>
          </cell>
          <cell r="G21">
            <v>34</v>
          </cell>
          <cell r="H21">
            <v>20.16</v>
          </cell>
          <cell r="I21" t="str">
            <v>L</v>
          </cell>
          <cell r="J21">
            <v>47.88</v>
          </cell>
          <cell r="K21">
            <v>0</v>
          </cell>
        </row>
        <row r="22">
          <cell r="B22">
            <v>26.129166666666666</v>
          </cell>
          <cell r="C22">
            <v>32.4</v>
          </cell>
          <cell r="D22">
            <v>21.5</v>
          </cell>
          <cell r="E22">
            <v>59.333333333333336</v>
          </cell>
          <cell r="F22">
            <v>75</v>
          </cell>
          <cell r="G22">
            <v>38</v>
          </cell>
          <cell r="H22">
            <v>12.6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27.179166666666664</v>
          </cell>
          <cell r="C23">
            <v>33.4</v>
          </cell>
          <cell r="D23">
            <v>22.9</v>
          </cell>
          <cell r="E23">
            <v>57.333333333333336</v>
          </cell>
          <cell r="F23">
            <v>71</v>
          </cell>
          <cell r="G23">
            <v>36</v>
          </cell>
          <cell r="H23">
            <v>15.120000000000001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27.141666666666666</v>
          </cell>
          <cell r="C24">
            <v>33.1</v>
          </cell>
          <cell r="D24">
            <v>22.6</v>
          </cell>
          <cell r="E24">
            <v>58.708333333333336</v>
          </cell>
          <cell r="F24">
            <v>78</v>
          </cell>
          <cell r="G24">
            <v>33</v>
          </cell>
          <cell r="H24">
            <v>18.36</v>
          </cell>
          <cell r="I24" t="str">
            <v>NE</v>
          </cell>
          <cell r="J24">
            <v>46.800000000000004</v>
          </cell>
          <cell r="K24">
            <v>0</v>
          </cell>
        </row>
        <row r="25">
          <cell r="B25">
            <v>26.837500000000002</v>
          </cell>
          <cell r="C25">
            <v>33.700000000000003</v>
          </cell>
          <cell r="D25">
            <v>23</v>
          </cell>
          <cell r="E25">
            <v>57.875</v>
          </cell>
          <cell r="F25">
            <v>77</v>
          </cell>
          <cell r="G25">
            <v>31</v>
          </cell>
          <cell r="H25">
            <v>19.440000000000001</v>
          </cell>
          <cell r="I25" t="str">
            <v>L</v>
          </cell>
          <cell r="J25">
            <v>38.159999999999997</v>
          </cell>
          <cell r="K25">
            <v>0</v>
          </cell>
        </row>
        <row r="26">
          <cell r="B26">
            <v>27.383333333333336</v>
          </cell>
          <cell r="C26">
            <v>33.799999999999997</v>
          </cell>
          <cell r="D26">
            <v>23.3</v>
          </cell>
          <cell r="E26">
            <v>52.833333333333336</v>
          </cell>
          <cell r="F26">
            <v>67</v>
          </cell>
          <cell r="G26">
            <v>32</v>
          </cell>
          <cell r="H26">
            <v>10.44</v>
          </cell>
          <cell r="I26" t="str">
            <v>NE</v>
          </cell>
          <cell r="J26">
            <v>30.96</v>
          </cell>
          <cell r="K26">
            <v>0</v>
          </cell>
        </row>
        <row r="27">
          <cell r="B27">
            <v>27.274999999999995</v>
          </cell>
          <cell r="C27">
            <v>34</v>
          </cell>
          <cell r="D27">
            <v>22.5</v>
          </cell>
          <cell r="E27">
            <v>53.083333333333336</v>
          </cell>
          <cell r="F27">
            <v>71</v>
          </cell>
          <cell r="G27">
            <v>31</v>
          </cell>
          <cell r="H27">
            <v>17.64</v>
          </cell>
          <cell r="I27" t="str">
            <v>L</v>
          </cell>
          <cell r="J27">
            <v>45.36</v>
          </cell>
          <cell r="K27">
            <v>0</v>
          </cell>
        </row>
        <row r="28">
          <cell r="B28">
            <v>26.5</v>
          </cell>
          <cell r="C28">
            <v>32.700000000000003</v>
          </cell>
          <cell r="D28">
            <v>21.2</v>
          </cell>
          <cell r="E28">
            <v>54.625</v>
          </cell>
          <cell r="F28">
            <v>72</v>
          </cell>
          <cell r="G28">
            <v>32</v>
          </cell>
          <cell r="H28">
            <v>20.52</v>
          </cell>
          <cell r="I28" t="str">
            <v>L</v>
          </cell>
          <cell r="J28">
            <v>46.440000000000005</v>
          </cell>
          <cell r="K28">
            <v>0</v>
          </cell>
        </row>
        <row r="29">
          <cell r="B29">
            <v>25.608333333333338</v>
          </cell>
          <cell r="C29">
            <v>31.5</v>
          </cell>
          <cell r="D29">
            <v>21.7</v>
          </cell>
          <cell r="E29">
            <v>60.375</v>
          </cell>
          <cell r="F29">
            <v>87</v>
          </cell>
          <cell r="G29">
            <v>43</v>
          </cell>
          <cell r="H29">
            <v>19.440000000000001</v>
          </cell>
          <cell r="I29" t="str">
            <v>L</v>
          </cell>
          <cell r="J29">
            <v>45</v>
          </cell>
          <cell r="K29">
            <v>7.8</v>
          </cell>
        </row>
        <row r="30">
          <cell r="B30">
            <v>17.420833333333334</v>
          </cell>
          <cell r="C30">
            <v>21.7</v>
          </cell>
          <cell r="D30">
            <v>15.9</v>
          </cell>
          <cell r="E30">
            <v>82</v>
          </cell>
          <cell r="F30">
            <v>88</v>
          </cell>
          <cell r="G30">
            <v>72</v>
          </cell>
          <cell r="H30">
            <v>18</v>
          </cell>
          <cell r="I30" t="str">
            <v>SO</v>
          </cell>
          <cell r="J30">
            <v>42.84</v>
          </cell>
          <cell r="K30">
            <v>0.8</v>
          </cell>
        </row>
        <row r="31">
          <cell r="B31">
            <v>14.941666666666665</v>
          </cell>
          <cell r="C31">
            <v>17.100000000000001</v>
          </cell>
          <cell r="D31">
            <v>13.4</v>
          </cell>
          <cell r="E31">
            <v>79.916666666666671</v>
          </cell>
          <cell r="F31">
            <v>87</v>
          </cell>
          <cell r="G31">
            <v>68</v>
          </cell>
          <cell r="H31">
            <v>12.6</v>
          </cell>
          <cell r="I31" t="str">
            <v>SO</v>
          </cell>
          <cell r="J31">
            <v>36.36</v>
          </cell>
          <cell r="K31">
            <v>0</v>
          </cell>
        </row>
        <row r="32">
          <cell r="B32">
            <v>18.737499999999997</v>
          </cell>
          <cell r="C32">
            <v>25.5</v>
          </cell>
          <cell r="D32">
            <v>14.9</v>
          </cell>
          <cell r="E32">
            <v>71.875</v>
          </cell>
          <cell r="F32">
            <v>87</v>
          </cell>
          <cell r="G32">
            <v>52</v>
          </cell>
          <cell r="H32">
            <v>0.36000000000000004</v>
          </cell>
          <cell r="I32" t="str">
            <v>SO</v>
          </cell>
          <cell r="J32">
            <v>19.440000000000001</v>
          </cell>
          <cell r="K32">
            <v>0</v>
          </cell>
        </row>
        <row r="33">
          <cell r="B33">
            <v>22.504166666666674</v>
          </cell>
          <cell r="C33">
            <v>30.7</v>
          </cell>
          <cell r="D33">
            <v>17.3</v>
          </cell>
          <cell r="E33">
            <v>76.083333333333329</v>
          </cell>
          <cell r="F33">
            <v>92</v>
          </cell>
          <cell r="G33">
            <v>48</v>
          </cell>
          <cell r="H33">
            <v>11.16</v>
          </cell>
          <cell r="I33" t="str">
            <v>L</v>
          </cell>
          <cell r="J33">
            <v>30.96</v>
          </cell>
          <cell r="K33">
            <v>0</v>
          </cell>
        </row>
        <row r="34">
          <cell r="B34">
            <v>26.804166666666671</v>
          </cell>
          <cell r="C34">
            <v>33.4</v>
          </cell>
          <cell r="D34">
            <v>21.9</v>
          </cell>
          <cell r="E34">
            <v>60.708333333333336</v>
          </cell>
          <cell r="F34">
            <v>80</v>
          </cell>
          <cell r="G34">
            <v>36</v>
          </cell>
          <cell r="H34">
            <v>21.96</v>
          </cell>
          <cell r="I34" t="str">
            <v>NO</v>
          </cell>
          <cell r="J34">
            <v>54.36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20.987500000000001</v>
          </cell>
          <cell r="C5">
            <v>29.3</v>
          </cell>
          <cell r="D5">
            <v>14.1</v>
          </cell>
          <cell r="E5">
            <v>56.625</v>
          </cell>
          <cell r="F5">
            <v>78</v>
          </cell>
          <cell r="G5">
            <v>32</v>
          </cell>
          <cell r="H5">
            <v>16.920000000000002</v>
          </cell>
          <cell r="I5" t="str">
            <v>NE</v>
          </cell>
          <cell r="J5">
            <v>20.52</v>
          </cell>
          <cell r="K5">
            <v>0</v>
          </cell>
        </row>
        <row r="6">
          <cell r="B6">
            <v>20.191666666666666</v>
          </cell>
          <cell r="C6">
            <v>27.3</v>
          </cell>
          <cell r="D6">
            <v>14.6</v>
          </cell>
          <cell r="E6">
            <v>74.666666666666671</v>
          </cell>
          <cell r="F6">
            <v>92</v>
          </cell>
          <cell r="G6">
            <v>48</v>
          </cell>
          <cell r="H6">
            <v>11.879999999999999</v>
          </cell>
          <cell r="I6" t="str">
            <v>SE</v>
          </cell>
          <cell r="J6">
            <v>20.88</v>
          </cell>
          <cell r="K6">
            <v>0</v>
          </cell>
        </row>
        <row r="7">
          <cell r="B7">
            <v>20.549999999999997</v>
          </cell>
          <cell r="C7">
            <v>27.3</v>
          </cell>
          <cell r="D7">
            <v>16.5</v>
          </cell>
          <cell r="E7">
            <v>79.791666666666671</v>
          </cell>
          <cell r="F7">
            <v>100</v>
          </cell>
          <cell r="G7">
            <v>46</v>
          </cell>
          <cell r="H7">
            <v>12.6</v>
          </cell>
          <cell r="I7" t="str">
            <v>L</v>
          </cell>
          <cell r="J7">
            <v>21.240000000000002</v>
          </cell>
          <cell r="K7">
            <v>0</v>
          </cell>
        </row>
        <row r="8">
          <cell r="B8">
            <v>22.279166666666669</v>
          </cell>
          <cell r="C8">
            <v>30.2</v>
          </cell>
          <cell r="D8">
            <v>16.100000000000001</v>
          </cell>
          <cell r="E8">
            <v>65.416666666666671</v>
          </cell>
          <cell r="F8">
            <v>88</v>
          </cell>
          <cell r="G8">
            <v>34</v>
          </cell>
          <cell r="H8">
            <v>20.52</v>
          </cell>
          <cell r="I8" t="str">
            <v>NE</v>
          </cell>
          <cell r="J8">
            <v>30.6</v>
          </cell>
          <cell r="K8">
            <v>0</v>
          </cell>
        </row>
        <row r="9">
          <cell r="B9">
            <v>23.387499999999999</v>
          </cell>
          <cell r="C9">
            <v>30.6</v>
          </cell>
          <cell r="D9">
            <v>17.899999999999999</v>
          </cell>
          <cell r="E9">
            <v>66.5</v>
          </cell>
          <cell r="F9">
            <v>88</v>
          </cell>
          <cell r="G9">
            <v>40</v>
          </cell>
          <cell r="H9">
            <v>18.720000000000002</v>
          </cell>
          <cell r="I9" t="str">
            <v>NE</v>
          </cell>
          <cell r="J9">
            <v>32.04</v>
          </cell>
          <cell r="K9">
            <v>0</v>
          </cell>
        </row>
        <row r="10">
          <cell r="B10">
            <v>20.841666666666669</v>
          </cell>
          <cell r="C10">
            <v>26.7</v>
          </cell>
          <cell r="D10">
            <v>17</v>
          </cell>
          <cell r="E10">
            <v>86.791666666666671</v>
          </cell>
          <cell r="F10">
            <v>100</v>
          </cell>
          <cell r="G10">
            <v>63</v>
          </cell>
          <cell r="H10">
            <v>9.3600000000000012</v>
          </cell>
          <cell r="I10" t="str">
            <v>S</v>
          </cell>
          <cell r="J10">
            <v>15.840000000000002</v>
          </cell>
          <cell r="K10">
            <v>0</v>
          </cell>
        </row>
        <row r="11">
          <cell r="B11">
            <v>21.995833333333337</v>
          </cell>
          <cell r="C11">
            <v>29.9</v>
          </cell>
          <cell r="D11">
            <v>16.399999999999999</v>
          </cell>
          <cell r="E11">
            <v>81.083333333333329</v>
          </cell>
          <cell r="F11">
            <v>100</v>
          </cell>
          <cell r="G11">
            <v>47</v>
          </cell>
          <cell r="H11">
            <v>16.920000000000002</v>
          </cell>
          <cell r="I11" t="str">
            <v>NE</v>
          </cell>
          <cell r="J11">
            <v>39.24</v>
          </cell>
          <cell r="K11">
            <v>0</v>
          </cell>
        </row>
        <row r="12">
          <cell r="B12">
            <v>23.795833333333334</v>
          </cell>
          <cell r="C12">
            <v>31</v>
          </cell>
          <cell r="D12">
            <v>18.5</v>
          </cell>
          <cell r="E12">
            <v>71</v>
          </cell>
          <cell r="F12">
            <v>93</v>
          </cell>
          <cell r="G12">
            <v>39</v>
          </cell>
          <cell r="H12">
            <v>16.2</v>
          </cell>
          <cell r="I12" t="str">
            <v>NE</v>
          </cell>
          <cell r="J12">
            <v>24.840000000000003</v>
          </cell>
          <cell r="K12">
            <v>0</v>
          </cell>
        </row>
        <row r="13">
          <cell r="B13">
            <v>23.770833333333332</v>
          </cell>
          <cell r="C13">
            <v>31.3</v>
          </cell>
          <cell r="D13">
            <v>17.5</v>
          </cell>
          <cell r="E13">
            <v>64.958333333333329</v>
          </cell>
          <cell r="F13">
            <v>91</v>
          </cell>
          <cell r="G13">
            <v>32</v>
          </cell>
          <cell r="H13">
            <v>17.28</v>
          </cell>
          <cell r="I13" t="str">
            <v>NE</v>
          </cell>
          <cell r="J13">
            <v>29.16</v>
          </cell>
          <cell r="K13">
            <v>0</v>
          </cell>
        </row>
        <row r="14">
          <cell r="B14">
            <v>23.345833333333335</v>
          </cell>
          <cell r="C14">
            <v>31</v>
          </cell>
          <cell r="D14">
            <v>17.399999999999999</v>
          </cell>
          <cell r="E14">
            <v>60.166666666666664</v>
          </cell>
          <cell r="F14">
            <v>84</v>
          </cell>
          <cell r="G14">
            <v>23</v>
          </cell>
          <cell r="H14">
            <v>18.720000000000002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23.320833333333329</v>
          </cell>
          <cell r="C15">
            <v>31.4</v>
          </cell>
          <cell r="D15">
            <v>17.600000000000001</v>
          </cell>
          <cell r="E15">
            <v>56.75</v>
          </cell>
          <cell r="F15">
            <v>79</v>
          </cell>
          <cell r="G15">
            <v>22</v>
          </cell>
          <cell r="H15">
            <v>20.16</v>
          </cell>
          <cell r="I15" t="str">
            <v>NE</v>
          </cell>
          <cell r="J15">
            <v>45</v>
          </cell>
          <cell r="K15">
            <v>0</v>
          </cell>
        </row>
        <row r="16">
          <cell r="B16">
            <v>22.587500000000006</v>
          </cell>
          <cell r="C16">
            <v>30.7</v>
          </cell>
          <cell r="D16">
            <v>16.3</v>
          </cell>
          <cell r="E16">
            <v>55.541666666666664</v>
          </cell>
          <cell r="F16">
            <v>80</v>
          </cell>
          <cell r="G16">
            <v>25</v>
          </cell>
          <cell r="H16">
            <v>23.759999999999998</v>
          </cell>
          <cell r="I16" t="str">
            <v>NE</v>
          </cell>
          <cell r="J16">
            <v>41.04</v>
          </cell>
          <cell r="K16">
            <v>0</v>
          </cell>
        </row>
        <row r="17">
          <cell r="B17">
            <v>22.462500000000002</v>
          </cell>
          <cell r="C17">
            <v>30.6</v>
          </cell>
          <cell r="D17">
            <v>15.1</v>
          </cell>
          <cell r="E17">
            <v>57.958333333333336</v>
          </cell>
          <cell r="F17">
            <v>81</v>
          </cell>
          <cell r="G17">
            <v>32</v>
          </cell>
          <cell r="H17">
            <v>18.720000000000002</v>
          </cell>
          <cell r="I17" t="str">
            <v>NE</v>
          </cell>
          <cell r="J17">
            <v>23.759999999999998</v>
          </cell>
          <cell r="K17">
            <v>0</v>
          </cell>
        </row>
        <row r="18">
          <cell r="B18">
            <v>22.920833333333331</v>
          </cell>
          <cell r="C18">
            <v>30.2</v>
          </cell>
          <cell r="D18">
            <v>15.4</v>
          </cell>
          <cell r="E18">
            <v>55.5</v>
          </cell>
          <cell r="F18">
            <v>85</v>
          </cell>
          <cell r="G18">
            <v>29</v>
          </cell>
          <cell r="H18">
            <v>14.04</v>
          </cell>
          <cell r="I18" t="str">
            <v>L</v>
          </cell>
          <cell r="J18">
            <v>31.680000000000003</v>
          </cell>
          <cell r="K18">
            <v>0</v>
          </cell>
        </row>
        <row r="19">
          <cell r="B19">
            <v>21.849999999999998</v>
          </cell>
          <cell r="C19">
            <v>29.4</v>
          </cell>
          <cell r="D19">
            <v>15.4</v>
          </cell>
          <cell r="E19">
            <v>56.041666666666664</v>
          </cell>
          <cell r="F19">
            <v>78</v>
          </cell>
          <cell r="G19">
            <v>34</v>
          </cell>
          <cell r="H19">
            <v>23.759999999999998</v>
          </cell>
          <cell r="I19" t="str">
            <v>L</v>
          </cell>
          <cell r="J19">
            <v>40.32</v>
          </cell>
          <cell r="K19">
            <v>0</v>
          </cell>
        </row>
        <row r="20">
          <cell r="B20">
            <v>20.833333333333332</v>
          </cell>
          <cell r="C20">
            <v>28.5</v>
          </cell>
          <cell r="D20">
            <v>14.6</v>
          </cell>
          <cell r="E20">
            <v>59.541666666666664</v>
          </cell>
          <cell r="F20">
            <v>82</v>
          </cell>
          <cell r="G20">
            <v>33</v>
          </cell>
          <cell r="H20">
            <v>25.92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21.070833333333336</v>
          </cell>
          <cell r="C21">
            <v>29.2</v>
          </cell>
          <cell r="D21">
            <v>14.5</v>
          </cell>
          <cell r="E21">
            <v>61.75</v>
          </cell>
          <cell r="F21">
            <v>88</v>
          </cell>
          <cell r="G21">
            <v>33</v>
          </cell>
          <cell r="H21">
            <v>28.8</v>
          </cell>
          <cell r="I21" t="str">
            <v>NE</v>
          </cell>
          <cell r="J21">
            <v>44.64</v>
          </cell>
          <cell r="K21">
            <v>0</v>
          </cell>
        </row>
        <row r="22">
          <cell r="B22">
            <v>20.704166666666662</v>
          </cell>
          <cell r="C22">
            <v>29.4</v>
          </cell>
          <cell r="D22">
            <v>14.2</v>
          </cell>
          <cell r="E22">
            <v>64.958333333333329</v>
          </cell>
          <cell r="F22">
            <v>91</v>
          </cell>
          <cell r="G22">
            <v>31</v>
          </cell>
          <cell r="H22">
            <v>27.720000000000002</v>
          </cell>
          <cell r="I22" t="str">
            <v>NE</v>
          </cell>
          <cell r="J22">
            <v>41.4</v>
          </cell>
          <cell r="K22">
            <v>0</v>
          </cell>
        </row>
        <row r="23">
          <cell r="B23">
            <v>21.4375</v>
          </cell>
          <cell r="C23">
            <v>29.8</v>
          </cell>
          <cell r="D23">
            <v>15.5</v>
          </cell>
          <cell r="E23">
            <v>63.25</v>
          </cell>
          <cell r="F23">
            <v>86</v>
          </cell>
          <cell r="G23">
            <v>33</v>
          </cell>
          <cell r="H23">
            <v>19.440000000000001</v>
          </cell>
          <cell r="I23" t="str">
            <v>NE</v>
          </cell>
          <cell r="J23">
            <v>32.4</v>
          </cell>
          <cell r="K23">
            <v>0</v>
          </cell>
        </row>
        <row r="24">
          <cell r="B24">
            <v>20.645833333333332</v>
          </cell>
          <cell r="C24">
            <v>30.2</v>
          </cell>
          <cell r="D24">
            <v>12</v>
          </cell>
          <cell r="E24">
            <v>58.833333333333336</v>
          </cell>
          <cell r="F24">
            <v>92</v>
          </cell>
          <cell r="G24">
            <v>22</v>
          </cell>
          <cell r="H24">
            <v>22.68</v>
          </cell>
          <cell r="I24" t="str">
            <v>NE</v>
          </cell>
          <cell r="J24">
            <v>36</v>
          </cell>
          <cell r="K24">
            <v>0</v>
          </cell>
        </row>
        <row r="25">
          <cell r="B25">
            <v>21.533333333333328</v>
          </cell>
          <cell r="C25">
            <v>30.7</v>
          </cell>
          <cell r="D25">
            <v>14.2</v>
          </cell>
          <cell r="E25">
            <v>50.333333333333336</v>
          </cell>
          <cell r="F25">
            <v>77</v>
          </cell>
          <cell r="G25">
            <v>20</v>
          </cell>
          <cell r="H25">
            <v>21.96</v>
          </cell>
          <cell r="I25" t="str">
            <v>NE</v>
          </cell>
          <cell r="J25">
            <v>42.12</v>
          </cell>
          <cell r="K25">
            <v>0</v>
          </cell>
        </row>
        <row r="26">
          <cell r="B26">
            <v>21.016666666666666</v>
          </cell>
          <cell r="C26">
            <v>29.9</v>
          </cell>
          <cell r="D26">
            <v>12</v>
          </cell>
          <cell r="E26">
            <v>51.583333333333336</v>
          </cell>
          <cell r="F26">
            <v>78</v>
          </cell>
          <cell r="G26">
            <v>25</v>
          </cell>
          <cell r="H26">
            <v>17.28</v>
          </cell>
          <cell r="I26" t="str">
            <v>NE</v>
          </cell>
          <cell r="J26">
            <v>27.720000000000002</v>
          </cell>
          <cell r="K26">
            <v>0</v>
          </cell>
        </row>
        <row r="27">
          <cell r="B27">
            <v>20.295833333333331</v>
          </cell>
          <cell r="C27">
            <v>30</v>
          </cell>
          <cell r="D27">
            <v>12.1</v>
          </cell>
          <cell r="E27">
            <v>52.541666666666664</v>
          </cell>
          <cell r="F27">
            <v>82</v>
          </cell>
          <cell r="G27">
            <v>20</v>
          </cell>
          <cell r="H27">
            <v>18.720000000000002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21.208333333333336</v>
          </cell>
          <cell r="C28">
            <v>30.3</v>
          </cell>
          <cell r="D28">
            <v>14</v>
          </cell>
          <cell r="E28">
            <v>52.791666666666664</v>
          </cell>
          <cell r="F28">
            <v>79</v>
          </cell>
          <cell r="G28">
            <v>26</v>
          </cell>
          <cell r="H28">
            <v>31.680000000000003</v>
          </cell>
          <cell r="I28" t="str">
            <v>NE</v>
          </cell>
          <cell r="J28">
            <v>51.12</v>
          </cell>
          <cell r="K28">
            <v>0</v>
          </cell>
        </row>
        <row r="29">
          <cell r="B29">
            <v>23.033333333333335</v>
          </cell>
          <cell r="C29">
            <v>30.8</v>
          </cell>
          <cell r="D29">
            <v>16.899999999999999</v>
          </cell>
          <cell r="E29">
            <v>58.083333333333336</v>
          </cell>
          <cell r="F29">
            <v>84</v>
          </cell>
          <cell r="G29">
            <v>28</v>
          </cell>
          <cell r="H29">
            <v>34.56</v>
          </cell>
          <cell r="I29" t="str">
            <v>NE</v>
          </cell>
          <cell r="J29">
            <v>45.72</v>
          </cell>
          <cell r="K29">
            <v>0</v>
          </cell>
        </row>
        <row r="30">
          <cell r="B30">
            <v>22.412499999999998</v>
          </cell>
          <cell r="C30">
            <v>30.6</v>
          </cell>
          <cell r="D30">
            <v>15.2</v>
          </cell>
          <cell r="E30">
            <v>62.875</v>
          </cell>
          <cell r="F30">
            <v>91</v>
          </cell>
          <cell r="G30">
            <v>35</v>
          </cell>
          <cell r="H30">
            <v>18.720000000000002</v>
          </cell>
          <cell r="I30" t="str">
            <v>N</v>
          </cell>
          <cell r="J30">
            <v>34.200000000000003</v>
          </cell>
          <cell r="K30">
            <v>0</v>
          </cell>
        </row>
        <row r="31">
          <cell r="B31">
            <v>20.187500000000004</v>
          </cell>
          <cell r="C31">
            <v>25.3</v>
          </cell>
          <cell r="D31">
            <v>16.8</v>
          </cell>
          <cell r="E31">
            <v>82.375</v>
          </cell>
          <cell r="F31">
            <v>100</v>
          </cell>
          <cell r="G31">
            <v>55</v>
          </cell>
          <cell r="H31">
            <v>14.04</v>
          </cell>
          <cell r="I31" t="str">
            <v>N</v>
          </cell>
          <cell r="J31">
            <v>24.48</v>
          </cell>
          <cell r="K31">
            <v>0</v>
          </cell>
        </row>
        <row r="32">
          <cell r="B32">
            <v>20.31666666666667</v>
          </cell>
          <cell r="C32">
            <v>27.4</v>
          </cell>
          <cell r="D32">
            <v>16.3</v>
          </cell>
          <cell r="E32">
            <v>78.416666666666671</v>
          </cell>
          <cell r="F32">
            <v>98</v>
          </cell>
          <cell r="G32">
            <v>51</v>
          </cell>
          <cell r="H32">
            <v>19.079999999999998</v>
          </cell>
          <cell r="I32" t="str">
            <v>L</v>
          </cell>
          <cell r="J32">
            <v>32.4</v>
          </cell>
          <cell r="K32">
            <v>0.4</v>
          </cell>
        </row>
        <row r="33">
          <cell r="B33">
            <v>20.908333333333331</v>
          </cell>
          <cell r="C33">
            <v>29.3</v>
          </cell>
          <cell r="D33">
            <v>14.9</v>
          </cell>
          <cell r="E33">
            <v>69.375</v>
          </cell>
          <cell r="F33">
            <v>94</v>
          </cell>
          <cell r="G33">
            <v>34</v>
          </cell>
          <cell r="H33">
            <v>27.36</v>
          </cell>
          <cell r="I33" t="str">
            <v>NE</v>
          </cell>
          <cell r="J33">
            <v>40.680000000000007</v>
          </cell>
          <cell r="K33">
            <v>0</v>
          </cell>
        </row>
        <row r="34">
          <cell r="B34">
            <v>22.462500000000002</v>
          </cell>
          <cell r="C34">
            <v>30.3</v>
          </cell>
          <cell r="D34">
            <v>17.100000000000001</v>
          </cell>
          <cell r="E34">
            <v>54.333333333333336</v>
          </cell>
          <cell r="F34">
            <v>76</v>
          </cell>
          <cell r="G34">
            <v>30</v>
          </cell>
          <cell r="H34">
            <v>35.28</v>
          </cell>
          <cell r="I34" t="str">
            <v>N</v>
          </cell>
          <cell r="J34">
            <v>52.2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21.224999999999998</v>
          </cell>
          <cell r="C5">
            <v>29.6</v>
          </cell>
          <cell r="D5">
            <v>15.3</v>
          </cell>
          <cell r="E5">
            <v>78.75</v>
          </cell>
          <cell r="F5">
            <v>96</v>
          </cell>
          <cell r="G5">
            <v>44</v>
          </cell>
          <cell r="H5">
            <v>11.16</v>
          </cell>
          <cell r="I5" t="str">
            <v>O</v>
          </cell>
          <cell r="J5">
            <v>25.2</v>
          </cell>
          <cell r="K5">
            <v>0</v>
          </cell>
        </row>
        <row r="6">
          <cell r="B6">
            <v>18.941666666666663</v>
          </cell>
          <cell r="C6">
            <v>23</v>
          </cell>
          <cell r="D6">
            <v>16</v>
          </cell>
          <cell r="E6">
            <v>88.375</v>
          </cell>
          <cell r="F6">
            <v>95</v>
          </cell>
          <cell r="G6">
            <v>76</v>
          </cell>
          <cell r="H6">
            <v>18.720000000000002</v>
          </cell>
          <cell r="I6" t="str">
            <v>NO</v>
          </cell>
          <cell r="J6">
            <v>36.36</v>
          </cell>
          <cell r="K6">
            <v>0</v>
          </cell>
        </row>
        <row r="7">
          <cell r="B7">
            <v>18.566666666666666</v>
          </cell>
          <cell r="C7">
            <v>24.2</v>
          </cell>
          <cell r="D7">
            <v>15.4</v>
          </cell>
          <cell r="E7">
            <v>87.625</v>
          </cell>
          <cell r="F7">
            <v>95</v>
          </cell>
          <cell r="G7">
            <v>72</v>
          </cell>
          <cell r="H7">
            <v>6.12</v>
          </cell>
          <cell r="I7" t="str">
            <v>SE</v>
          </cell>
          <cell r="J7">
            <v>17.64</v>
          </cell>
          <cell r="K7">
            <v>0</v>
          </cell>
        </row>
        <row r="8">
          <cell r="B8">
            <v>23.091666666666669</v>
          </cell>
          <cell r="C8">
            <v>30.8</v>
          </cell>
          <cell r="D8">
            <v>18.899999999999999</v>
          </cell>
          <cell r="E8">
            <v>76.958333333333329</v>
          </cell>
          <cell r="F8">
            <v>93</v>
          </cell>
          <cell r="G8">
            <v>42</v>
          </cell>
          <cell r="H8">
            <v>9.3600000000000012</v>
          </cell>
          <cell r="I8" t="str">
            <v>SE</v>
          </cell>
          <cell r="J8">
            <v>21.6</v>
          </cell>
          <cell r="K8">
            <v>0</v>
          </cell>
        </row>
        <row r="9">
          <cell r="B9">
            <v>23.066666666666666</v>
          </cell>
          <cell r="C9">
            <v>32.5</v>
          </cell>
          <cell r="D9">
            <v>17.8</v>
          </cell>
          <cell r="E9">
            <v>78.666666666666671</v>
          </cell>
          <cell r="F9">
            <v>96</v>
          </cell>
          <cell r="G9">
            <v>46</v>
          </cell>
          <cell r="H9">
            <v>14.4</v>
          </cell>
          <cell r="I9" t="str">
            <v>L</v>
          </cell>
          <cell r="J9">
            <v>26.64</v>
          </cell>
          <cell r="K9">
            <v>0</v>
          </cell>
        </row>
        <row r="10">
          <cell r="B10">
            <v>21.716666666666665</v>
          </cell>
          <cell r="C10">
            <v>27.1</v>
          </cell>
          <cell r="D10">
            <v>18.899999999999999</v>
          </cell>
          <cell r="E10">
            <v>81.125</v>
          </cell>
          <cell r="F10">
            <v>92</v>
          </cell>
          <cell r="G10">
            <v>57</v>
          </cell>
          <cell r="H10">
            <v>13.32</v>
          </cell>
          <cell r="I10" t="str">
            <v>NO</v>
          </cell>
          <cell r="J10">
            <v>26.64</v>
          </cell>
          <cell r="K10">
            <v>0</v>
          </cell>
        </row>
        <row r="11">
          <cell r="B11">
            <v>22.599999999999998</v>
          </cell>
          <cell r="C11">
            <v>31.9</v>
          </cell>
          <cell r="D11">
            <v>16.899999999999999</v>
          </cell>
          <cell r="E11">
            <v>81.666666666666671</v>
          </cell>
          <cell r="F11">
            <v>96</v>
          </cell>
          <cell r="G11">
            <v>50</v>
          </cell>
          <cell r="H11">
            <v>10.8</v>
          </cell>
          <cell r="I11" t="str">
            <v>SE</v>
          </cell>
          <cell r="J11">
            <v>23.040000000000003</v>
          </cell>
          <cell r="K11">
            <v>0</v>
          </cell>
        </row>
        <row r="12">
          <cell r="B12">
            <v>24.591666666666669</v>
          </cell>
          <cell r="C12">
            <v>32.799999999999997</v>
          </cell>
          <cell r="D12">
            <v>19.2</v>
          </cell>
          <cell r="E12">
            <v>81.916666666666671</v>
          </cell>
          <cell r="F12">
            <v>97</v>
          </cell>
          <cell r="G12">
            <v>47</v>
          </cell>
          <cell r="H12">
            <v>6.84</v>
          </cell>
          <cell r="I12" t="str">
            <v>L</v>
          </cell>
          <cell r="J12">
            <v>29.880000000000003</v>
          </cell>
          <cell r="K12">
            <v>0</v>
          </cell>
        </row>
        <row r="13">
          <cell r="B13">
            <v>24.416666666666668</v>
          </cell>
          <cell r="C13">
            <v>33.200000000000003</v>
          </cell>
          <cell r="D13">
            <v>19.5</v>
          </cell>
          <cell r="E13">
            <v>81.75</v>
          </cell>
          <cell r="F13">
            <v>96</v>
          </cell>
          <cell r="G13">
            <v>41</v>
          </cell>
          <cell r="H13">
            <v>7.5600000000000005</v>
          </cell>
          <cell r="I13" t="str">
            <v>SE</v>
          </cell>
          <cell r="J13">
            <v>37.800000000000004</v>
          </cell>
          <cell r="K13">
            <v>0</v>
          </cell>
        </row>
        <row r="14">
          <cell r="B14">
            <v>23.966666666666669</v>
          </cell>
          <cell r="C14">
            <v>33.200000000000003</v>
          </cell>
          <cell r="D14">
            <v>18.100000000000001</v>
          </cell>
          <cell r="E14">
            <v>77.791666666666671</v>
          </cell>
          <cell r="F14">
            <v>97</v>
          </cell>
          <cell r="G14">
            <v>35</v>
          </cell>
          <cell r="H14">
            <v>15.120000000000001</v>
          </cell>
          <cell r="I14" t="str">
            <v>NO</v>
          </cell>
          <cell r="J14">
            <v>27.36</v>
          </cell>
          <cell r="K14">
            <v>0</v>
          </cell>
        </row>
        <row r="15">
          <cell r="B15">
            <v>22.941666666666666</v>
          </cell>
          <cell r="C15">
            <v>33.4</v>
          </cell>
          <cell r="D15">
            <v>16.5</v>
          </cell>
          <cell r="E15">
            <v>77</v>
          </cell>
          <cell r="F15">
            <v>97</v>
          </cell>
          <cell r="G15">
            <v>35</v>
          </cell>
          <cell r="H15">
            <v>10.8</v>
          </cell>
          <cell r="I15" t="str">
            <v>NO</v>
          </cell>
          <cell r="J15">
            <v>25.92</v>
          </cell>
          <cell r="K15">
            <v>0</v>
          </cell>
        </row>
        <row r="16">
          <cell r="B16">
            <v>22.55</v>
          </cell>
          <cell r="C16">
            <v>33.4</v>
          </cell>
          <cell r="D16">
            <v>15.8</v>
          </cell>
          <cell r="E16">
            <v>76.5</v>
          </cell>
          <cell r="F16">
            <v>98</v>
          </cell>
          <cell r="G16">
            <v>30</v>
          </cell>
          <cell r="H16">
            <v>13.68</v>
          </cell>
          <cell r="I16" t="str">
            <v>SE</v>
          </cell>
          <cell r="J16">
            <v>29.880000000000003</v>
          </cell>
          <cell r="K16">
            <v>0</v>
          </cell>
        </row>
        <row r="17">
          <cell r="B17">
            <v>22.595833333333335</v>
          </cell>
          <cell r="C17">
            <v>32.1</v>
          </cell>
          <cell r="D17">
            <v>16.8</v>
          </cell>
          <cell r="E17">
            <v>78.708333333333329</v>
          </cell>
          <cell r="F17">
            <v>96</v>
          </cell>
          <cell r="G17">
            <v>44</v>
          </cell>
          <cell r="H17">
            <v>8.2799999999999994</v>
          </cell>
          <cell r="I17" t="str">
            <v>SE</v>
          </cell>
          <cell r="J17">
            <v>19.440000000000001</v>
          </cell>
          <cell r="K17">
            <v>0</v>
          </cell>
        </row>
        <row r="18">
          <cell r="B18">
            <v>23.729166666666668</v>
          </cell>
          <cell r="C18">
            <v>32.5</v>
          </cell>
          <cell r="D18">
            <v>18.3</v>
          </cell>
          <cell r="E18">
            <v>75.5</v>
          </cell>
          <cell r="F18">
            <v>95</v>
          </cell>
          <cell r="G18">
            <v>31</v>
          </cell>
          <cell r="H18">
            <v>9</v>
          </cell>
          <cell r="I18" t="str">
            <v>L</v>
          </cell>
          <cell r="J18">
            <v>19.8</v>
          </cell>
          <cell r="K18">
            <v>0</v>
          </cell>
        </row>
        <row r="19">
          <cell r="B19">
            <v>22.729166666666661</v>
          </cell>
          <cell r="C19">
            <v>31.5</v>
          </cell>
          <cell r="D19">
            <v>16.399999999999999</v>
          </cell>
          <cell r="E19">
            <v>73.666666666666671</v>
          </cell>
          <cell r="F19">
            <v>95</v>
          </cell>
          <cell r="G19">
            <v>35</v>
          </cell>
          <cell r="H19">
            <v>9.3600000000000012</v>
          </cell>
          <cell r="I19" t="str">
            <v>SE</v>
          </cell>
          <cell r="J19">
            <v>27</v>
          </cell>
          <cell r="K19">
            <v>0</v>
          </cell>
        </row>
        <row r="20">
          <cell r="B20">
            <v>21.745833333333334</v>
          </cell>
          <cell r="C20">
            <v>31.2</v>
          </cell>
          <cell r="D20">
            <v>15.4</v>
          </cell>
          <cell r="E20">
            <v>74.375</v>
          </cell>
          <cell r="F20">
            <v>96</v>
          </cell>
          <cell r="G20">
            <v>33</v>
          </cell>
          <cell r="H20">
            <v>8.64</v>
          </cell>
          <cell r="I20" t="str">
            <v>L</v>
          </cell>
          <cell r="J20">
            <v>20.16</v>
          </cell>
          <cell r="K20">
            <v>0</v>
          </cell>
        </row>
        <row r="21">
          <cell r="B21">
            <v>21.162499999999998</v>
          </cell>
          <cell r="C21">
            <v>31.2</v>
          </cell>
          <cell r="D21">
            <v>14.3</v>
          </cell>
          <cell r="E21">
            <v>74.333333333333329</v>
          </cell>
          <cell r="F21">
            <v>96</v>
          </cell>
          <cell r="G21">
            <v>36</v>
          </cell>
          <cell r="H21">
            <v>10.08</v>
          </cell>
          <cell r="I21" t="str">
            <v>NE</v>
          </cell>
          <cell r="J21">
            <v>24.840000000000003</v>
          </cell>
          <cell r="K21">
            <v>0</v>
          </cell>
        </row>
        <row r="22">
          <cell r="B22">
            <v>21.387499999999999</v>
          </cell>
          <cell r="C22">
            <v>31.6</v>
          </cell>
          <cell r="D22">
            <v>14.2</v>
          </cell>
          <cell r="E22">
            <v>76.708333333333329</v>
          </cell>
          <cell r="F22">
            <v>96</v>
          </cell>
          <cell r="G22">
            <v>37</v>
          </cell>
          <cell r="H22">
            <v>6.12</v>
          </cell>
          <cell r="I22" t="str">
            <v>NE</v>
          </cell>
          <cell r="J22">
            <v>21.6</v>
          </cell>
          <cell r="K22">
            <v>0</v>
          </cell>
        </row>
        <row r="23">
          <cell r="B23">
            <v>22.204166666666666</v>
          </cell>
          <cell r="C23">
            <v>32.200000000000003</v>
          </cell>
          <cell r="D23">
            <v>16.2</v>
          </cell>
          <cell r="E23">
            <v>76</v>
          </cell>
          <cell r="F23">
            <v>96</v>
          </cell>
          <cell r="G23">
            <v>34</v>
          </cell>
          <cell r="H23">
            <v>7.9200000000000008</v>
          </cell>
          <cell r="I23" t="str">
            <v>NE</v>
          </cell>
          <cell r="J23">
            <v>23.759999999999998</v>
          </cell>
          <cell r="K23">
            <v>0</v>
          </cell>
        </row>
        <row r="24">
          <cell r="B24">
            <v>22.474999999999998</v>
          </cell>
          <cell r="C24">
            <v>32.200000000000003</v>
          </cell>
          <cell r="D24">
            <v>15.6</v>
          </cell>
          <cell r="E24">
            <v>71.625</v>
          </cell>
          <cell r="F24">
            <v>96</v>
          </cell>
          <cell r="G24">
            <v>27</v>
          </cell>
          <cell r="H24">
            <v>10.8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21.295833333333334</v>
          </cell>
          <cell r="C25">
            <v>32.799999999999997</v>
          </cell>
          <cell r="D25">
            <v>13.6</v>
          </cell>
          <cell r="E25">
            <v>72.958333333333329</v>
          </cell>
          <cell r="F25">
            <v>96</v>
          </cell>
          <cell r="G25">
            <v>29</v>
          </cell>
          <cell r="H25">
            <v>11.520000000000001</v>
          </cell>
          <cell r="I25" t="str">
            <v>NO</v>
          </cell>
          <cell r="J25">
            <v>31.319999999999997</v>
          </cell>
          <cell r="K25">
            <v>0</v>
          </cell>
        </row>
        <row r="26">
          <cell r="B26">
            <v>21.204166666666669</v>
          </cell>
          <cell r="C26">
            <v>32.799999999999997</v>
          </cell>
          <cell r="D26">
            <v>13.7</v>
          </cell>
          <cell r="E26">
            <v>73.25</v>
          </cell>
          <cell r="F26">
            <v>97</v>
          </cell>
          <cell r="G26">
            <v>23</v>
          </cell>
          <cell r="H26">
            <v>6.48</v>
          </cell>
          <cell r="I26" t="str">
            <v>SE</v>
          </cell>
          <cell r="J26">
            <v>16.920000000000002</v>
          </cell>
          <cell r="K26">
            <v>0</v>
          </cell>
        </row>
        <row r="27">
          <cell r="B27">
            <v>20.904166666666665</v>
          </cell>
          <cell r="C27">
            <v>32.299999999999997</v>
          </cell>
          <cell r="D27">
            <v>12.9</v>
          </cell>
          <cell r="E27">
            <v>67.208333333333329</v>
          </cell>
          <cell r="F27">
            <v>96</v>
          </cell>
          <cell r="G27">
            <v>19</v>
          </cell>
          <cell r="H27">
            <v>11.16</v>
          </cell>
          <cell r="I27" t="str">
            <v>NE</v>
          </cell>
          <cell r="J27">
            <v>30.6</v>
          </cell>
          <cell r="K27">
            <v>0</v>
          </cell>
        </row>
        <row r="28">
          <cell r="B28">
            <v>20.662500000000001</v>
          </cell>
          <cell r="C28">
            <v>33</v>
          </cell>
          <cell r="D28">
            <v>12.3</v>
          </cell>
          <cell r="E28">
            <v>68.416666666666671</v>
          </cell>
          <cell r="F28">
            <v>95</v>
          </cell>
          <cell r="G28">
            <v>28</v>
          </cell>
          <cell r="H28">
            <v>12.24</v>
          </cell>
          <cell r="I28" t="str">
            <v>SE</v>
          </cell>
          <cell r="J28">
            <v>36.72</v>
          </cell>
          <cell r="K28">
            <v>0</v>
          </cell>
        </row>
        <row r="29">
          <cell r="B29">
            <v>22.045833333333334</v>
          </cell>
          <cell r="C29">
            <v>33.1</v>
          </cell>
          <cell r="D29">
            <v>14.6</v>
          </cell>
          <cell r="E29">
            <v>73.125</v>
          </cell>
          <cell r="F29">
            <v>96</v>
          </cell>
          <cell r="G29">
            <v>34</v>
          </cell>
          <cell r="H29">
            <v>15.48</v>
          </cell>
          <cell r="I29" t="str">
            <v>NO</v>
          </cell>
          <cell r="J29">
            <v>40.32</v>
          </cell>
          <cell r="K29">
            <v>0</v>
          </cell>
        </row>
        <row r="30">
          <cell r="B30">
            <v>24.587500000000002</v>
          </cell>
          <cell r="C30">
            <v>32.6</v>
          </cell>
          <cell r="D30">
            <v>18.3</v>
          </cell>
          <cell r="E30">
            <v>71.625</v>
          </cell>
          <cell r="F30">
            <v>95</v>
          </cell>
          <cell r="G30">
            <v>37</v>
          </cell>
          <cell r="H30">
            <v>13.68</v>
          </cell>
          <cell r="I30" t="str">
            <v>SE</v>
          </cell>
          <cell r="J30">
            <v>28.44</v>
          </cell>
          <cell r="K30">
            <v>0</v>
          </cell>
        </row>
        <row r="31">
          <cell r="B31">
            <v>20.804166666666667</v>
          </cell>
          <cell r="C31">
            <v>25.3</v>
          </cell>
          <cell r="D31">
            <v>17.7</v>
          </cell>
          <cell r="E31">
            <v>82.583333333333329</v>
          </cell>
          <cell r="F31">
            <v>94</v>
          </cell>
          <cell r="G31">
            <v>63</v>
          </cell>
          <cell r="H31">
            <v>14.4</v>
          </cell>
          <cell r="I31" t="str">
            <v>O</v>
          </cell>
          <cell r="J31">
            <v>24.48</v>
          </cell>
          <cell r="K31">
            <v>0</v>
          </cell>
        </row>
        <row r="32">
          <cell r="B32">
            <v>21.991666666666664</v>
          </cell>
          <cell r="C32">
            <v>29.6</v>
          </cell>
          <cell r="D32">
            <v>17.2</v>
          </cell>
          <cell r="E32">
            <v>79</v>
          </cell>
          <cell r="F32">
            <v>95</v>
          </cell>
          <cell r="G32">
            <v>49</v>
          </cell>
          <cell r="H32">
            <v>9.7200000000000006</v>
          </cell>
          <cell r="I32" t="str">
            <v>SE</v>
          </cell>
          <cell r="J32">
            <v>24.12</v>
          </cell>
          <cell r="K32">
            <v>0</v>
          </cell>
        </row>
        <row r="33">
          <cell r="B33">
            <v>23.283333333333331</v>
          </cell>
          <cell r="C33">
            <v>32.1</v>
          </cell>
          <cell r="D33">
            <v>17.399999999999999</v>
          </cell>
          <cell r="E33">
            <v>72.708333333333329</v>
          </cell>
          <cell r="F33">
            <v>95</v>
          </cell>
          <cell r="G33">
            <v>35</v>
          </cell>
          <cell r="H33">
            <v>10.44</v>
          </cell>
          <cell r="I33" t="str">
            <v>SE</v>
          </cell>
          <cell r="J33">
            <v>25.2</v>
          </cell>
          <cell r="K33">
            <v>0</v>
          </cell>
        </row>
        <row r="34">
          <cell r="B34">
            <v>23.391666666666666</v>
          </cell>
          <cell r="C34">
            <v>33.1</v>
          </cell>
          <cell r="D34">
            <v>16</v>
          </cell>
          <cell r="E34">
            <v>68.166666666666671</v>
          </cell>
          <cell r="F34">
            <v>95</v>
          </cell>
          <cell r="G34">
            <v>27</v>
          </cell>
          <cell r="H34">
            <v>20.88</v>
          </cell>
          <cell r="I34" t="str">
            <v>NO</v>
          </cell>
          <cell r="J34">
            <v>44.64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29</v>
          </cell>
          <cell r="C13">
            <v>30</v>
          </cell>
          <cell r="D13">
            <v>28.5</v>
          </cell>
          <cell r="E13">
            <v>60</v>
          </cell>
          <cell r="F13">
            <v>63</v>
          </cell>
          <cell r="G13">
            <v>54</v>
          </cell>
          <cell r="H13">
            <v>12.24</v>
          </cell>
          <cell r="I13" t="str">
            <v>SE</v>
          </cell>
          <cell r="J13">
            <v>31.680000000000003</v>
          </cell>
          <cell r="K13">
            <v>0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23.357142857142858</v>
          </cell>
          <cell r="C19">
            <v>24.9</v>
          </cell>
          <cell r="D19">
            <v>20.2</v>
          </cell>
          <cell r="E19">
            <v>64.714285714285708</v>
          </cell>
          <cell r="F19">
            <v>72</v>
          </cell>
          <cell r="G19">
            <v>56</v>
          </cell>
          <cell r="H19">
            <v>16.559999999999999</v>
          </cell>
          <cell r="I19" t="str">
            <v>SO</v>
          </cell>
          <cell r="J19">
            <v>33.840000000000003</v>
          </cell>
          <cell r="K19">
            <v>0</v>
          </cell>
        </row>
        <row r="20">
          <cell r="B20">
            <v>24.058333333333334</v>
          </cell>
          <cell r="C20">
            <v>27.6</v>
          </cell>
          <cell r="D20">
            <v>17.600000000000001</v>
          </cell>
          <cell r="E20">
            <v>56.25</v>
          </cell>
          <cell r="F20">
            <v>87</v>
          </cell>
          <cell r="G20">
            <v>40</v>
          </cell>
          <cell r="H20">
            <v>16.2</v>
          </cell>
          <cell r="I20" t="str">
            <v>SO</v>
          </cell>
          <cell r="J20">
            <v>39.6</v>
          </cell>
          <cell r="K20">
            <v>0</v>
          </cell>
        </row>
        <row r="21">
          <cell r="B21">
            <v>25.024999999999995</v>
          </cell>
          <cell r="C21">
            <v>29</v>
          </cell>
          <cell r="D21">
            <v>17.899999999999999</v>
          </cell>
          <cell r="E21">
            <v>55.5</v>
          </cell>
          <cell r="F21">
            <v>77</v>
          </cell>
          <cell r="G21">
            <v>40</v>
          </cell>
          <cell r="H21">
            <v>22.68</v>
          </cell>
          <cell r="I21" t="str">
            <v>S</v>
          </cell>
          <cell r="J21">
            <v>44.64</v>
          </cell>
          <cell r="K21">
            <v>0</v>
          </cell>
        </row>
        <row r="22">
          <cell r="B22">
            <v>24.130769230769229</v>
          </cell>
          <cell r="C22">
            <v>28.8</v>
          </cell>
          <cell r="D22">
            <v>16.600000000000001</v>
          </cell>
          <cell r="E22">
            <v>62.846153846153847</v>
          </cell>
          <cell r="F22">
            <v>85</v>
          </cell>
          <cell r="G22">
            <v>46</v>
          </cell>
          <cell r="H22">
            <v>18.720000000000002</v>
          </cell>
          <cell r="I22" t="str">
            <v>S</v>
          </cell>
          <cell r="J22">
            <v>35.64</v>
          </cell>
          <cell r="K22">
            <v>0</v>
          </cell>
        </row>
        <row r="23">
          <cell r="B23">
            <v>24.961538461538456</v>
          </cell>
          <cell r="C23">
            <v>29.8</v>
          </cell>
          <cell r="D23">
            <v>17.899999999999999</v>
          </cell>
          <cell r="E23">
            <v>59.92307692307692</v>
          </cell>
          <cell r="F23">
            <v>84</v>
          </cell>
          <cell r="G23">
            <v>42</v>
          </cell>
          <cell r="H23">
            <v>18.720000000000002</v>
          </cell>
          <cell r="I23" t="str">
            <v>S</v>
          </cell>
          <cell r="J23">
            <v>39.96</v>
          </cell>
          <cell r="K23">
            <v>0</v>
          </cell>
        </row>
        <row r="24">
          <cell r="B24">
            <v>25.035714285714285</v>
          </cell>
          <cell r="C24">
            <v>29.7</v>
          </cell>
          <cell r="D24">
            <v>19</v>
          </cell>
          <cell r="E24">
            <v>56.857142857142854</v>
          </cell>
          <cell r="F24">
            <v>80</v>
          </cell>
          <cell r="G24">
            <v>38</v>
          </cell>
          <cell r="H24">
            <v>15.840000000000002</v>
          </cell>
          <cell r="I24" t="str">
            <v>S</v>
          </cell>
          <cell r="J24">
            <v>32.04</v>
          </cell>
          <cell r="K24">
            <v>0</v>
          </cell>
        </row>
        <row r="25">
          <cell r="B25">
            <v>25.307692307692307</v>
          </cell>
          <cell r="C25">
            <v>29.8</v>
          </cell>
          <cell r="D25">
            <v>18.7</v>
          </cell>
          <cell r="E25">
            <v>51</v>
          </cell>
          <cell r="F25">
            <v>67</v>
          </cell>
          <cell r="G25">
            <v>36</v>
          </cell>
          <cell r="H25">
            <v>23.040000000000003</v>
          </cell>
          <cell r="I25" t="str">
            <v>S</v>
          </cell>
          <cell r="J25">
            <v>44.64</v>
          </cell>
          <cell r="K25">
            <v>0</v>
          </cell>
        </row>
        <row r="26">
          <cell r="B26">
            <v>25.674999999999997</v>
          </cell>
          <cell r="C26">
            <v>29.7</v>
          </cell>
          <cell r="D26">
            <v>18.7</v>
          </cell>
          <cell r="E26">
            <v>49.416666666666664</v>
          </cell>
          <cell r="F26">
            <v>69</v>
          </cell>
          <cell r="G26">
            <v>37</v>
          </cell>
          <cell r="H26">
            <v>11.879999999999999</v>
          </cell>
          <cell r="I26" t="str">
            <v>S</v>
          </cell>
          <cell r="J26">
            <v>25.2</v>
          </cell>
          <cell r="K26">
            <v>0</v>
          </cell>
        </row>
        <row r="27">
          <cell r="B27">
            <v>25.254545454545454</v>
          </cell>
          <cell r="C27">
            <v>29.9</v>
          </cell>
          <cell r="D27">
            <v>17.600000000000001</v>
          </cell>
          <cell r="E27">
            <v>46.636363636363633</v>
          </cell>
          <cell r="F27">
            <v>69</v>
          </cell>
          <cell r="G27">
            <v>32</v>
          </cell>
          <cell r="H27">
            <v>19.440000000000001</v>
          </cell>
          <cell r="I27" t="str">
            <v>S</v>
          </cell>
          <cell r="J27">
            <v>37.440000000000005</v>
          </cell>
          <cell r="K27">
            <v>0</v>
          </cell>
        </row>
        <row r="28">
          <cell r="B28">
            <v>24.969999999999995</v>
          </cell>
          <cell r="C28">
            <v>29.1</v>
          </cell>
          <cell r="D28">
            <v>15.1</v>
          </cell>
          <cell r="E28">
            <v>49.5</v>
          </cell>
          <cell r="F28">
            <v>72</v>
          </cell>
          <cell r="G28">
            <v>38</v>
          </cell>
          <cell r="H28">
            <v>23.759999999999998</v>
          </cell>
          <cell r="I28" t="str">
            <v>S</v>
          </cell>
          <cell r="J28">
            <v>54.36</v>
          </cell>
          <cell r="K28">
            <v>0</v>
          </cell>
        </row>
        <row r="29">
          <cell r="B29">
            <v>22.462500000000002</v>
          </cell>
          <cell r="C29">
            <v>26.3</v>
          </cell>
          <cell r="D29">
            <v>18.2</v>
          </cell>
          <cell r="E29">
            <v>71.5</v>
          </cell>
          <cell r="F29">
            <v>85</v>
          </cell>
          <cell r="G29">
            <v>55</v>
          </cell>
          <cell r="H29">
            <v>21.240000000000002</v>
          </cell>
          <cell r="I29" t="str">
            <v>SE</v>
          </cell>
          <cell r="J29">
            <v>47.88</v>
          </cell>
          <cell r="K29">
            <v>2.2000000000000002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16.262499999999999</v>
          </cell>
          <cell r="C5">
            <v>19.899999999999999</v>
          </cell>
          <cell r="D5">
            <v>13.7</v>
          </cell>
          <cell r="E5">
            <v>94.25</v>
          </cell>
          <cell r="F5">
            <v>98</v>
          </cell>
          <cell r="G5">
            <v>82</v>
          </cell>
          <cell r="H5">
            <v>12.6</v>
          </cell>
          <cell r="I5" t="str">
            <v>SO</v>
          </cell>
          <cell r="J5">
            <v>26.64</v>
          </cell>
          <cell r="K5">
            <v>14.8</v>
          </cell>
        </row>
        <row r="6">
          <cell r="B6">
            <v>12.762500000000001</v>
          </cell>
          <cell r="C6">
            <v>15.1</v>
          </cell>
          <cell r="D6">
            <v>11.3</v>
          </cell>
          <cell r="E6">
            <v>94.125</v>
          </cell>
          <cell r="F6">
            <v>98</v>
          </cell>
          <cell r="G6">
            <v>86</v>
          </cell>
          <cell r="H6">
            <v>12.6</v>
          </cell>
          <cell r="I6" t="str">
            <v>SO</v>
          </cell>
          <cell r="J6">
            <v>23.400000000000002</v>
          </cell>
          <cell r="K6">
            <v>8.7999999999999989</v>
          </cell>
        </row>
        <row r="7">
          <cell r="B7">
            <v>14.725000000000001</v>
          </cell>
          <cell r="C7">
            <v>21.7</v>
          </cell>
          <cell r="D7">
            <v>9.4</v>
          </cell>
          <cell r="E7">
            <v>89.5</v>
          </cell>
          <cell r="F7">
            <v>99</v>
          </cell>
          <cell r="G7">
            <v>70</v>
          </cell>
          <cell r="H7">
            <v>14.04</v>
          </cell>
          <cell r="I7" t="str">
            <v>NE</v>
          </cell>
          <cell r="J7">
            <v>22.32</v>
          </cell>
          <cell r="K7">
            <v>0.2</v>
          </cell>
        </row>
        <row r="8">
          <cell r="B8">
            <v>19.145833333333332</v>
          </cell>
          <cell r="C8">
            <v>21.4</v>
          </cell>
          <cell r="D8">
            <v>16.899999999999999</v>
          </cell>
          <cell r="E8">
            <v>93.333333333333329</v>
          </cell>
          <cell r="F8">
            <v>97</v>
          </cell>
          <cell r="G8">
            <v>84</v>
          </cell>
          <cell r="H8">
            <v>22.68</v>
          </cell>
          <cell r="I8" t="str">
            <v>NE</v>
          </cell>
          <cell r="J8">
            <v>34.200000000000003</v>
          </cell>
          <cell r="K8">
            <v>7.4000000000000012</v>
          </cell>
        </row>
        <row r="9">
          <cell r="B9">
            <v>18.312499999999996</v>
          </cell>
          <cell r="C9">
            <v>26.1</v>
          </cell>
          <cell r="D9">
            <v>13.6</v>
          </cell>
          <cell r="E9">
            <v>89.916666666666671</v>
          </cell>
          <cell r="F9">
            <v>96</v>
          </cell>
          <cell r="G9">
            <v>66</v>
          </cell>
          <cell r="H9">
            <v>36.72</v>
          </cell>
          <cell r="I9" t="str">
            <v>NE</v>
          </cell>
          <cell r="J9">
            <v>57.24</v>
          </cell>
          <cell r="K9">
            <v>4.6000000000000005</v>
          </cell>
        </row>
        <row r="10">
          <cell r="B10">
            <v>12.625</v>
          </cell>
          <cell r="C10">
            <v>20.3</v>
          </cell>
          <cell r="D10">
            <v>7</v>
          </cell>
          <cell r="E10">
            <v>87</v>
          </cell>
          <cell r="F10">
            <v>99</v>
          </cell>
          <cell r="G10">
            <v>57</v>
          </cell>
          <cell r="H10">
            <v>12.24</v>
          </cell>
          <cell r="I10" t="str">
            <v>SO</v>
          </cell>
          <cell r="J10">
            <v>28.44</v>
          </cell>
          <cell r="K10">
            <v>1.7999999999999998</v>
          </cell>
        </row>
        <row r="11">
          <cell r="B11">
            <v>14.837499999999999</v>
          </cell>
          <cell r="C11">
            <v>24.3</v>
          </cell>
          <cell r="D11">
            <v>7.8</v>
          </cell>
          <cell r="E11">
            <v>82.583333333333329</v>
          </cell>
          <cell r="F11">
            <v>99</v>
          </cell>
          <cell r="G11">
            <v>50</v>
          </cell>
          <cell r="H11">
            <v>12.96</v>
          </cell>
          <cell r="I11" t="str">
            <v>NE</v>
          </cell>
          <cell r="J11">
            <v>23.040000000000003</v>
          </cell>
          <cell r="K11">
            <v>0</v>
          </cell>
        </row>
        <row r="12">
          <cell r="B12">
            <v>21.895833333333329</v>
          </cell>
          <cell r="C12">
            <v>30.6</v>
          </cell>
          <cell r="D12">
            <v>15.5</v>
          </cell>
          <cell r="E12">
            <v>76.791666666666671</v>
          </cell>
          <cell r="F12">
            <v>93</v>
          </cell>
          <cell r="G12">
            <v>53</v>
          </cell>
          <cell r="H12">
            <v>23.400000000000002</v>
          </cell>
          <cell r="I12" t="str">
            <v>N</v>
          </cell>
          <cell r="J12">
            <v>33.119999999999997</v>
          </cell>
          <cell r="K12">
            <v>0</v>
          </cell>
        </row>
        <row r="13">
          <cell r="B13">
            <v>24.383333333333329</v>
          </cell>
          <cell r="C13">
            <v>32.1</v>
          </cell>
          <cell r="D13">
            <v>19.8</v>
          </cell>
          <cell r="E13">
            <v>80.458333333333329</v>
          </cell>
          <cell r="F13">
            <v>96</v>
          </cell>
          <cell r="G13">
            <v>50</v>
          </cell>
          <cell r="H13">
            <v>21.6</v>
          </cell>
          <cell r="I13" t="str">
            <v>NE</v>
          </cell>
          <cell r="J13">
            <v>38.159999999999997</v>
          </cell>
          <cell r="K13">
            <v>0</v>
          </cell>
        </row>
        <row r="14">
          <cell r="B14">
            <v>24.599999999999998</v>
          </cell>
          <cell r="C14">
            <v>31.7</v>
          </cell>
          <cell r="D14">
            <v>20.100000000000001</v>
          </cell>
          <cell r="E14">
            <v>79.583333333333329</v>
          </cell>
          <cell r="F14">
            <v>97</v>
          </cell>
          <cell r="G14">
            <v>50</v>
          </cell>
          <cell r="H14">
            <v>24.48</v>
          </cell>
          <cell r="I14" t="str">
            <v>N</v>
          </cell>
          <cell r="J14">
            <v>40.32</v>
          </cell>
          <cell r="K14">
            <v>2.2000000000000002</v>
          </cell>
        </row>
        <row r="15">
          <cell r="B15">
            <v>24.516666666666669</v>
          </cell>
          <cell r="C15">
            <v>31.8</v>
          </cell>
          <cell r="D15">
            <v>19.7</v>
          </cell>
          <cell r="E15">
            <v>74.958333333333329</v>
          </cell>
          <cell r="F15">
            <v>93</v>
          </cell>
          <cell r="G15">
            <v>43</v>
          </cell>
          <cell r="H15">
            <v>24.12</v>
          </cell>
          <cell r="I15" t="str">
            <v>N</v>
          </cell>
          <cell r="J15">
            <v>41.04</v>
          </cell>
          <cell r="K15">
            <v>0</v>
          </cell>
        </row>
        <row r="16">
          <cell r="B16">
            <v>23.666666666666671</v>
          </cell>
          <cell r="C16">
            <v>31.5</v>
          </cell>
          <cell r="D16">
            <v>17.7</v>
          </cell>
          <cell r="E16">
            <v>71.041666666666671</v>
          </cell>
          <cell r="F16">
            <v>93</v>
          </cell>
          <cell r="G16">
            <v>40</v>
          </cell>
          <cell r="H16">
            <v>25.2</v>
          </cell>
          <cell r="I16" t="str">
            <v>N</v>
          </cell>
          <cell r="J16">
            <v>43.56</v>
          </cell>
          <cell r="K16">
            <v>0</v>
          </cell>
        </row>
        <row r="17">
          <cell r="B17">
            <v>21.725000000000005</v>
          </cell>
          <cell r="C17">
            <v>28.9</v>
          </cell>
          <cell r="D17">
            <v>17</v>
          </cell>
          <cell r="E17">
            <v>77.916666666666671</v>
          </cell>
          <cell r="F17">
            <v>91</v>
          </cell>
          <cell r="G17">
            <v>59</v>
          </cell>
          <cell r="H17">
            <v>26.28</v>
          </cell>
          <cell r="I17" t="str">
            <v>N</v>
          </cell>
          <cell r="J17">
            <v>45.72</v>
          </cell>
          <cell r="K17">
            <v>0</v>
          </cell>
        </row>
        <row r="18">
          <cell r="B18">
            <v>18.779166666666665</v>
          </cell>
          <cell r="C18">
            <v>26.9</v>
          </cell>
          <cell r="D18">
            <v>13.1</v>
          </cell>
          <cell r="E18">
            <v>78.375</v>
          </cell>
          <cell r="F18">
            <v>91</v>
          </cell>
          <cell r="G18">
            <v>58</v>
          </cell>
          <cell r="H18">
            <v>19.8</v>
          </cell>
          <cell r="I18" t="str">
            <v>S</v>
          </cell>
          <cell r="J18">
            <v>37.440000000000005</v>
          </cell>
          <cell r="K18">
            <v>0</v>
          </cell>
        </row>
        <row r="19">
          <cell r="B19">
            <v>20.441666666666666</v>
          </cell>
          <cell r="C19">
            <v>26.8</v>
          </cell>
          <cell r="D19">
            <v>16.2</v>
          </cell>
          <cell r="E19">
            <v>77.541666666666671</v>
          </cell>
          <cell r="F19">
            <v>97</v>
          </cell>
          <cell r="G19">
            <v>52</v>
          </cell>
          <cell r="H19">
            <v>33.480000000000004</v>
          </cell>
          <cell r="I19" t="str">
            <v>NE</v>
          </cell>
          <cell r="J19">
            <v>49.32</v>
          </cell>
          <cell r="K19">
            <v>0</v>
          </cell>
        </row>
        <row r="20">
          <cell r="B20">
            <v>21.995833333333326</v>
          </cell>
          <cell r="C20">
            <v>28.1</v>
          </cell>
          <cell r="D20">
            <v>18.2</v>
          </cell>
          <cell r="E20">
            <v>69</v>
          </cell>
          <cell r="F20">
            <v>85</v>
          </cell>
          <cell r="G20">
            <v>47</v>
          </cell>
          <cell r="H20">
            <v>33.119999999999997</v>
          </cell>
          <cell r="I20" t="str">
            <v>NE</v>
          </cell>
          <cell r="J20">
            <v>51.12</v>
          </cell>
          <cell r="K20">
            <v>0</v>
          </cell>
        </row>
        <row r="21">
          <cell r="B21">
            <v>22.179166666666664</v>
          </cell>
          <cell r="C21">
            <v>29.5</v>
          </cell>
          <cell r="D21">
            <v>17.7</v>
          </cell>
          <cell r="F21">
            <v>84</v>
          </cell>
          <cell r="G21">
            <v>41</v>
          </cell>
          <cell r="H21">
            <v>33.480000000000004</v>
          </cell>
          <cell r="I21" t="str">
            <v>NE</v>
          </cell>
          <cell r="J21">
            <v>52.56</v>
          </cell>
          <cell r="K21">
            <v>0</v>
          </cell>
        </row>
        <row r="22">
          <cell r="B22">
            <v>22.279166666666665</v>
          </cell>
          <cell r="C22">
            <v>30.2</v>
          </cell>
          <cell r="D22">
            <v>16.3</v>
          </cell>
          <cell r="E22">
            <v>68.458333333333329</v>
          </cell>
          <cell r="F22">
            <v>88</v>
          </cell>
          <cell r="G22">
            <v>44</v>
          </cell>
          <cell r="H22">
            <v>24.48</v>
          </cell>
          <cell r="I22" t="str">
            <v>NE</v>
          </cell>
          <cell r="J22">
            <v>44.64</v>
          </cell>
          <cell r="K22">
            <v>0</v>
          </cell>
        </row>
        <row r="23">
          <cell r="B23">
            <v>22.341666666666669</v>
          </cell>
          <cell r="C23">
            <v>30.7</v>
          </cell>
          <cell r="D23">
            <v>16.2</v>
          </cell>
          <cell r="E23">
            <v>72.541666666666671</v>
          </cell>
          <cell r="F23">
            <v>93</v>
          </cell>
          <cell r="G23">
            <v>41</v>
          </cell>
          <cell r="H23">
            <v>22.32</v>
          </cell>
          <cell r="J23">
            <v>39.24</v>
          </cell>
          <cell r="K23">
            <v>0</v>
          </cell>
        </row>
        <row r="24">
          <cell r="B24">
            <v>21.691666666666663</v>
          </cell>
          <cell r="C24">
            <v>30.9</v>
          </cell>
          <cell r="D24">
            <v>13.9</v>
          </cell>
          <cell r="E24">
            <v>71.083333333333329</v>
          </cell>
          <cell r="F24">
            <v>97</v>
          </cell>
          <cell r="G24">
            <v>37</v>
          </cell>
          <cell r="H24">
            <v>26.28</v>
          </cell>
          <cell r="I24" t="str">
            <v>NE</v>
          </cell>
          <cell r="J24">
            <v>42.12</v>
          </cell>
          <cell r="K24">
            <v>0</v>
          </cell>
        </row>
        <row r="25">
          <cell r="B25">
            <v>21</v>
          </cell>
          <cell r="C25">
            <v>31.3</v>
          </cell>
          <cell r="D25">
            <v>12.4</v>
          </cell>
          <cell r="E25">
            <v>66.166666666666671</v>
          </cell>
          <cell r="F25">
            <v>93</v>
          </cell>
          <cell r="G25">
            <v>33</v>
          </cell>
          <cell r="H25">
            <v>23.400000000000002</v>
          </cell>
          <cell r="I25" t="str">
            <v>NE</v>
          </cell>
          <cell r="J25">
            <v>37.080000000000005</v>
          </cell>
          <cell r="K25">
            <v>0</v>
          </cell>
        </row>
        <row r="26">
          <cell r="B26">
            <v>21.808333333333337</v>
          </cell>
          <cell r="C26">
            <v>31</v>
          </cell>
          <cell r="D26">
            <v>13.1</v>
          </cell>
          <cell r="E26">
            <v>63.25</v>
          </cell>
          <cell r="F26">
            <v>91</v>
          </cell>
          <cell r="G26">
            <v>32</v>
          </cell>
          <cell r="H26">
            <v>25.2</v>
          </cell>
          <cell r="I26" t="str">
            <v>NE</v>
          </cell>
          <cell r="J26">
            <v>36.36</v>
          </cell>
          <cell r="K26">
            <v>0</v>
          </cell>
        </row>
        <row r="27">
          <cell r="B27">
            <v>22.1875</v>
          </cell>
          <cell r="C27">
            <v>30.6</v>
          </cell>
          <cell r="D27">
            <v>14.4</v>
          </cell>
          <cell r="E27">
            <v>60.541666666666664</v>
          </cell>
          <cell r="F27">
            <v>89</v>
          </cell>
          <cell r="G27">
            <v>34</v>
          </cell>
          <cell r="H27">
            <v>33.480000000000004</v>
          </cell>
          <cell r="I27" t="str">
            <v>NE</v>
          </cell>
          <cell r="J27">
            <v>48.96</v>
          </cell>
          <cell r="K27">
            <v>0</v>
          </cell>
        </row>
        <row r="28">
          <cell r="B28">
            <v>21.574999999999999</v>
          </cell>
          <cell r="C28">
            <v>30.6</v>
          </cell>
          <cell r="D28">
            <v>13.3</v>
          </cell>
          <cell r="E28">
            <v>59.583333333333336</v>
          </cell>
          <cell r="F28">
            <v>88</v>
          </cell>
          <cell r="G28">
            <v>34</v>
          </cell>
          <cell r="H28">
            <v>31.680000000000003</v>
          </cell>
          <cell r="I28" t="str">
            <v>NE</v>
          </cell>
          <cell r="J28">
            <v>50.76</v>
          </cell>
          <cell r="K28">
            <v>0</v>
          </cell>
        </row>
        <row r="29">
          <cell r="B29">
            <v>21.191666666666666</v>
          </cell>
          <cell r="C29">
            <v>23.8</v>
          </cell>
          <cell r="D29">
            <v>16.100000000000001</v>
          </cell>
          <cell r="E29">
            <v>73.5</v>
          </cell>
          <cell r="F29">
            <v>93</v>
          </cell>
          <cell r="G29">
            <v>58</v>
          </cell>
          <cell r="H29">
            <v>18.720000000000002</v>
          </cell>
          <cell r="I29" t="str">
            <v>N</v>
          </cell>
          <cell r="J29">
            <v>46.080000000000005</v>
          </cell>
          <cell r="K29">
            <v>7.8000000000000016</v>
          </cell>
        </row>
        <row r="30">
          <cell r="B30">
            <v>13.141666666666667</v>
          </cell>
          <cell r="C30">
            <v>16.100000000000001</v>
          </cell>
          <cell r="D30">
            <v>9.6999999999999993</v>
          </cell>
          <cell r="E30">
            <v>91.75</v>
          </cell>
          <cell r="F30">
            <v>98</v>
          </cell>
          <cell r="G30">
            <v>78</v>
          </cell>
          <cell r="H30">
            <v>19.079999999999998</v>
          </cell>
          <cell r="I30" t="str">
            <v>S</v>
          </cell>
          <cell r="J30">
            <v>34.56</v>
          </cell>
          <cell r="K30">
            <v>30</v>
          </cell>
        </row>
        <row r="31">
          <cell r="B31">
            <v>13.33333333333333</v>
          </cell>
          <cell r="C31">
            <v>16.899999999999999</v>
          </cell>
          <cell r="D31">
            <v>11.2</v>
          </cell>
          <cell r="E31">
            <v>91.833333333333329</v>
          </cell>
          <cell r="F31">
            <v>98</v>
          </cell>
          <cell r="G31">
            <v>79</v>
          </cell>
          <cell r="H31">
            <v>10.08</v>
          </cell>
          <cell r="I31" t="str">
            <v>SO</v>
          </cell>
          <cell r="J31">
            <v>25.92</v>
          </cell>
          <cell r="K31">
            <v>28.999999999999989</v>
          </cell>
        </row>
        <row r="32">
          <cell r="B32">
            <v>13.837499999999999</v>
          </cell>
          <cell r="C32">
            <v>20.2</v>
          </cell>
          <cell r="D32">
            <v>7.3</v>
          </cell>
          <cell r="E32">
            <v>91.125</v>
          </cell>
          <cell r="F32">
            <v>99</v>
          </cell>
          <cell r="G32">
            <v>74</v>
          </cell>
          <cell r="H32">
            <v>18.36</v>
          </cell>
          <cell r="I32" t="str">
            <v>NE</v>
          </cell>
          <cell r="J32">
            <v>28.08</v>
          </cell>
          <cell r="K32">
            <v>0.2</v>
          </cell>
        </row>
        <row r="33">
          <cell r="B33">
            <v>18.537500000000001</v>
          </cell>
          <cell r="C33">
            <v>23.5</v>
          </cell>
          <cell r="D33">
            <v>15</v>
          </cell>
          <cell r="E33">
            <v>81.125</v>
          </cell>
          <cell r="F33">
            <v>94</v>
          </cell>
          <cell r="G33">
            <v>62</v>
          </cell>
          <cell r="H33">
            <v>31.319999999999997</v>
          </cell>
          <cell r="I33" t="str">
            <v>NE</v>
          </cell>
          <cell r="J33">
            <v>47.16</v>
          </cell>
          <cell r="K33">
            <v>0</v>
          </cell>
        </row>
        <row r="34">
          <cell r="B34">
            <v>21.712499999999995</v>
          </cell>
          <cell r="C34">
            <v>30.2</v>
          </cell>
          <cell r="D34">
            <v>17.8</v>
          </cell>
          <cell r="E34">
            <v>74.541666666666671</v>
          </cell>
          <cell r="F34">
            <v>89</v>
          </cell>
          <cell r="G34">
            <v>47</v>
          </cell>
          <cell r="H34">
            <v>37.080000000000005</v>
          </cell>
          <cell r="I34" t="str">
            <v>NE</v>
          </cell>
          <cell r="J34">
            <v>67.319999999999993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19.291666666666668</v>
          </cell>
          <cell r="C5">
            <v>23.7</v>
          </cell>
          <cell r="D5">
            <v>15.9</v>
          </cell>
          <cell r="E5">
            <v>84.25</v>
          </cell>
          <cell r="F5">
            <v>97</v>
          </cell>
          <cell r="G5">
            <v>70</v>
          </cell>
          <cell r="H5">
            <v>12.6</v>
          </cell>
          <cell r="I5" t="str">
            <v>SO</v>
          </cell>
          <cell r="J5">
            <v>28.44</v>
          </cell>
          <cell r="K5">
            <v>0</v>
          </cell>
        </row>
        <row r="6">
          <cell r="B6">
            <v>14.1</v>
          </cell>
          <cell r="C6">
            <v>15.9</v>
          </cell>
          <cell r="D6">
            <v>13</v>
          </cell>
          <cell r="E6">
            <v>92.208333333333329</v>
          </cell>
          <cell r="F6">
            <v>97</v>
          </cell>
          <cell r="G6">
            <v>82</v>
          </cell>
          <cell r="H6">
            <v>10.44</v>
          </cell>
          <cell r="I6" t="str">
            <v>SO</v>
          </cell>
          <cell r="J6">
            <v>27.36</v>
          </cell>
          <cell r="K6">
            <v>7.4000000000000012</v>
          </cell>
        </row>
        <row r="7">
          <cell r="B7">
            <v>16.204166666666669</v>
          </cell>
          <cell r="C7">
            <v>19.3</v>
          </cell>
          <cell r="D7">
            <v>14.2</v>
          </cell>
          <cell r="E7">
            <v>93.25</v>
          </cell>
          <cell r="F7">
            <v>97</v>
          </cell>
          <cell r="G7">
            <v>84</v>
          </cell>
          <cell r="H7">
            <v>8.64</v>
          </cell>
          <cell r="I7" t="str">
            <v>NE</v>
          </cell>
          <cell r="J7">
            <v>18</v>
          </cell>
          <cell r="K7">
            <v>0.4</v>
          </cell>
        </row>
        <row r="8">
          <cell r="B8">
            <v>19.087499999999995</v>
          </cell>
          <cell r="C8">
            <v>20.5</v>
          </cell>
          <cell r="D8">
            <v>18</v>
          </cell>
          <cell r="E8">
            <v>94.75</v>
          </cell>
          <cell r="F8">
            <v>97</v>
          </cell>
          <cell r="G8">
            <v>87</v>
          </cell>
          <cell r="H8">
            <v>9</v>
          </cell>
          <cell r="I8" t="str">
            <v>L</v>
          </cell>
          <cell r="J8">
            <v>21.6</v>
          </cell>
          <cell r="K8">
            <v>1.4000000000000001</v>
          </cell>
        </row>
        <row r="9">
          <cell r="B9">
            <v>19.683333333333334</v>
          </cell>
          <cell r="C9">
            <v>28.2</v>
          </cell>
          <cell r="D9">
            <v>14.8</v>
          </cell>
          <cell r="E9">
            <v>88.208333333333329</v>
          </cell>
          <cell r="F9">
            <v>98</v>
          </cell>
          <cell r="G9">
            <v>63</v>
          </cell>
          <cell r="H9">
            <v>21.240000000000002</v>
          </cell>
          <cell r="I9" t="str">
            <v>NE</v>
          </cell>
          <cell r="J9">
            <v>42.480000000000004</v>
          </cell>
          <cell r="K9">
            <v>0.8</v>
          </cell>
        </row>
        <row r="10">
          <cell r="B10">
            <v>15.3125</v>
          </cell>
          <cell r="C10">
            <v>19.399999999999999</v>
          </cell>
          <cell r="D10">
            <v>12.7</v>
          </cell>
          <cell r="E10">
            <v>84.666666666666671</v>
          </cell>
          <cell r="F10">
            <v>96</v>
          </cell>
          <cell r="G10">
            <v>65</v>
          </cell>
          <cell r="H10">
            <v>10.44</v>
          </cell>
          <cell r="I10" t="str">
            <v>NO</v>
          </cell>
          <cell r="J10">
            <v>20.16</v>
          </cell>
          <cell r="K10">
            <v>2</v>
          </cell>
        </row>
        <row r="11">
          <cell r="B11">
            <v>17.879166666666666</v>
          </cell>
          <cell r="C11">
            <v>25.2</v>
          </cell>
          <cell r="D11">
            <v>12.7</v>
          </cell>
          <cell r="E11">
            <v>80</v>
          </cell>
          <cell r="F11">
            <v>95</v>
          </cell>
          <cell r="G11">
            <v>60</v>
          </cell>
          <cell r="H11">
            <v>9.7200000000000006</v>
          </cell>
          <cell r="I11" t="str">
            <v>L</v>
          </cell>
          <cell r="J11">
            <v>21.96</v>
          </cell>
          <cell r="K11">
            <v>0.2</v>
          </cell>
        </row>
        <row r="12">
          <cell r="B12">
            <v>22.770833333333332</v>
          </cell>
          <cell r="C12">
            <v>30.2</v>
          </cell>
          <cell r="D12">
            <v>17.7</v>
          </cell>
          <cell r="E12">
            <v>80.125</v>
          </cell>
          <cell r="F12">
            <v>93</v>
          </cell>
          <cell r="G12">
            <v>59</v>
          </cell>
          <cell r="H12">
            <v>8.64</v>
          </cell>
          <cell r="I12" t="str">
            <v>SE</v>
          </cell>
          <cell r="J12">
            <v>19.079999999999998</v>
          </cell>
          <cell r="K12">
            <v>0</v>
          </cell>
        </row>
        <row r="13">
          <cell r="B13">
            <v>24.362500000000001</v>
          </cell>
          <cell r="C13">
            <v>32</v>
          </cell>
          <cell r="D13">
            <v>18.7</v>
          </cell>
          <cell r="E13">
            <v>81.125</v>
          </cell>
          <cell r="F13">
            <v>98</v>
          </cell>
          <cell r="G13">
            <v>53</v>
          </cell>
          <cell r="H13">
            <v>18.36</v>
          </cell>
          <cell r="I13" t="str">
            <v>NO</v>
          </cell>
          <cell r="J13">
            <v>35.28</v>
          </cell>
          <cell r="K13">
            <v>0</v>
          </cell>
        </row>
        <row r="14">
          <cell r="B14">
            <v>24.604166666666675</v>
          </cell>
          <cell r="C14">
            <v>31.6</v>
          </cell>
          <cell r="D14">
            <v>20</v>
          </cell>
          <cell r="E14">
            <v>80.375</v>
          </cell>
          <cell r="F14">
            <v>97</v>
          </cell>
          <cell r="G14">
            <v>52</v>
          </cell>
          <cell r="H14">
            <v>23.759999999999998</v>
          </cell>
          <cell r="I14" t="str">
            <v>NO</v>
          </cell>
          <cell r="J14">
            <v>42.480000000000004</v>
          </cell>
          <cell r="K14">
            <v>0</v>
          </cell>
        </row>
        <row r="15">
          <cell r="B15">
            <v>23.883333333333336</v>
          </cell>
          <cell r="C15">
            <v>31.7</v>
          </cell>
          <cell r="D15">
            <v>17.5</v>
          </cell>
          <cell r="E15">
            <v>75.625</v>
          </cell>
          <cell r="F15">
            <v>97</v>
          </cell>
          <cell r="G15">
            <v>44</v>
          </cell>
          <cell r="H15">
            <v>24.840000000000003</v>
          </cell>
          <cell r="I15" t="str">
            <v>L</v>
          </cell>
          <cell r="J15">
            <v>41.4</v>
          </cell>
          <cell r="K15">
            <v>0</v>
          </cell>
        </row>
        <row r="16">
          <cell r="B16">
            <v>23.274999999999995</v>
          </cell>
          <cell r="C16">
            <v>31.4</v>
          </cell>
          <cell r="D16">
            <v>15.9</v>
          </cell>
          <cell r="E16">
            <v>71.833333333333329</v>
          </cell>
          <cell r="F16">
            <v>96</v>
          </cell>
          <cell r="G16">
            <v>38</v>
          </cell>
          <cell r="H16">
            <v>23.759999999999998</v>
          </cell>
          <cell r="I16" t="str">
            <v>N</v>
          </cell>
          <cell r="J16">
            <v>40.680000000000007</v>
          </cell>
          <cell r="K16">
            <v>0</v>
          </cell>
        </row>
        <row r="17">
          <cell r="B17">
            <v>23.016666666666666</v>
          </cell>
          <cell r="C17">
            <v>31.9</v>
          </cell>
          <cell r="D17">
            <v>16.7</v>
          </cell>
          <cell r="E17">
            <v>74.041666666666671</v>
          </cell>
          <cell r="F17">
            <v>94</v>
          </cell>
          <cell r="G17">
            <v>45</v>
          </cell>
          <cell r="H17">
            <v>17.28</v>
          </cell>
          <cell r="I17" t="str">
            <v>S</v>
          </cell>
          <cell r="J17">
            <v>47.519999999999996</v>
          </cell>
          <cell r="K17">
            <v>3.6</v>
          </cell>
        </row>
        <row r="18">
          <cell r="B18">
            <v>20.795833333333338</v>
          </cell>
          <cell r="C18">
            <v>26.2</v>
          </cell>
          <cell r="D18">
            <v>15.9</v>
          </cell>
          <cell r="E18">
            <v>81.583333333333329</v>
          </cell>
          <cell r="F18">
            <v>92</v>
          </cell>
          <cell r="G18">
            <v>64</v>
          </cell>
          <cell r="H18">
            <v>20.52</v>
          </cell>
          <cell r="I18" t="str">
            <v>SE</v>
          </cell>
          <cell r="J18">
            <v>44.64</v>
          </cell>
          <cell r="K18">
            <v>0</v>
          </cell>
        </row>
        <row r="19">
          <cell r="B19">
            <v>20.858333333333331</v>
          </cell>
          <cell r="C19">
            <v>26</v>
          </cell>
          <cell r="D19">
            <v>16.5</v>
          </cell>
          <cell r="E19">
            <v>79.791666666666671</v>
          </cell>
          <cell r="F19">
            <v>94</v>
          </cell>
          <cell r="G19">
            <v>56</v>
          </cell>
          <cell r="H19">
            <v>14.04</v>
          </cell>
          <cell r="I19" t="str">
            <v>SE</v>
          </cell>
          <cell r="J19">
            <v>32.76</v>
          </cell>
          <cell r="K19">
            <v>0</v>
          </cell>
        </row>
        <row r="20">
          <cell r="B20">
            <v>21.604166666666668</v>
          </cell>
          <cell r="C20">
            <v>29.2</v>
          </cell>
          <cell r="D20">
            <v>16.600000000000001</v>
          </cell>
          <cell r="E20">
            <v>71.25</v>
          </cell>
          <cell r="F20">
            <v>92</v>
          </cell>
          <cell r="G20">
            <v>40</v>
          </cell>
          <cell r="H20">
            <v>15.48</v>
          </cell>
          <cell r="I20" t="str">
            <v>L</v>
          </cell>
          <cell r="J20">
            <v>33.119999999999997</v>
          </cell>
          <cell r="K20">
            <v>0</v>
          </cell>
        </row>
        <row r="21">
          <cell r="B21">
            <v>22.3125</v>
          </cell>
          <cell r="C21">
            <v>29.8</v>
          </cell>
          <cell r="D21">
            <v>16.5</v>
          </cell>
          <cell r="E21">
            <v>66</v>
          </cell>
          <cell r="F21">
            <v>86</v>
          </cell>
          <cell r="G21">
            <v>41</v>
          </cell>
          <cell r="H21">
            <v>17.28</v>
          </cell>
          <cell r="I21" t="str">
            <v>L</v>
          </cell>
          <cell r="J21">
            <v>37.440000000000005</v>
          </cell>
          <cell r="K21">
            <v>0</v>
          </cell>
        </row>
        <row r="22">
          <cell r="B22">
            <v>22.395833333333332</v>
          </cell>
          <cell r="C22">
            <v>30.1</v>
          </cell>
          <cell r="D22">
            <v>16</v>
          </cell>
          <cell r="E22">
            <v>67.583333333333329</v>
          </cell>
          <cell r="F22">
            <v>88</v>
          </cell>
          <cell r="G22">
            <v>45</v>
          </cell>
          <cell r="H22">
            <v>19.8</v>
          </cell>
          <cell r="I22" t="str">
            <v>NE</v>
          </cell>
          <cell r="J22">
            <v>37.080000000000005</v>
          </cell>
          <cell r="K22">
            <v>0</v>
          </cell>
        </row>
        <row r="23">
          <cell r="B23">
            <v>22.574999999999992</v>
          </cell>
          <cell r="C23">
            <v>31.2</v>
          </cell>
          <cell r="D23">
            <v>16.399999999999999</v>
          </cell>
          <cell r="E23">
            <v>70.291666666666671</v>
          </cell>
          <cell r="F23">
            <v>92</v>
          </cell>
          <cell r="G23">
            <v>41</v>
          </cell>
          <cell r="H23">
            <v>27</v>
          </cell>
          <cell r="I23" t="str">
            <v>SE</v>
          </cell>
          <cell r="J23">
            <v>43.2</v>
          </cell>
          <cell r="K23">
            <v>0</v>
          </cell>
        </row>
        <row r="24">
          <cell r="B24">
            <v>22.737500000000001</v>
          </cell>
          <cell r="C24">
            <v>31.1</v>
          </cell>
          <cell r="D24">
            <v>15.2</v>
          </cell>
          <cell r="E24">
            <v>68.458333333333329</v>
          </cell>
          <cell r="F24">
            <v>96</v>
          </cell>
          <cell r="G24">
            <v>37</v>
          </cell>
          <cell r="H24">
            <v>16.559999999999999</v>
          </cell>
          <cell r="I24" t="str">
            <v>N</v>
          </cell>
          <cell r="J24">
            <v>32.04</v>
          </cell>
          <cell r="K24">
            <v>0</v>
          </cell>
        </row>
        <row r="25">
          <cell r="B25">
            <v>22.458333333333339</v>
          </cell>
          <cell r="C25">
            <v>31</v>
          </cell>
          <cell r="D25">
            <v>13.3</v>
          </cell>
          <cell r="E25">
            <v>63</v>
          </cell>
          <cell r="F25">
            <v>90</v>
          </cell>
          <cell r="G25">
            <v>36</v>
          </cell>
          <cell r="H25">
            <v>29.16</v>
          </cell>
          <cell r="I25" t="str">
            <v>L</v>
          </cell>
          <cell r="J25">
            <v>44.28</v>
          </cell>
          <cell r="K25">
            <v>0</v>
          </cell>
        </row>
        <row r="26">
          <cell r="B26">
            <v>22.320833333333336</v>
          </cell>
          <cell r="C26">
            <v>31.1</v>
          </cell>
          <cell r="D26">
            <v>13.4</v>
          </cell>
          <cell r="E26">
            <v>63.291666666666664</v>
          </cell>
          <cell r="F26">
            <v>91</v>
          </cell>
          <cell r="G26">
            <v>35</v>
          </cell>
          <cell r="H26">
            <v>10.8</v>
          </cell>
          <cell r="I26" t="str">
            <v>SE</v>
          </cell>
          <cell r="J26">
            <v>22.68</v>
          </cell>
          <cell r="K26">
            <v>0</v>
          </cell>
        </row>
        <row r="27">
          <cell r="B27">
            <v>22.724999999999994</v>
          </cell>
          <cell r="C27">
            <v>31.3</v>
          </cell>
          <cell r="D27">
            <v>15.5</v>
          </cell>
          <cell r="E27">
            <v>57</v>
          </cell>
          <cell r="F27">
            <v>80</v>
          </cell>
          <cell r="G27">
            <v>34</v>
          </cell>
          <cell r="H27">
            <v>23.400000000000002</v>
          </cell>
          <cell r="I27" t="str">
            <v>L</v>
          </cell>
          <cell r="J27">
            <v>38.880000000000003</v>
          </cell>
          <cell r="K27">
            <v>0</v>
          </cell>
        </row>
        <row r="28">
          <cell r="B28">
            <v>21.220833333333335</v>
          </cell>
          <cell r="C28">
            <v>30.6</v>
          </cell>
          <cell r="D28">
            <v>13.6</v>
          </cell>
          <cell r="E28">
            <v>61.041666666666664</v>
          </cell>
          <cell r="F28">
            <v>85</v>
          </cell>
          <cell r="G28">
            <v>37</v>
          </cell>
          <cell r="H28">
            <v>32.04</v>
          </cell>
          <cell r="I28" t="str">
            <v>N</v>
          </cell>
          <cell r="J28">
            <v>52.92</v>
          </cell>
          <cell r="K28">
            <v>0</v>
          </cell>
        </row>
        <row r="29">
          <cell r="B29">
            <v>20.837499999999995</v>
          </cell>
          <cell r="C29">
            <v>26.9</v>
          </cell>
          <cell r="D29">
            <v>17.5</v>
          </cell>
          <cell r="E29">
            <v>76.291666666666671</v>
          </cell>
          <cell r="F29">
            <v>94</v>
          </cell>
          <cell r="G29">
            <v>54</v>
          </cell>
          <cell r="H29">
            <v>28.44</v>
          </cell>
          <cell r="I29" t="str">
            <v>NO</v>
          </cell>
          <cell r="J29">
            <v>50.4</v>
          </cell>
          <cell r="K29">
            <v>1.7999999999999998</v>
          </cell>
        </row>
        <row r="30">
          <cell r="B30">
            <v>15.299999999999999</v>
          </cell>
          <cell r="C30">
            <v>18.2</v>
          </cell>
          <cell r="D30">
            <v>12.6</v>
          </cell>
          <cell r="E30">
            <v>88.625</v>
          </cell>
          <cell r="F30">
            <v>96</v>
          </cell>
          <cell r="G30">
            <v>81</v>
          </cell>
          <cell r="H30">
            <v>15.840000000000002</v>
          </cell>
          <cell r="I30" t="str">
            <v>S</v>
          </cell>
          <cell r="J30">
            <v>36</v>
          </cell>
          <cell r="K30">
            <v>4.5999999999999996</v>
          </cell>
        </row>
        <row r="31">
          <cell r="B31">
            <v>14.776470588235293</v>
          </cell>
          <cell r="C31">
            <v>16.600000000000001</v>
          </cell>
          <cell r="D31">
            <v>12.8</v>
          </cell>
          <cell r="E31">
            <v>90.941176470588232</v>
          </cell>
          <cell r="F31">
            <v>98</v>
          </cell>
          <cell r="G31">
            <v>81</v>
          </cell>
          <cell r="H31">
            <v>13.68</v>
          </cell>
          <cell r="I31" t="str">
            <v>S</v>
          </cell>
          <cell r="J31">
            <v>32.4</v>
          </cell>
          <cell r="K31">
            <v>43.599999999999994</v>
          </cell>
        </row>
        <row r="32">
          <cell r="B32">
            <v>16.287499999999998</v>
          </cell>
          <cell r="C32">
            <v>19</v>
          </cell>
          <cell r="D32">
            <v>12</v>
          </cell>
          <cell r="E32">
            <v>90</v>
          </cell>
          <cell r="F32">
            <v>98</v>
          </cell>
          <cell r="G32">
            <v>79</v>
          </cell>
          <cell r="H32">
            <v>9</v>
          </cell>
          <cell r="I32" t="str">
            <v>SE</v>
          </cell>
          <cell r="J32">
            <v>21.240000000000002</v>
          </cell>
          <cell r="K32">
            <v>0</v>
          </cell>
        </row>
        <row r="33">
          <cell r="B33">
            <v>20.405882352941177</v>
          </cell>
          <cell r="C33">
            <v>25.1</v>
          </cell>
          <cell r="D33">
            <v>17.100000000000001</v>
          </cell>
          <cell r="E33">
            <v>80.294117647058826</v>
          </cell>
          <cell r="F33">
            <v>96</v>
          </cell>
          <cell r="G33">
            <v>61</v>
          </cell>
          <cell r="H33">
            <v>14.04</v>
          </cell>
          <cell r="I33" t="str">
            <v>L</v>
          </cell>
          <cell r="J33">
            <v>28.44</v>
          </cell>
          <cell r="K33">
            <v>0</v>
          </cell>
        </row>
        <row r="34">
          <cell r="B34">
            <v>21.966666666666669</v>
          </cell>
          <cell r="C34">
            <v>29.4</v>
          </cell>
          <cell r="D34">
            <v>17.8</v>
          </cell>
          <cell r="E34">
            <v>77.916666666666671</v>
          </cell>
          <cell r="F34">
            <v>95</v>
          </cell>
          <cell r="G34">
            <v>51</v>
          </cell>
          <cell r="H34">
            <v>34.56</v>
          </cell>
          <cell r="I34" t="str">
            <v>L</v>
          </cell>
          <cell r="J34">
            <v>64.8</v>
          </cell>
          <cell r="K34">
            <v>2.6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17.491666666666667</v>
          </cell>
          <cell r="C5">
            <v>22.1</v>
          </cell>
          <cell r="D5">
            <v>15</v>
          </cell>
          <cell r="E5">
            <v>90.714285714285708</v>
          </cell>
          <cell r="F5">
            <v>100</v>
          </cell>
          <cell r="G5">
            <v>68</v>
          </cell>
          <cell r="H5">
            <v>8.2799999999999994</v>
          </cell>
          <cell r="I5" t="str">
            <v>NO</v>
          </cell>
          <cell r="J5">
            <v>21.96</v>
          </cell>
          <cell r="K5">
            <v>4.8</v>
          </cell>
        </row>
        <row r="6">
          <cell r="B6">
            <v>13.062500000000002</v>
          </cell>
          <cell r="C6">
            <v>15</v>
          </cell>
          <cell r="D6">
            <v>12</v>
          </cell>
          <cell r="E6">
            <v>98</v>
          </cell>
          <cell r="F6">
            <v>100</v>
          </cell>
          <cell r="G6">
            <v>95</v>
          </cell>
          <cell r="H6">
            <v>9</v>
          </cell>
          <cell r="I6" t="str">
            <v>NO</v>
          </cell>
          <cell r="J6">
            <v>28.44</v>
          </cell>
          <cell r="K6">
            <v>12</v>
          </cell>
        </row>
        <row r="7">
          <cell r="B7">
            <v>14.962499999999997</v>
          </cell>
          <cell r="C7">
            <v>19.3</v>
          </cell>
          <cell r="D7">
            <v>11</v>
          </cell>
          <cell r="E7">
            <v>88.909090909090907</v>
          </cell>
          <cell r="F7">
            <v>94</v>
          </cell>
          <cell r="G7">
            <v>82</v>
          </cell>
          <cell r="H7">
            <v>7.2</v>
          </cell>
          <cell r="I7" t="str">
            <v>NE</v>
          </cell>
          <cell r="J7">
            <v>14.04</v>
          </cell>
          <cell r="K7">
            <v>0.2</v>
          </cell>
        </row>
        <row r="8">
          <cell r="B8">
            <v>18.720833333333339</v>
          </cell>
          <cell r="C8">
            <v>21.4</v>
          </cell>
          <cell r="D8">
            <v>17.3</v>
          </cell>
          <cell r="E8">
            <v>94.454545454545453</v>
          </cell>
          <cell r="F8">
            <v>100</v>
          </cell>
          <cell r="G8">
            <v>84</v>
          </cell>
          <cell r="H8">
            <v>13.32</v>
          </cell>
          <cell r="I8" t="str">
            <v>SE</v>
          </cell>
          <cell r="J8">
            <v>27.720000000000002</v>
          </cell>
          <cell r="K8">
            <v>6</v>
          </cell>
        </row>
        <row r="9">
          <cell r="B9">
            <v>18.583333333333332</v>
          </cell>
          <cell r="C9">
            <v>25.2</v>
          </cell>
          <cell r="D9">
            <v>13.9</v>
          </cell>
          <cell r="E9">
            <v>85.461538461538467</v>
          </cell>
          <cell r="F9">
            <v>100</v>
          </cell>
          <cell r="G9">
            <v>70</v>
          </cell>
          <cell r="H9">
            <v>18.36</v>
          </cell>
          <cell r="I9" t="str">
            <v>SE</v>
          </cell>
          <cell r="J9">
            <v>39.6</v>
          </cell>
          <cell r="K9">
            <v>4.6000000000000005</v>
          </cell>
        </row>
        <row r="10">
          <cell r="B10">
            <v>13.929166666666672</v>
          </cell>
          <cell r="C10">
            <v>20.100000000000001</v>
          </cell>
          <cell r="D10">
            <v>9.1</v>
          </cell>
          <cell r="E10">
            <v>83.571428571428569</v>
          </cell>
          <cell r="F10">
            <v>100</v>
          </cell>
          <cell r="G10">
            <v>58</v>
          </cell>
          <cell r="H10">
            <v>7.5600000000000005</v>
          </cell>
          <cell r="I10" t="str">
            <v>N</v>
          </cell>
          <cell r="J10">
            <v>26.28</v>
          </cell>
          <cell r="K10">
            <v>6.2000000000000011</v>
          </cell>
        </row>
        <row r="11">
          <cell r="B11">
            <v>15.862500000000002</v>
          </cell>
          <cell r="C11">
            <v>23.7</v>
          </cell>
          <cell r="D11">
            <v>10.6</v>
          </cell>
          <cell r="E11">
            <v>77.368421052631575</v>
          </cell>
          <cell r="F11">
            <v>100</v>
          </cell>
          <cell r="G11">
            <v>48</v>
          </cell>
          <cell r="H11">
            <v>10.08</v>
          </cell>
          <cell r="I11" t="str">
            <v>SE</v>
          </cell>
          <cell r="J11">
            <v>19.079999999999998</v>
          </cell>
          <cell r="K11">
            <v>0.2</v>
          </cell>
        </row>
        <row r="12">
          <cell r="B12">
            <v>21.516666666666666</v>
          </cell>
          <cell r="C12">
            <v>29.6</v>
          </cell>
          <cell r="D12">
            <v>16.399999999999999</v>
          </cell>
          <cell r="E12">
            <v>77.291666666666671</v>
          </cell>
          <cell r="F12">
            <v>89</v>
          </cell>
          <cell r="G12">
            <v>56</v>
          </cell>
          <cell r="H12">
            <v>12.96</v>
          </cell>
          <cell r="I12" t="str">
            <v>S</v>
          </cell>
          <cell r="J12">
            <v>28.44</v>
          </cell>
          <cell r="K12">
            <v>0</v>
          </cell>
        </row>
        <row r="13">
          <cell r="B13">
            <v>24.716666666666669</v>
          </cell>
          <cell r="C13">
            <v>31</v>
          </cell>
          <cell r="D13">
            <v>20.7</v>
          </cell>
          <cell r="E13">
            <v>78.875</v>
          </cell>
          <cell r="F13">
            <v>95</v>
          </cell>
          <cell r="G13">
            <v>53</v>
          </cell>
          <cell r="H13">
            <v>18.36</v>
          </cell>
          <cell r="I13" t="str">
            <v>SE</v>
          </cell>
          <cell r="J13">
            <v>36.72</v>
          </cell>
          <cell r="K13">
            <v>0</v>
          </cell>
        </row>
        <row r="14">
          <cell r="B14">
            <v>25.25</v>
          </cell>
          <cell r="C14">
            <v>31</v>
          </cell>
          <cell r="D14">
            <v>20.7</v>
          </cell>
          <cell r="E14">
            <v>74.958333333333329</v>
          </cell>
          <cell r="F14">
            <v>95</v>
          </cell>
          <cell r="G14">
            <v>50</v>
          </cell>
          <cell r="H14">
            <v>20.16</v>
          </cell>
          <cell r="I14" t="str">
            <v>NE</v>
          </cell>
          <cell r="J14">
            <v>40.32</v>
          </cell>
          <cell r="K14">
            <v>0</v>
          </cell>
        </row>
        <row r="15">
          <cell r="B15">
            <v>24.599999999999998</v>
          </cell>
          <cell r="C15">
            <v>31</v>
          </cell>
          <cell r="D15">
            <v>19.8</v>
          </cell>
          <cell r="E15">
            <v>72.5</v>
          </cell>
          <cell r="F15">
            <v>92</v>
          </cell>
          <cell r="G15">
            <v>44</v>
          </cell>
          <cell r="H15">
            <v>16.920000000000002</v>
          </cell>
          <cell r="I15" t="str">
            <v>L</v>
          </cell>
          <cell r="J15">
            <v>43.56</v>
          </cell>
          <cell r="K15">
            <v>0</v>
          </cell>
        </row>
        <row r="16">
          <cell r="B16">
            <v>23.670833333333334</v>
          </cell>
          <cell r="C16">
            <v>30.9</v>
          </cell>
          <cell r="D16">
            <v>17.8</v>
          </cell>
          <cell r="E16">
            <v>70.25</v>
          </cell>
          <cell r="F16">
            <v>93</v>
          </cell>
          <cell r="G16">
            <v>37</v>
          </cell>
          <cell r="H16">
            <v>15.48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21.991666666666664</v>
          </cell>
          <cell r="C17">
            <v>30.4</v>
          </cell>
          <cell r="D17">
            <v>17.5</v>
          </cell>
          <cell r="E17">
            <v>76.291666666666671</v>
          </cell>
          <cell r="F17">
            <v>91</v>
          </cell>
          <cell r="G17">
            <v>53</v>
          </cell>
          <cell r="H17">
            <v>18.36</v>
          </cell>
          <cell r="I17" t="str">
            <v>O</v>
          </cell>
          <cell r="J17">
            <v>48.96</v>
          </cell>
          <cell r="K17">
            <v>0</v>
          </cell>
        </row>
        <row r="18">
          <cell r="B18">
            <v>19.462500000000002</v>
          </cell>
          <cell r="C18">
            <v>26.5</v>
          </cell>
          <cell r="D18">
            <v>13.9</v>
          </cell>
          <cell r="E18">
            <v>83.208333333333329</v>
          </cell>
          <cell r="F18">
            <v>95</v>
          </cell>
          <cell r="G18">
            <v>62</v>
          </cell>
          <cell r="H18">
            <v>12.24</v>
          </cell>
          <cell r="I18" t="str">
            <v>O</v>
          </cell>
          <cell r="J18">
            <v>32.76</v>
          </cell>
          <cell r="K18">
            <v>0</v>
          </cell>
        </row>
        <row r="19">
          <cell r="B19">
            <v>20.445833333333336</v>
          </cell>
          <cell r="C19">
            <v>26.4</v>
          </cell>
          <cell r="D19">
            <v>16.600000000000001</v>
          </cell>
          <cell r="E19">
            <v>78.875</v>
          </cell>
          <cell r="F19">
            <v>96</v>
          </cell>
          <cell r="G19">
            <v>52</v>
          </cell>
          <cell r="H19">
            <v>19.079999999999998</v>
          </cell>
          <cell r="I19" t="str">
            <v>SO</v>
          </cell>
          <cell r="J19">
            <v>35.28</v>
          </cell>
          <cell r="K19">
            <v>0</v>
          </cell>
        </row>
        <row r="20">
          <cell r="B20">
            <v>21.145833333333339</v>
          </cell>
          <cell r="C20">
            <v>27.3</v>
          </cell>
          <cell r="D20">
            <v>17.3</v>
          </cell>
          <cell r="E20">
            <v>72.25</v>
          </cell>
          <cell r="F20">
            <v>89</v>
          </cell>
          <cell r="G20">
            <v>48</v>
          </cell>
          <cell r="H20">
            <v>19.8</v>
          </cell>
          <cell r="I20" t="str">
            <v>S</v>
          </cell>
          <cell r="J20">
            <v>39.24</v>
          </cell>
          <cell r="K20">
            <v>0</v>
          </cell>
        </row>
        <row r="21">
          <cell r="B21">
            <v>21.445833333333329</v>
          </cell>
          <cell r="C21">
            <v>27.8</v>
          </cell>
          <cell r="D21">
            <v>16.8</v>
          </cell>
          <cell r="E21">
            <v>72.708333333333329</v>
          </cell>
          <cell r="F21">
            <v>89</v>
          </cell>
          <cell r="G21">
            <v>53</v>
          </cell>
          <cell r="H21">
            <v>20.52</v>
          </cell>
          <cell r="I21" t="str">
            <v>SE</v>
          </cell>
          <cell r="J21">
            <v>44.64</v>
          </cell>
          <cell r="K21">
            <v>0</v>
          </cell>
        </row>
        <row r="22">
          <cell r="B22">
            <v>22.25</v>
          </cell>
          <cell r="C22">
            <v>28.8</v>
          </cell>
          <cell r="D22">
            <v>17</v>
          </cell>
          <cell r="E22">
            <v>68.5</v>
          </cell>
          <cell r="F22">
            <v>88</v>
          </cell>
          <cell r="G22">
            <v>45</v>
          </cell>
          <cell r="H22">
            <v>15.48</v>
          </cell>
          <cell r="I22" t="str">
            <v>SE</v>
          </cell>
          <cell r="J22">
            <v>34.200000000000003</v>
          </cell>
          <cell r="K22">
            <v>0</v>
          </cell>
        </row>
        <row r="23">
          <cell r="B23">
            <v>22.683333333333334</v>
          </cell>
          <cell r="C23">
            <v>30</v>
          </cell>
          <cell r="D23">
            <v>16.899999999999999</v>
          </cell>
          <cell r="E23">
            <v>70.041666666666671</v>
          </cell>
          <cell r="F23">
            <v>92</v>
          </cell>
          <cell r="G23">
            <v>41</v>
          </cell>
          <cell r="H23">
            <v>14.04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22.604166666666668</v>
          </cell>
          <cell r="C24">
            <v>29.8</v>
          </cell>
          <cell r="D24">
            <v>15.9</v>
          </cell>
          <cell r="E24">
            <v>68.5</v>
          </cell>
          <cell r="F24">
            <v>94</v>
          </cell>
          <cell r="G24">
            <v>37</v>
          </cell>
          <cell r="H24">
            <v>14.04</v>
          </cell>
          <cell r="I24" t="str">
            <v>SE</v>
          </cell>
          <cell r="J24">
            <v>30.6</v>
          </cell>
          <cell r="K24">
            <v>0</v>
          </cell>
        </row>
        <row r="25">
          <cell r="B25">
            <v>22.404166666666669</v>
          </cell>
          <cell r="C25">
            <v>31</v>
          </cell>
          <cell r="D25">
            <v>15.2</v>
          </cell>
          <cell r="E25">
            <v>61.75</v>
          </cell>
          <cell r="F25">
            <v>88</v>
          </cell>
          <cell r="G25">
            <v>29</v>
          </cell>
          <cell r="H25">
            <v>15.840000000000002</v>
          </cell>
          <cell r="I25" t="str">
            <v>SE</v>
          </cell>
          <cell r="J25">
            <v>36.72</v>
          </cell>
          <cell r="K25">
            <v>0</v>
          </cell>
        </row>
        <row r="26">
          <cell r="B26">
            <v>22.079166666666669</v>
          </cell>
          <cell r="C26">
            <v>29.7</v>
          </cell>
          <cell r="D26">
            <v>16</v>
          </cell>
          <cell r="E26">
            <v>63.791666666666664</v>
          </cell>
          <cell r="F26">
            <v>83</v>
          </cell>
          <cell r="G26">
            <v>39</v>
          </cell>
          <cell r="H26">
            <v>16.559999999999999</v>
          </cell>
          <cell r="I26" t="str">
            <v>SE</v>
          </cell>
          <cell r="J26">
            <v>32.04</v>
          </cell>
          <cell r="K26">
            <v>0</v>
          </cell>
        </row>
        <row r="27">
          <cell r="B27">
            <v>22.308333333333334</v>
          </cell>
          <cell r="C27">
            <v>28.8</v>
          </cell>
          <cell r="D27">
            <v>16.8</v>
          </cell>
          <cell r="E27">
            <v>58.625</v>
          </cell>
          <cell r="F27">
            <v>80</v>
          </cell>
          <cell r="G27">
            <v>36</v>
          </cell>
          <cell r="H27">
            <v>21.6</v>
          </cell>
          <cell r="I27" t="str">
            <v>SE</v>
          </cell>
          <cell r="J27">
            <v>41.76</v>
          </cell>
          <cell r="K27">
            <v>0</v>
          </cell>
        </row>
        <row r="28">
          <cell r="B28">
            <v>21.774999999999995</v>
          </cell>
          <cell r="C28">
            <v>30</v>
          </cell>
          <cell r="D28">
            <v>15.1</v>
          </cell>
          <cell r="E28">
            <v>57.083333333333336</v>
          </cell>
          <cell r="F28">
            <v>78</v>
          </cell>
          <cell r="G28">
            <v>33</v>
          </cell>
          <cell r="H28">
            <v>20.16</v>
          </cell>
          <cell r="I28" t="str">
            <v>SE</v>
          </cell>
          <cell r="J28">
            <v>39.96</v>
          </cell>
          <cell r="K28">
            <v>0</v>
          </cell>
        </row>
        <row r="29">
          <cell r="B29">
            <v>20.833333333333332</v>
          </cell>
          <cell r="C29">
            <v>25.4</v>
          </cell>
          <cell r="D29">
            <v>16.100000000000001</v>
          </cell>
          <cell r="E29">
            <v>74.583333333333329</v>
          </cell>
          <cell r="F29">
            <v>100</v>
          </cell>
          <cell r="G29">
            <v>57</v>
          </cell>
          <cell r="H29">
            <v>20.52</v>
          </cell>
          <cell r="I29" t="str">
            <v>L</v>
          </cell>
          <cell r="J29">
            <v>61.2</v>
          </cell>
          <cell r="K29">
            <v>13</v>
          </cell>
        </row>
        <row r="30">
          <cell r="B30">
            <v>14.233333333333334</v>
          </cell>
          <cell r="C30">
            <v>17.600000000000001</v>
          </cell>
          <cell r="D30">
            <v>11.4</v>
          </cell>
          <cell r="E30">
            <v>91.1</v>
          </cell>
          <cell r="F30">
            <v>100</v>
          </cell>
          <cell r="G30">
            <v>76</v>
          </cell>
          <cell r="H30">
            <v>16.920000000000002</v>
          </cell>
          <cell r="I30" t="str">
            <v>O</v>
          </cell>
          <cell r="J30">
            <v>30.6</v>
          </cell>
          <cell r="K30">
            <v>39</v>
          </cell>
        </row>
        <row r="31">
          <cell r="B31">
            <v>13.779166666666669</v>
          </cell>
          <cell r="C31">
            <v>17.100000000000001</v>
          </cell>
          <cell r="D31">
            <v>11.7</v>
          </cell>
          <cell r="E31">
            <v>89.454545454545453</v>
          </cell>
          <cell r="F31">
            <v>100</v>
          </cell>
          <cell r="G31">
            <v>82</v>
          </cell>
          <cell r="H31">
            <v>14.04</v>
          </cell>
          <cell r="I31" t="str">
            <v>NO</v>
          </cell>
          <cell r="J31">
            <v>29.16</v>
          </cell>
          <cell r="K31">
            <v>36</v>
          </cell>
        </row>
        <row r="32">
          <cell r="B32">
            <v>14.804166666666667</v>
          </cell>
          <cell r="C32">
            <v>20.5</v>
          </cell>
          <cell r="D32">
            <v>9.1</v>
          </cell>
          <cell r="E32">
            <v>91.8</v>
          </cell>
          <cell r="F32">
            <v>100</v>
          </cell>
          <cell r="G32">
            <v>79</v>
          </cell>
          <cell r="H32">
            <v>12.96</v>
          </cell>
          <cell r="I32" t="str">
            <v>S</v>
          </cell>
          <cell r="J32">
            <v>23.400000000000002</v>
          </cell>
          <cell r="K32">
            <v>0.2</v>
          </cell>
        </row>
        <row r="33">
          <cell r="B33">
            <v>17.887500000000003</v>
          </cell>
          <cell r="C33">
            <v>22.7</v>
          </cell>
          <cell r="D33">
            <v>14.1</v>
          </cell>
          <cell r="E33">
            <v>84.5</v>
          </cell>
          <cell r="F33">
            <v>100</v>
          </cell>
          <cell r="G33">
            <v>66</v>
          </cell>
          <cell r="H33">
            <v>20.16</v>
          </cell>
          <cell r="I33" t="str">
            <v>SE</v>
          </cell>
          <cell r="J33">
            <v>47.519999999999996</v>
          </cell>
          <cell r="K33">
            <v>0</v>
          </cell>
        </row>
        <row r="34">
          <cell r="B34">
            <v>21.354166666666668</v>
          </cell>
          <cell r="C34">
            <v>28.6</v>
          </cell>
          <cell r="D34">
            <v>17.399999999999999</v>
          </cell>
          <cell r="E34">
            <v>77.166666666666671</v>
          </cell>
          <cell r="F34">
            <v>93</v>
          </cell>
          <cell r="G34">
            <v>49</v>
          </cell>
          <cell r="H34">
            <v>29.880000000000003</v>
          </cell>
          <cell r="I34" t="str">
            <v>SE</v>
          </cell>
          <cell r="J34">
            <v>65.52</v>
          </cell>
          <cell r="K34">
            <v>5.8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>
            <v>23.400000000000002</v>
          </cell>
          <cell r="C5">
            <v>26.1</v>
          </cell>
          <cell r="D5">
            <v>17.7</v>
          </cell>
          <cell r="E5">
            <v>70.125</v>
          </cell>
          <cell r="F5">
            <v>94</v>
          </cell>
          <cell r="G5">
            <v>58</v>
          </cell>
          <cell r="H5">
            <v>11.879999999999999</v>
          </cell>
          <cell r="I5" t="str">
            <v>S</v>
          </cell>
          <cell r="J5">
            <v>21.6</v>
          </cell>
          <cell r="K5">
            <v>0</v>
          </cell>
        </row>
        <row r="6">
          <cell r="B6">
            <v>15.200000000000001</v>
          </cell>
          <cell r="C6">
            <v>15.6</v>
          </cell>
          <cell r="D6">
            <v>14.1</v>
          </cell>
          <cell r="E6">
            <v>92.666666666666671</v>
          </cell>
          <cell r="F6">
            <v>94</v>
          </cell>
          <cell r="G6">
            <v>91</v>
          </cell>
          <cell r="H6">
            <v>7.5600000000000005</v>
          </cell>
          <cell r="I6" t="str">
            <v>S</v>
          </cell>
          <cell r="J6">
            <v>14.04</v>
          </cell>
          <cell r="K6">
            <v>2.4</v>
          </cell>
        </row>
        <row r="7">
          <cell r="B7">
            <v>18.528571428571428</v>
          </cell>
          <cell r="C7">
            <v>19.7</v>
          </cell>
          <cell r="D7">
            <v>15</v>
          </cell>
          <cell r="E7">
            <v>87.714285714285708</v>
          </cell>
          <cell r="F7">
            <v>96</v>
          </cell>
          <cell r="G7">
            <v>84</v>
          </cell>
          <cell r="H7">
            <v>5.04</v>
          </cell>
          <cell r="I7" t="str">
            <v>NE</v>
          </cell>
          <cell r="J7">
            <v>12.24</v>
          </cell>
          <cell r="K7">
            <v>0</v>
          </cell>
        </row>
        <row r="8">
          <cell r="B8">
            <v>20.616666666666664</v>
          </cell>
          <cell r="C8">
            <v>21.6</v>
          </cell>
          <cell r="D8">
            <v>18.899999999999999</v>
          </cell>
          <cell r="E8">
            <v>88</v>
          </cell>
          <cell r="F8">
            <v>96</v>
          </cell>
          <cell r="G8">
            <v>81</v>
          </cell>
          <cell r="H8">
            <v>12.24</v>
          </cell>
          <cell r="I8" t="str">
            <v>NE</v>
          </cell>
          <cell r="J8">
            <v>23.040000000000003</v>
          </cell>
          <cell r="K8">
            <v>0.60000000000000009</v>
          </cell>
        </row>
        <row r="9">
          <cell r="B9">
            <v>23.588888888888889</v>
          </cell>
          <cell r="C9">
            <v>26.9</v>
          </cell>
          <cell r="D9">
            <v>17.399999999999999</v>
          </cell>
          <cell r="E9">
            <v>74.777777777777771</v>
          </cell>
          <cell r="F9">
            <v>94</v>
          </cell>
          <cell r="G9">
            <v>62</v>
          </cell>
          <cell r="H9">
            <v>14.76</v>
          </cell>
          <cell r="I9" t="str">
            <v>NE</v>
          </cell>
          <cell r="J9">
            <v>36</v>
          </cell>
          <cell r="K9">
            <v>0</v>
          </cell>
        </row>
        <row r="10">
          <cell r="B10">
            <v>16</v>
          </cell>
          <cell r="C10">
            <v>18.2</v>
          </cell>
          <cell r="D10">
            <v>12</v>
          </cell>
          <cell r="E10">
            <v>76.444444444444443</v>
          </cell>
          <cell r="F10">
            <v>92</v>
          </cell>
          <cell r="G10">
            <v>65</v>
          </cell>
          <cell r="H10">
            <v>5.7600000000000007</v>
          </cell>
          <cell r="I10" t="str">
            <v>NO</v>
          </cell>
          <cell r="J10">
            <v>14.04</v>
          </cell>
          <cell r="K10">
            <v>0.2</v>
          </cell>
        </row>
        <row r="11">
          <cell r="B11">
            <v>21.023076923076925</v>
          </cell>
          <cell r="C11">
            <v>25</v>
          </cell>
          <cell r="D11">
            <v>13.5</v>
          </cell>
          <cell r="E11">
            <v>68.384615384615387</v>
          </cell>
          <cell r="F11">
            <v>90</v>
          </cell>
          <cell r="G11">
            <v>54</v>
          </cell>
          <cell r="H11">
            <v>9.3600000000000012</v>
          </cell>
          <cell r="I11" t="str">
            <v>NE</v>
          </cell>
          <cell r="J11">
            <v>18.36</v>
          </cell>
          <cell r="K11">
            <v>0</v>
          </cell>
        </row>
        <row r="12">
          <cell r="B12">
            <v>25.233333333333334</v>
          </cell>
          <cell r="C12">
            <v>30.6</v>
          </cell>
          <cell r="D12">
            <v>18</v>
          </cell>
          <cell r="E12">
            <v>68.666666666666671</v>
          </cell>
          <cell r="F12">
            <v>89</v>
          </cell>
          <cell r="G12">
            <v>52</v>
          </cell>
          <cell r="H12">
            <v>11.879999999999999</v>
          </cell>
          <cell r="I12" t="str">
            <v>NE</v>
          </cell>
          <cell r="J12">
            <v>23.040000000000003</v>
          </cell>
          <cell r="K12">
            <v>0</v>
          </cell>
        </row>
        <row r="13">
          <cell r="B13">
            <v>25.5</v>
          </cell>
          <cell r="C13">
            <v>32.200000000000003</v>
          </cell>
          <cell r="D13">
            <v>20.5</v>
          </cell>
          <cell r="E13">
            <v>74.05</v>
          </cell>
          <cell r="F13">
            <v>94</v>
          </cell>
          <cell r="G13">
            <v>46</v>
          </cell>
          <cell r="H13">
            <v>16.559999999999999</v>
          </cell>
          <cell r="I13" t="str">
            <v>NE</v>
          </cell>
          <cell r="J13">
            <v>32.4</v>
          </cell>
          <cell r="K13">
            <v>0</v>
          </cell>
        </row>
        <row r="14">
          <cell r="B14">
            <v>24.787500000000005</v>
          </cell>
          <cell r="C14">
            <v>31.4</v>
          </cell>
          <cell r="D14">
            <v>20.100000000000001</v>
          </cell>
          <cell r="E14">
            <v>73.208333333333329</v>
          </cell>
          <cell r="F14">
            <v>91</v>
          </cell>
          <cell r="G14">
            <v>45</v>
          </cell>
          <cell r="H14">
            <v>22.32</v>
          </cell>
          <cell r="I14" t="str">
            <v>NO</v>
          </cell>
          <cell r="J14">
            <v>44.64</v>
          </cell>
          <cell r="K14">
            <v>0</v>
          </cell>
        </row>
        <row r="15">
          <cell r="B15">
            <v>25.099999999999998</v>
          </cell>
          <cell r="C15">
            <v>31.8</v>
          </cell>
          <cell r="D15">
            <v>20.5</v>
          </cell>
          <cell r="E15">
            <v>64.75</v>
          </cell>
          <cell r="F15">
            <v>83</v>
          </cell>
          <cell r="G15">
            <v>36</v>
          </cell>
          <cell r="H15">
            <v>19.8</v>
          </cell>
          <cell r="I15" t="str">
            <v>NO</v>
          </cell>
          <cell r="J15">
            <v>42.84</v>
          </cell>
          <cell r="K15">
            <v>0</v>
          </cell>
        </row>
        <row r="16">
          <cell r="B16">
            <v>24.150000000000002</v>
          </cell>
          <cell r="C16">
            <v>31.8</v>
          </cell>
          <cell r="D16">
            <v>18.899999999999999</v>
          </cell>
          <cell r="E16">
            <v>64.833333333333329</v>
          </cell>
          <cell r="F16">
            <v>87</v>
          </cell>
          <cell r="G16">
            <v>32</v>
          </cell>
          <cell r="H16">
            <v>18</v>
          </cell>
          <cell r="I16" t="str">
            <v>N</v>
          </cell>
          <cell r="J16">
            <v>36.72</v>
          </cell>
          <cell r="K16">
            <v>0</v>
          </cell>
        </row>
        <row r="17">
          <cell r="B17">
            <v>24.204166666666666</v>
          </cell>
          <cell r="C17">
            <v>31.6</v>
          </cell>
          <cell r="D17">
            <v>18.2</v>
          </cell>
          <cell r="E17">
            <v>63.5</v>
          </cell>
          <cell r="F17">
            <v>82</v>
          </cell>
          <cell r="G17">
            <v>40</v>
          </cell>
          <cell r="H17">
            <v>19.8</v>
          </cell>
          <cell r="I17" t="str">
            <v>N</v>
          </cell>
          <cell r="J17">
            <v>37.080000000000005</v>
          </cell>
          <cell r="K17">
            <v>0</v>
          </cell>
        </row>
        <row r="18">
          <cell r="B18">
            <v>20.929166666666671</v>
          </cell>
          <cell r="C18">
            <v>26.1</v>
          </cell>
          <cell r="D18">
            <v>17</v>
          </cell>
          <cell r="E18">
            <v>81.791666666666671</v>
          </cell>
          <cell r="F18">
            <v>93</v>
          </cell>
          <cell r="G18">
            <v>62</v>
          </cell>
          <cell r="H18">
            <v>18</v>
          </cell>
          <cell r="I18" t="str">
            <v>S</v>
          </cell>
          <cell r="J18">
            <v>36.72</v>
          </cell>
          <cell r="K18">
            <v>0</v>
          </cell>
        </row>
        <row r="19">
          <cell r="B19">
            <v>21.552380952380958</v>
          </cell>
          <cell r="C19">
            <v>27.8</v>
          </cell>
          <cell r="D19">
            <v>15.7</v>
          </cell>
          <cell r="E19">
            <v>72.428571428571431</v>
          </cell>
          <cell r="F19">
            <v>89</v>
          </cell>
          <cell r="G19">
            <v>46</v>
          </cell>
          <cell r="H19">
            <v>15.840000000000002</v>
          </cell>
          <cell r="I19" t="str">
            <v>L</v>
          </cell>
          <cell r="J19">
            <v>35.64</v>
          </cell>
          <cell r="K19">
            <v>0</v>
          </cell>
        </row>
        <row r="20">
          <cell r="B20">
            <v>22.352173913043476</v>
          </cell>
          <cell r="C20">
            <v>28.3</v>
          </cell>
          <cell r="D20">
            <v>17.2</v>
          </cell>
          <cell r="E20">
            <v>66.913043478260875</v>
          </cell>
          <cell r="F20">
            <v>88</v>
          </cell>
          <cell r="G20">
            <v>40</v>
          </cell>
          <cell r="H20">
            <v>15.840000000000002</v>
          </cell>
          <cell r="I20" t="str">
            <v>L</v>
          </cell>
          <cell r="J20">
            <v>36.36</v>
          </cell>
          <cell r="K20">
            <v>0</v>
          </cell>
        </row>
        <row r="21">
          <cell r="B21">
            <v>23.338095238095235</v>
          </cell>
          <cell r="C21">
            <v>29.4</v>
          </cell>
          <cell r="D21">
            <v>17.7</v>
          </cell>
          <cell r="E21">
            <v>59.38095238095238</v>
          </cell>
          <cell r="F21">
            <v>81</v>
          </cell>
          <cell r="G21">
            <v>37</v>
          </cell>
          <cell r="H21">
            <v>22.68</v>
          </cell>
          <cell r="I21" t="str">
            <v>NE</v>
          </cell>
          <cell r="J21">
            <v>41.76</v>
          </cell>
          <cell r="K21">
            <v>0</v>
          </cell>
        </row>
        <row r="22">
          <cell r="B22">
            <v>23.385000000000005</v>
          </cell>
          <cell r="C22">
            <v>29.8</v>
          </cell>
          <cell r="D22">
            <v>17.100000000000001</v>
          </cell>
          <cell r="E22">
            <v>61.4</v>
          </cell>
          <cell r="F22">
            <v>84</v>
          </cell>
          <cell r="G22">
            <v>40</v>
          </cell>
          <cell r="H22">
            <v>16.559999999999999</v>
          </cell>
          <cell r="I22" t="str">
            <v>NE</v>
          </cell>
          <cell r="J22">
            <v>33.840000000000003</v>
          </cell>
          <cell r="K22">
            <v>0</v>
          </cell>
        </row>
        <row r="23">
          <cell r="B23">
            <v>23.012499999999999</v>
          </cell>
          <cell r="C23">
            <v>30.7</v>
          </cell>
          <cell r="D23">
            <v>17.2</v>
          </cell>
          <cell r="E23">
            <v>63</v>
          </cell>
          <cell r="F23">
            <v>83</v>
          </cell>
          <cell r="G23">
            <v>34</v>
          </cell>
          <cell r="H23">
            <v>18.36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23.433333333333334</v>
          </cell>
          <cell r="C24">
            <v>30.8</v>
          </cell>
          <cell r="D24">
            <v>17.100000000000001</v>
          </cell>
          <cell r="E24">
            <v>56.458333333333336</v>
          </cell>
          <cell r="F24">
            <v>81</v>
          </cell>
          <cell r="G24">
            <v>26</v>
          </cell>
          <cell r="H24">
            <v>18.36</v>
          </cell>
          <cell r="I24" t="str">
            <v>L</v>
          </cell>
          <cell r="J24">
            <v>37.080000000000005</v>
          </cell>
          <cell r="K24">
            <v>0</v>
          </cell>
        </row>
        <row r="25">
          <cell r="B25">
            <v>23.020833333333332</v>
          </cell>
          <cell r="C25">
            <v>31.5</v>
          </cell>
          <cell r="D25">
            <v>16.3</v>
          </cell>
          <cell r="E25">
            <v>50.583333333333336</v>
          </cell>
          <cell r="F25">
            <v>72</v>
          </cell>
          <cell r="G25">
            <v>26</v>
          </cell>
          <cell r="H25">
            <v>18.720000000000002</v>
          </cell>
          <cell r="I25" t="str">
            <v>NE</v>
          </cell>
          <cell r="J25">
            <v>37.800000000000004</v>
          </cell>
          <cell r="K25">
            <v>0</v>
          </cell>
        </row>
        <row r="26">
          <cell r="B26">
            <v>24.030434782608697</v>
          </cell>
          <cell r="C26">
            <v>31.4</v>
          </cell>
          <cell r="D26">
            <v>17.2</v>
          </cell>
          <cell r="E26">
            <v>47.826086956521742</v>
          </cell>
          <cell r="F26">
            <v>70</v>
          </cell>
          <cell r="G26">
            <v>25</v>
          </cell>
          <cell r="H26">
            <v>15.48</v>
          </cell>
          <cell r="I26" t="str">
            <v>NE</v>
          </cell>
          <cell r="J26">
            <v>33.840000000000003</v>
          </cell>
          <cell r="K26">
            <v>0</v>
          </cell>
        </row>
        <row r="27">
          <cell r="B27">
            <v>23.810526315789474</v>
          </cell>
          <cell r="C27">
            <v>30</v>
          </cell>
          <cell r="D27">
            <v>16.5</v>
          </cell>
          <cell r="E27">
            <v>48.631578947368418</v>
          </cell>
          <cell r="F27">
            <v>71</v>
          </cell>
          <cell r="G27">
            <v>31</v>
          </cell>
          <cell r="H27">
            <v>18</v>
          </cell>
          <cell r="I27" t="str">
            <v>NE</v>
          </cell>
          <cell r="J27">
            <v>38.159999999999997</v>
          </cell>
          <cell r="K27">
            <v>0</v>
          </cell>
        </row>
        <row r="28">
          <cell r="B28">
            <v>24.612500000000001</v>
          </cell>
          <cell r="C28">
            <v>30.7</v>
          </cell>
          <cell r="D28">
            <v>15.5</v>
          </cell>
          <cell r="E28">
            <v>47.0625</v>
          </cell>
          <cell r="F28">
            <v>71</v>
          </cell>
          <cell r="G28">
            <v>31</v>
          </cell>
          <cell r="H28">
            <v>23.4</v>
          </cell>
          <cell r="I28" t="str">
            <v>NE</v>
          </cell>
          <cell r="J28">
            <v>41.04</v>
          </cell>
          <cell r="K28">
            <v>2</v>
          </cell>
        </row>
        <row r="29">
          <cell r="B29">
            <v>23.918749999999999</v>
          </cell>
          <cell r="C29">
            <v>30.3</v>
          </cell>
          <cell r="D29">
            <v>18</v>
          </cell>
          <cell r="E29">
            <v>60.625</v>
          </cell>
          <cell r="F29">
            <v>92</v>
          </cell>
          <cell r="G29">
            <v>39</v>
          </cell>
          <cell r="H29">
            <v>31.32</v>
          </cell>
          <cell r="I29" t="str">
            <v>NO</v>
          </cell>
          <cell r="J29">
            <v>59.4</v>
          </cell>
          <cell r="K29">
            <v>8</v>
          </cell>
        </row>
        <row r="30">
          <cell r="B30">
            <v>16.411111111111111</v>
          </cell>
          <cell r="C30">
            <v>17.3</v>
          </cell>
          <cell r="D30">
            <v>14</v>
          </cell>
          <cell r="E30">
            <v>87.888888888888886</v>
          </cell>
          <cell r="F30">
            <v>93</v>
          </cell>
          <cell r="G30">
            <v>83</v>
          </cell>
          <cell r="H30">
            <v>8.64</v>
          </cell>
          <cell r="I30" t="str">
            <v>L</v>
          </cell>
          <cell r="J30">
            <v>18</v>
          </cell>
          <cell r="K30">
            <v>3</v>
          </cell>
        </row>
        <row r="31">
          <cell r="B31">
            <v>15.772727272727275</v>
          </cell>
          <cell r="C31">
            <v>17</v>
          </cell>
          <cell r="D31">
            <v>13.5</v>
          </cell>
          <cell r="E31">
            <v>88.090909090909093</v>
          </cell>
          <cell r="F31">
            <v>98</v>
          </cell>
          <cell r="G31">
            <v>82</v>
          </cell>
          <cell r="H31">
            <v>10.44</v>
          </cell>
          <cell r="I31" t="str">
            <v>SO</v>
          </cell>
          <cell r="J31">
            <v>20.52</v>
          </cell>
          <cell r="K31">
            <v>6</v>
          </cell>
        </row>
        <row r="32">
          <cell r="B32">
            <v>18.207142857142859</v>
          </cell>
          <cell r="C32">
            <v>20.399999999999999</v>
          </cell>
          <cell r="D32">
            <v>14.5</v>
          </cell>
          <cell r="E32">
            <v>87.071428571428569</v>
          </cell>
          <cell r="F32">
            <v>97</v>
          </cell>
          <cell r="G32">
            <v>80</v>
          </cell>
          <cell r="H32">
            <v>11.88</v>
          </cell>
          <cell r="I32" t="str">
            <v>L</v>
          </cell>
          <cell r="J32">
            <v>20.52</v>
          </cell>
          <cell r="K32">
            <v>3</v>
          </cell>
        </row>
        <row r="33">
          <cell r="B33">
            <v>21.175000000000001</v>
          </cell>
          <cell r="C33">
            <v>24.8</v>
          </cell>
          <cell r="D33">
            <v>14.6</v>
          </cell>
          <cell r="E33">
            <v>69.666666666666671</v>
          </cell>
          <cell r="F33">
            <v>91</v>
          </cell>
          <cell r="G33">
            <v>57</v>
          </cell>
          <cell r="H33">
            <v>15.48</v>
          </cell>
          <cell r="I33" t="str">
            <v>NE</v>
          </cell>
          <cell r="J33">
            <v>32.4</v>
          </cell>
          <cell r="K33">
            <v>2</v>
          </cell>
        </row>
        <row r="34">
          <cell r="B34">
            <v>22.740000000000002</v>
          </cell>
          <cell r="C34">
            <v>29.7</v>
          </cell>
          <cell r="D34">
            <v>18.100000000000001</v>
          </cell>
          <cell r="E34">
            <v>70</v>
          </cell>
          <cell r="F34">
            <v>94</v>
          </cell>
          <cell r="G34">
            <v>43</v>
          </cell>
          <cell r="H34">
            <v>34.200000000000003</v>
          </cell>
          <cell r="I34" t="str">
            <v>NE</v>
          </cell>
          <cell r="J34">
            <v>64.08</v>
          </cell>
          <cell r="K34">
            <v>7.4</v>
          </cell>
        </row>
        <row r="35">
          <cell r="I35" t="str">
            <v>NE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17.216666666666661</v>
          </cell>
          <cell r="C5">
            <v>23.1</v>
          </cell>
          <cell r="D5">
            <v>14.2</v>
          </cell>
          <cell r="E5">
            <v>76.916666666666671</v>
          </cell>
          <cell r="F5">
            <v>81</v>
          </cell>
          <cell r="G5">
            <v>65</v>
          </cell>
          <cell r="H5">
            <v>12.6</v>
          </cell>
          <cell r="I5" t="str">
            <v>SO</v>
          </cell>
          <cell r="J5">
            <v>26.28</v>
          </cell>
          <cell r="K5">
            <v>0</v>
          </cell>
        </row>
        <row r="6">
          <cell r="B6">
            <v>13.241666666666665</v>
          </cell>
          <cell r="C6">
            <v>14.8</v>
          </cell>
          <cell r="D6">
            <v>12.1</v>
          </cell>
          <cell r="E6">
            <v>85.583333333333329</v>
          </cell>
          <cell r="F6">
            <v>88</v>
          </cell>
          <cell r="G6">
            <v>79</v>
          </cell>
          <cell r="H6">
            <v>9.3600000000000012</v>
          </cell>
          <cell r="I6" t="str">
            <v>SO</v>
          </cell>
          <cell r="J6">
            <v>21.96</v>
          </cell>
          <cell r="K6">
            <v>11.600000000000001</v>
          </cell>
        </row>
        <row r="7">
          <cell r="B7">
            <v>16.679166666666671</v>
          </cell>
          <cell r="C7">
            <v>22.2</v>
          </cell>
          <cell r="D7">
            <v>13.3</v>
          </cell>
          <cell r="E7">
            <v>88.291666666666671</v>
          </cell>
          <cell r="F7">
            <v>92</v>
          </cell>
          <cell r="G7">
            <v>81</v>
          </cell>
          <cell r="H7">
            <v>9.3600000000000012</v>
          </cell>
          <cell r="I7" t="str">
            <v>NE</v>
          </cell>
          <cell r="J7">
            <v>15.840000000000002</v>
          </cell>
          <cell r="K7">
            <v>3.4</v>
          </cell>
        </row>
        <row r="8">
          <cell r="B8">
            <v>20.216666666666672</v>
          </cell>
          <cell r="C8">
            <v>22.6</v>
          </cell>
          <cell r="D8">
            <v>18.3</v>
          </cell>
          <cell r="E8">
            <v>88.166666666666671</v>
          </cell>
          <cell r="F8">
            <v>91</v>
          </cell>
          <cell r="G8">
            <v>85</v>
          </cell>
          <cell r="H8">
            <v>5.04</v>
          </cell>
          <cell r="I8" t="str">
            <v>L</v>
          </cell>
          <cell r="J8">
            <v>13.32</v>
          </cell>
          <cell r="K8">
            <v>1</v>
          </cell>
        </row>
        <row r="9">
          <cell r="B9">
            <v>18.620833333333334</v>
          </cell>
          <cell r="C9">
            <v>23.1</v>
          </cell>
          <cell r="D9">
            <v>14.6</v>
          </cell>
          <cell r="E9">
            <v>88.083333333333329</v>
          </cell>
          <cell r="F9">
            <v>91</v>
          </cell>
          <cell r="G9">
            <v>82</v>
          </cell>
          <cell r="H9">
            <v>19.440000000000001</v>
          </cell>
          <cell r="I9" t="str">
            <v>S</v>
          </cell>
          <cell r="J9">
            <v>36</v>
          </cell>
          <cell r="K9">
            <v>0.4</v>
          </cell>
        </row>
        <row r="10">
          <cell r="B10">
            <v>15.137500000000003</v>
          </cell>
          <cell r="C10">
            <v>17.5</v>
          </cell>
          <cell r="D10">
            <v>13.7</v>
          </cell>
          <cell r="E10">
            <v>85.708333333333329</v>
          </cell>
          <cell r="F10">
            <v>89</v>
          </cell>
          <cell r="G10">
            <v>79</v>
          </cell>
          <cell r="H10">
            <v>9</v>
          </cell>
          <cell r="I10" t="str">
            <v>SO</v>
          </cell>
          <cell r="J10">
            <v>21.96</v>
          </cell>
          <cell r="K10">
            <v>0.4</v>
          </cell>
        </row>
        <row r="11">
          <cell r="B11">
            <v>19.737500000000001</v>
          </cell>
          <cell r="C11">
            <v>28.1</v>
          </cell>
          <cell r="D11">
            <v>14.9</v>
          </cell>
          <cell r="E11">
            <v>80.333333333333329</v>
          </cell>
          <cell r="F11">
            <v>89</v>
          </cell>
          <cell r="G11">
            <v>65</v>
          </cell>
          <cell r="H11">
            <v>10.08</v>
          </cell>
          <cell r="I11" t="str">
            <v>NE</v>
          </cell>
          <cell r="J11">
            <v>19.440000000000001</v>
          </cell>
          <cell r="K11">
            <v>0.2</v>
          </cell>
        </row>
        <row r="12">
          <cell r="B12">
            <v>24.029166666666669</v>
          </cell>
          <cell r="C12">
            <v>30.2</v>
          </cell>
          <cell r="D12">
            <v>18.600000000000001</v>
          </cell>
          <cell r="E12">
            <v>76.375</v>
          </cell>
          <cell r="F12">
            <v>88</v>
          </cell>
          <cell r="G12">
            <v>62</v>
          </cell>
          <cell r="H12">
            <v>11.520000000000001</v>
          </cell>
          <cell r="I12" t="str">
            <v>N</v>
          </cell>
          <cell r="J12">
            <v>25.92</v>
          </cell>
          <cell r="K12">
            <v>0</v>
          </cell>
        </row>
        <row r="13">
          <cell r="B13">
            <v>25.249999999999996</v>
          </cell>
          <cell r="C13">
            <v>31.3</v>
          </cell>
          <cell r="D13">
            <v>19.8</v>
          </cell>
          <cell r="E13">
            <v>75.458333333333329</v>
          </cell>
          <cell r="F13">
            <v>87</v>
          </cell>
          <cell r="G13">
            <v>58</v>
          </cell>
          <cell r="H13">
            <v>12.6</v>
          </cell>
          <cell r="I13" t="str">
            <v>N</v>
          </cell>
          <cell r="J13">
            <v>27.36</v>
          </cell>
          <cell r="K13">
            <v>0</v>
          </cell>
        </row>
        <row r="14">
          <cell r="B14">
            <v>25.474999999999998</v>
          </cell>
          <cell r="C14">
            <v>30.6</v>
          </cell>
          <cell r="D14">
            <v>20.8</v>
          </cell>
          <cell r="E14">
            <v>73.75</v>
          </cell>
          <cell r="F14">
            <v>86</v>
          </cell>
          <cell r="G14">
            <v>58</v>
          </cell>
          <cell r="H14">
            <v>15.120000000000001</v>
          </cell>
          <cell r="I14" t="str">
            <v>N</v>
          </cell>
          <cell r="J14">
            <v>34.56</v>
          </cell>
          <cell r="K14">
            <v>0</v>
          </cell>
        </row>
        <row r="15">
          <cell r="B15">
            <v>24.820833333333336</v>
          </cell>
          <cell r="C15">
            <v>30.7</v>
          </cell>
          <cell r="D15">
            <v>19</v>
          </cell>
          <cell r="E15">
            <v>70.083333333333329</v>
          </cell>
          <cell r="F15">
            <v>84</v>
          </cell>
          <cell r="G15">
            <v>51</v>
          </cell>
          <cell r="H15">
            <v>17.28</v>
          </cell>
          <cell r="I15" t="str">
            <v>N</v>
          </cell>
          <cell r="J15">
            <v>34.56</v>
          </cell>
          <cell r="K15">
            <v>0</v>
          </cell>
        </row>
        <row r="16">
          <cell r="B16">
            <v>24.516666666666666</v>
          </cell>
          <cell r="C16">
            <v>30.4</v>
          </cell>
          <cell r="D16">
            <v>19.100000000000001</v>
          </cell>
          <cell r="E16">
            <v>65.625</v>
          </cell>
          <cell r="F16">
            <v>81</v>
          </cell>
          <cell r="G16">
            <v>48</v>
          </cell>
          <cell r="H16">
            <v>16.920000000000002</v>
          </cell>
          <cell r="I16" t="str">
            <v>N</v>
          </cell>
          <cell r="J16">
            <v>37.800000000000004</v>
          </cell>
          <cell r="K16">
            <v>0</v>
          </cell>
        </row>
        <row r="17">
          <cell r="B17">
            <v>24.229166666666661</v>
          </cell>
          <cell r="C17">
            <v>31</v>
          </cell>
          <cell r="D17">
            <v>18.600000000000001</v>
          </cell>
          <cell r="E17">
            <v>67.916666666666671</v>
          </cell>
          <cell r="F17">
            <v>80</v>
          </cell>
          <cell r="G17">
            <v>53</v>
          </cell>
          <cell r="H17">
            <v>9</v>
          </cell>
          <cell r="I17" t="str">
            <v>S</v>
          </cell>
          <cell r="J17">
            <v>30.6</v>
          </cell>
          <cell r="K17">
            <v>0</v>
          </cell>
        </row>
        <row r="18">
          <cell r="B18">
            <v>22.700000000000003</v>
          </cell>
          <cell r="C18">
            <v>28.4</v>
          </cell>
          <cell r="D18">
            <v>18.899999999999999</v>
          </cell>
          <cell r="E18">
            <v>72.5</v>
          </cell>
          <cell r="F18">
            <v>80</v>
          </cell>
          <cell r="G18">
            <v>60</v>
          </cell>
          <cell r="H18">
            <v>9</v>
          </cell>
          <cell r="I18" t="str">
            <v>S</v>
          </cell>
          <cell r="J18">
            <v>19.079999999999998</v>
          </cell>
          <cell r="K18">
            <v>0</v>
          </cell>
        </row>
        <row r="19">
          <cell r="B19">
            <v>22.145833333333332</v>
          </cell>
          <cell r="C19">
            <v>29.5</v>
          </cell>
          <cell r="D19">
            <v>16.100000000000001</v>
          </cell>
          <cell r="E19">
            <v>71.666666666666671</v>
          </cell>
          <cell r="F19">
            <v>86</v>
          </cell>
          <cell r="G19">
            <v>54</v>
          </cell>
          <cell r="H19">
            <v>10.44</v>
          </cell>
          <cell r="I19" t="str">
            <v>L</v>
          </cell>
          <cell r="J19">
            <v>26.64</v>
          </cell>
          <cell r="K19">
            <v>0</v>
          </cell>
        </row>
        <row r="20">
          <cell r="B20">
            <v>23.445833333333336</v>
          </cell>
          <cell r="C20">
            <v>29.9</v>
          </cell>
          <cell r="D20">
            <v>18.2</v>
          </cell>
          <cell r="E20">
            <v>61.791666666666664</v>
          </cell>
          <cell r="F20">
            <v>78</v>
          </cell>
          <cell r="G20">
            <v>39</v>
          </cell>
          <cell r="H20">
            <v>18.36</v>
          </cell>
          <cell r="I20" t="str">
            <v>SE</v>
          </cell>
          <cell r="J20">
            <v>36</v>
          </cell>
          <cell r="K20">
            <v>0</v>
          </cell>
        </row>
        <row r="21">
          <cell r="B21">
            <v>23.108333333333334</v>
          </cell>
          <cell r="C21">
            <v>30.1</v>
          </cell>
          <cell r="D21">
            <v>17.399999999999999</v>
          </cell>
          <cell r="E21">
            <v>58.916666666666664</v>
          </cell>
          <cell r="F21">
            <v>74</v>
          </cell>
          <cell r="G21">
            <v>39</v>
          </cell>
          <cell r="H21">
            <v>20.52</v>
          </cell>
          <cell r="I21" t="str">
            <v>NE</v>
          </cell>
          <cell r="J21">
            <v>42.12</v>
          </cell>
          <cell r="K21">
            <v>0</v>
          </cell>
        </row>
        <row r="22">
          <cell r="B22">
            <v>23.675000000000001</v>
          </cell>
          <cell r="C22">
            <v>29.7</v>
          </cell>
          <cell r="D22">
            <v>16.899999999999999</v>
          </cell>
          <cell r="E22">
            <v>60.041666666666664</v>
          </cell>
          <cell r="F22">
            <v>77</v>
          </cell>
          <cell r="G22">
            <v>46</v>
          </cell>
          <cell r="H22">
            <v>18</v>
          </cell>
          <cell r="I22" t="str">
            <v>N</v>
          </cell>
          <cell r="J22">
            <v>39.96</v>
          </cell>
          <cell r="K22">
            <v>0</v>
          </cell>
        </row>
        <row r="23">
          <cell r="B23">
            <v>23.908333333333335</v>
          </cell>
          <cell r="C23">
            <v>30.7</v>
          </cell>
          <cell r="D23">
            <v>17.100000000000001</v>
          </cell>
          <cell r="E23">
            <v>64.458333333333329</v>
          </cell>
          <cell r="F23">
            <v>82</v>
          </cell>
          <cell r="G23">
            <v>45</v>
          </cell>
          <cell r="H23">
            <v>15.840000000000002</v>
          </cell>
          <cell r="I23" t="str">
            <v>N</v>
          </cell>
          <cell r="J23">
            <v>36</v>
          </cell>
          <cell r="K23">
            <v>0</v>
          </cell>
        </row>
        <row r="24">
          <cell r="B24">
            <v>23.862499999999997</v>
          </cell>
          <cell r="C24">
            <v>30.5</v>
          </cell>
          <cell r="D24">
            <v>17.100000000000001</v>
          </cell>
          <cell r="E24">
            <v>63.333333333333336</v>
          </cell>
          <cell r="F24">
            <v>82</v>
          </cell>
          <cell r="G24">
            <v>42</v>
          </cell>
          <cell r="H24">
            <v>17.28</v>
          </cell>
          <cell r="I24" t="str">
            <v>N</v>
          </cell>
          <cell r="J24">
            <v>37.800000000000004</v>
          </cell>
          <cell r="K24">
            <v>0</v>
          </cell>
        </row>
        <row r="25">
          <cell r="B25">
            <v>23.195833333333329</v>
          </cell>
          <cell r="C25">
            <v>30.5</v>
          </cell>
          <cell r="D25">
            <v>15.2</v>
          </cell>
          <cell r="E25">
            <v>59.375</v>
          </cell>
          <cell r="F25">
            <v>80</v>
          </cell>
          <cell r="G25">
            <v>40</v>
          </cell>
          <cell r="H25">
            <v>18.720000000000002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22.983333333333334</v>
          </cell>
          <cell r="C26">
            <v>31.1</v>
          </cell>
          <cell r="D26">
            <v>15.5</v>
          </cell>
          <cell r="E26">
            <v>61.5</v>
          </cell>
          <cell r="F26">
            <v>82</v>
          </cell>
          <cell r="G26">
            <v>37</v>
          </cell>
          <cell r="H26">
            <v>13.68</v>
          </cell>
          <cell r="I26" t="str">
            <v>N</v>
          </cell>
          <cell r="J26">
            <v>28.8</v>
          </cell>
          <cell r="K26">
            <v>0</v>
          </cell>
        </row>
        <row r="27">
          <cell r="B27">
            <v>23.154166666666665</v>
          </cell>
          <cell r="C27">
            <v>30.4</v>
          </cell>
          <cell r="D27">
            <v>16</v>
          </cell>
          <cell r="E27">
            <v>58.875</v>
          </cell>
          <cell r="F27">
            <v>79</v>
          </cell>
          <cell r="G27">
            <v>37</v>
          </cell>
          <cell r="H27">
            <v>20.16</v>
          </cell>
          <cell r="I27" t="str">
            <v>SE</v>
          </cell>
          <cell r="J27">
            <v>37.080000000000005</v>
          </cell>
          <cell r="K27">
            <v>0</v>
          </cell>
        </row>
        <row r="28">
          <cell r="B28">
            <v>23.166666666666668</v>
          </cell>
          <cell r="C28">
            <v>29.3</v>
          </cell>
          <cell r="D28">
            <v>16.100000000000001</v>
          </cell>
          <cell r="E28">
            <v>54.75</v>
          </cell>
          <cell r="F28">
            <v>75</v>
          </cell>
          <cell r="G28">
            <v>39</v>
          </cell>
          <cell r="H28">
            <v>19.440000000000001</v>
          </cell>
          <cell r="I28" t="str">
            <v>N</v>
          </cell>
          <cell r="J28">
            <v>48.6</v>
          </cell>
          <cell r="K28">
            <v>0</v>
          </cell>
        </row>
        <row r="29">
          <cell r="B29">
            <v>22.091666666666669</v>
          </cell>
          <cell r="C29">
            <v>24.3</v>
          </cell>
          <cell r="D29">
            <v>18.100000000000001</v>
          </cell>
          <cell r="E29">
            <v>65.541666666666671</v>
          </cell>
          <cell r="F29">
            <v>76</v>
          </cell>
          <cell r="G29">
            <v>51</v>
          </cell>
          <cell r="H29">
            <v>11.520000000000001</v>
          </cell>
          <cell r="I29" t="str">
            <v>N</v>
          </cell>
          <cell r="J29">
            <v>35.28</v>
          </cell>
          <cell r="K29">
            <v>0</v>
          </cell>
        </row>
        <row r="30">
          <cell r="B30">
            <v>16.337499999999999</v>
          </cell>
          <cell r="C30">
            <v>18.100000000000001</v>
          </cell>
          <cell r="D30">
            <v>14.2</v>
          </cell>
          <cell r="E30">
            <v>80.833333333333329</v>
          </cell>
          <cell r="F30">
            <v>86</v>
          </cell>
          <cell r="G30">
            <v>76</v>
          </cell>
          <cell r="H30">
            <v>10.8</v>
          </cell>
          <cell r="I30" t="str">
            <v>S</v>
          </cell>
          <cell r="J30">
            <v>32.04</v>
          </cell>
          <cell r="K30">
            <v>0</v>
          </cell>
        </row>
        <row r="31">
          <cell r="B31">
            <v>13.749999999999998</v>
          </cell>
          <cell r="C31">
            <v>15.4</v>
          </cell>
          <cell r="D31">
            <v>12.3</v>
          </cell>
          <cell r="E31">
            <v>87.458333333333329</v>
          </cell>
          <cell r="F31">
            <v>90</v>
          </cell>
          <cell r="G31">
            <v>83</v>
          </cell>
          <cell r="H31">
            <v>8.2799999999999994</v>
          </cell>
          <cell r="I31" t="str">
            <v>SO</v>
          </cell>
          <cell r="J31">
            <v>30.240000000000002</v>
          </cell>
          <cell r="K31">
            <v>15.8</v>
          </cell>
        </row>
        <row r="32">
          <cell r="B32">
            <v>17.399999999999999</v>
          </cell>
          <cell r="C32">
            <v>20.7</v>
          </cell>
          <cell r="D32">
            <v>14.9</v>
          </cell>
          <cell r="E32">
            <v>84.5</v>
          </cell>
          <cell r="F32">
            <v>89</v>
          </cell>
          <cell r="G32">
            <v>78</v>
          </cell>
          <cell r="H32">
            <v>10.08</v>
          </cell>
          <cell r="I32" t="str">
            <v>NE</v>
          </cell>
          <cell r="J32">
            <v>19.440000000000001</v>
          </cell>
          <cell r="K32">
            <v>0.60000000000000009</v>
          </cell>
        </row>
        <row r="33">
          <cell r="B33">
            <v>21.091666666666665</v>
          </cell>
          <cell r="C33">
            <v>26.4</v>
          </cell>
          <cell r="D33">
            <v>17.8</v>
          </cell>
          <cell r="E33">
            <v>79.625</v>
          </cell>
          <cell r="F33">
            <v>89</v>
          </cell>
          <cell r="G33">
            <v>64</v>
          </cell>
          <cell r="H33">
            <v>14.76</v>
          </cell>
          <cell r="I33" t="str">
            <v>NE</v>
          </cell>
          <cell r="J33">
            <v>33.480000000000004</v>
          </cell>
          <cell r="K33">
            <v>0</v>
          </cell>
        </row>
        <row r="34">
          <cell r="B34">
            <v>22.958333333333329</v>
          </cell>
          <cell r="C34">
            <v>29.1</v>
          </cell>
          <cell r="D34">
            <v>18.3</v>
          </cell>
          <cell r="E34">
            <v>74.625</v>
          </cell>
          <cell r="F34">
            <v>85</v>
          </cell>
          <cell r="G34">
            <v>60</v>
          </cell>
          <cell r="H34">
            <v>19.079999999999998</v>
          </cell>
          <cell r="I34" t="str">
            <v>N</v>
          </cell>
          <cell r="J34">
            <v>42.480000000000004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16.820833333333333</v>
          </cell>
          <cell r="C5">
            <v>22</v>
          </cell>
          <cell r="D5">
            <v>13.8</v>
          </cell>
          <cell r="E5">
            <v>92.916666666666671</v>
          </cell>
          <cell r="F5">
            <v>99</v>
          </cell>
          <cell r="G5">
            <v>70</v>
          </cell>
          <cell r="H5">
            <v>9.3600000000000012</v>
          </cell>
          <cell r="I5" t="str">
            <v>L</v>
          </cell>
          <cell r="J5">
            <v>20.88</v>
          </cell>
          <cell r="K5">
            <v>0</v>
          </cell>
        </row>
        <row r="6">
          <cell r="B6">
            <v>13.179166666666665</v>
          </cell>
          <cell r="C6">
            <v>14.3</v>
          </cell>
          <cell r="D6">
            <v>12.3</v>
          </cell>
          <cell r="E6">
            <v>95.791666666666671</v>
          </cell>
          <cell r="F6">
            <v>99</v>
          </cell>
          <cell r="G6">
            <v>91</v>
          </cell>
          <cell r="H6">
            <v>10.8</v>
          </cell>
          <cell r="I6" t="str">
            <v>L</v>
          </cell>
          <cell r="J6">
            <v>23.759999999999998</v>
          </cell>
          <cell r="K6">
            <v>0</v>
          </cell>
        </row>
        <row r="7">
          <cell r="B7">
            <v>16.191666666666666</v>
          </cell>
          <cell r="C7">
            <v>20.6</v>
          </cell>
          <cell r="D7">
            <v>13.3</v>
          </cell>
          <cell r="E7">
            <v>92.25</v>
          </cell>
          <cell r="F7">
            <v>99</v>
          </cell>
          <cell r="G7">
            <v>77</v>
          </cell>
          <cell r="H7">
            <v>8.64</v>
          </cell>
          <cell r="I7" t="str">
            <v>NO</v>
          </cell>
          <cell r="J7">
            <v>20.16</v>
          </cell>
          <cell r="K7">
            <v>0</v>
          </cell>
        </row>
        <row r="8">
          <cell r="B8">
            <v>18.933333333333334</v>
          </cell>
          <cell r="C8">
            <v>20.9</v>
          </cell>
          <cell r="D8">
            <v>17.2</v>
          </cell>
          <cell r="E8">
            <v>95.125</v>
          </cell>
          <cell r="F8">
            <v>99</v>
          </cell>
          <cell r="G8">
            <v>86</v>
          </cell>
          <cell r="H8">
            <v>12.6</v>
          </cell>
          <cell r="I8" t="str">
            <v>O</v>
          </cell>
          <cell r="J8">
            <v>25.92</v>
          </cell>
          <cell r="K8">
            <v>0</v>
          </cell>
        </row>
        <row r="9">
          <cell r="B9">
            <v>18.820833333333329</v>
          </cell>
          <cell r="C9">
            <v>25.4</v>
          </cell>
          <cell r="D9">
            <v>13.8</v>
          </cell>
          <cell r="E9">
            <v>89.083333333333329</v>
          </cell>
          <cell r="F9">
            <v>98</v>
          </cell>
          <cell r="G9">
            <v>70</v>
          </cell>
          <cell r="H9">
            <v>20.16</v>
          </cell>
          <cell r="I9" t="str">
            <v>SO</v>
          </cell>
          <cell r="J9">
            <v>44.28</v>
          </cell>
          <cell r="K9">
            <v>0</v>
          </cell>
        </row>
        <row r="10">
          <cell r="B10">
            <v>14.841666666666667</v>
          </cell>
          <cell r="C10">
            <v>20.3</v>
          </cell>
          <cell r="D10">
            <v>10.9</v>
          </cell>
          <cell r="E10">
            <v>83.291666666666671</v>
          </cell>
          <cell r="F10">
            <v>98</v>
          </cell>
          <cell r="G10">
            <v>56</v>
          </cell>
          <cell r="H10">
            <v>9.7200000000000006</v>
          </cell>
          <cell r="I10" t="str">
            <v>L</v>
          </cell>
          <cell r="J10">
            <v>22.68</v>
          </cell>
          <cell r="K10">
            <v>0</v>
          </cell>
        </row>
        <row r="11">
          <cell r="B11">
            <v>16.666666666666668</v>
          </cell>
          <cell r="C11">
            <v>24.9</v>
          </cell>
          <cell r="D11">
            <v>11.4</v>
          </cell>
          <cell r="E11">
            <v>82.708333333333329</v>
          </cell>
          <cell r="F11">
            <v>98</v>
          </cell>
          <cell r="G11">
            <v>57</v>
          </cell>
          <cell r="H11">
            <v>10.44</v>
          </cell>
          <cell r="I11" t="str">
            <v>O</v>
          </cell>
          <cell r="J11">
            <v>24.48</v>
          </cell>
          <cell r="K11">
            <v>0</v>
          </cell>
        </row>
        <row r="12">
          <cell r="B12">
            <v>22.100000000000005</v>
          </cell>
          <cell r="C12">
            <v>30</v>
          </cell>
          <cell r="D12">
            <v>16.5</v>
          </cell>
          <cell r="E12">
            <v>78.666666666666671</v>
          </cell>
          <cell r="F12">
            <v>94</v>
          </cell>
          <cell r="G12">
            <v>54</v>
          </cell>
          <cell r="H12">
            <v>9.7200000000000006</v>
          </cell>
          <cell r="I12" t="str">
            <v>S</v>
          </cell>
          <cell r="J12">
            <v>29.16</v>
          </cell>
          <cell r="K12">
            <v>0</v>
          </cell>
        </row>
        <row r="13">
          <cell r="B13">
            <v>24.524999999999995</v>
          </cell>
          <cell r="C13">
            <v>31.5</v>
          </cell>
          <cell r="D13">
            <v>20.100000000000001</v>
          </cell>
          <cell r="E13">
            <v>80.041666666666671</v>
          </cell>
          <cell r="F13">
            <v>97</v>
          </cell>
          <cell r="G13">
            <v>52</v>
          </cell>
          <cell r="H13">
            <v>12.24</v>
          </cell>
          <cell r="I13" t="str">
            <v>SO</v>
          </cell>
          <cell r="J13">
            <v>32.76</v>
          </cell>
          <cell r="K13">
            <v>0</v>
          </cell>
        </row>
        <row r="14">
          <cell r="B14">
            <v>25.325000000000003</v>
          </cell>
          <cell r="C14">
            <v>30.8</v>
          </cell>
          <cell r="D14">
            <v>21.6</v>
          </cell>
          <cell r="E14">
            <v>76.166666666666671</v>
          </cell>
          <cell r="F14">
            <v>91</v>
          </cell>
          <cell r="G14">
            <v>50</v>
          </cell>
          <cell r="H14">
            <v>15.120000000000001</v>
          </cell>
          <cell r="I14" t="str">
            <v>SO</v>
          </cell>
          <cell r="J14">
            <v>36</v>
          </cell>
          <cell r="K14">
            <v>0</v>
          </cell>
        </row>
        <row r="15">
          <cell r="B15">
            <v>24.6875</v>
          </cell>
          <cell r="C15">
            <v>30.7</v>
          </cell>
          <cell r="D15">
            <v>20.5</v>
          </cell>
          <cell r="E15">
            <v>72.416666666666671</v>
          </cell>
          <cell r="F15">
            <v>87</v>
          </cell>
          <cell r="G15">
            <v>48</v>
          </cell>
          <cell r="H15">
            <v>11.879999999999999</v>
          </cell>
          <cell r="I15" t="str">
            <v>S</v>
          </cell>
          <cell r="J15">
            <v>31.319999999999997</v>
          </cell>
          <cell r="K15">
            <v>0</v>
          </cell>
        </row>
        <row r="16">
          <cell r="B16">
            <v>24.025000000000002</v>
          </cell>
          <cell r="C16">
            <v>30.7</v>
          </cell>
          <cell r="D16">
            <v>18.600000000000001</v>
          </cell>
          <cell r="E16">
            <v>67.916666666666671</v>
          </cell>
          <cell r="F16">
            <v>87</v>
          </cell>
          <cell r="G16">
            <v>41</v>
          </cell>
          <cell r="H16">
            <v>14.76</v>
          </cell>
          <cell r="I16" t="str">
            <v>SO</v>
          </cell>
          <cell r="J16">
            <v>30.6</v>
          </cell>
          <cell r="K16">
            <v>0.2</v>
          </cell>
        </row>
        <row r="17">
          <cell r="B17">
            <v>23.374999999999996</v>
          </cell>
          <cell r="C17">
            <v>31.7</v>
          </cell>
          <cell r="D17">
            <v>17.7</v>
          </cell>
          <cell r="E17">
            <v>70.875</v>
          </cell>
          <cell r="F17">
            <v>89</v>
          </cell>
          <cell r="G17">
            <v>50</v>
          </cell>
          <cell r="H17">
            <v>15.120000000000001</v>
          </cell>
          <cell r="I17" t="str">
            <v>SO</v>
          </cell>
          <cell r="J17">
            <v>36.36</v>
          </cell>
          <cell r="K17">
            <v>0</v>
          </cell>
        </row>
        <row r="18">
          <cell r="B18">
            <v>20.024999999999999</v>
          </cell>
          <cell r="C18">
            <v>27.1</v>
          </cell>
          <cell r="D18">
            <v>14.8</v>
          </cell>
          <cell r="E18">
            <v>80</v>
          </cell>
          <cell r="F18">
            <v>92</v>
          </cell>
          <cell r="G18">
            <v>59</v>
          </cell>
          <cell r="H18">
            <v>10.44</v>
          </cell>
          <cell r="I18" t="str">
            <v>NE</v>
          </cell>
          <cell r="J18">
            <v>26.64</v>
          </cell>
          <cell r="K18">
            <v>0</v>
          </cell>
        </row>
        <row r="19">
          <cell r="B19">
            <v>20.979166666666668</v>
          </cell>
          <cell r="C19">
            <v>26.8</v>
          </cell>
          <cell r="D19">
            <v>16.7</v>
          </cell>
          <cell r="E19">
            <v>75.875</v>
          </cell>
          <cell r="F19">
            <v>95</v>
          </cell>
          <cell r="G19">
            <v>51</v>
          </cell>
          <cell r="H19">
            <v>18.36</v>
          </cell>
          <cell r="I19" t="str">
            <v>NO</v>
          </cell>
          <cell r="J19">
            <v>35.64</v>
          </cell>
          <cell r="K19">
            <v>0</v>
          </cell>
        </row>
        <row r="20">
          <cell r="B20">
            <v>22.325000000000003</v>
          </cell>
          <cell r="C20">
            <v>28.4</v>
          </cell>
          <cell r="D20">
            <v>17.8</v>
          </cell>
          <cell r="E20">
            <v>66.125</v>
          </cell>
          <cell r="F20">
            <v>86</v>
          </cell>
          <cell r="G20">
            <v>39</v>
          </cell>
          <cell r="H20">
            <v>20.52</v>
          </cell>
          <cell r="I20" t="str">
            <v>O</v>
          </cell>
          <cell r="J20">
            <v>42.84</v>
          </cell>
          <cell r="K20">
            <v>0</v>
          </cell>
        </row>
        <row r="21">
          <cell r="B21">
            <v>22.454166666666666</v>
          </cell>
          <cell r="C21">
            <v>28.9</v>
          </cell>
          <cell r="D21">
            <v>16.899999999999999</v>
          </cell>
          <cell r="E21">
            <v>64.916666666666671</v>
          </cell>
          <cell r="F21">
            <v>87</v>
          </cell>
          <cell r="G21">
            <v>42</v>
          </cell>
          <cell r="H21">
            <v>21.96</v>
          </cell>
          <cell r="I21" t="str">
            <v>O</v>
          </cell>
          <cell r="J21">
            <v>46.800000000000004</v>
          </cell>
          <cell r="K21">
            <v>0</v>
          </cell>
        </row>
        <row r="22">
          <cell r="B22">
            <v>23.658333333333331</v>
          </cell>
          <cell r="C22">
            <v>28.5</v>
          </cell>
          <cell r="D22">
            <v>18.3</v>
          </cell>
          <cell r="E22">
            <v>60.875</v>
          </cell>
          <cell r="F22">
            <v>81</v>
          </cell>
          <cell r="G22">
            <v>48</v>
          </cell>
          <cell r="H22">
            <v>18</v>
          </cell>
          <cell r="I22" t="str">
            <v>SO</v>
          </cell>
          <cell r="J22">
            <v>39.6</v>
          </cell>
          <cell r="K22">
            <v>0</v>
          </cell>
        </row>
        <row r="23">
          <cell r="B23">
            <v>23.1875</v>
          </cell>
          <cell r="C23">
            <v>30</v>
          </cell>
          <cell r="D23">
            <v>16.600000000000001</v>
          </cell>
          <cell r="E23">
            <v>66.458333333333329</v>
          </cell>
          <cell r="F23">
            <v>89</v>
          </cell>
          <cell r="G23">
            <v>42</v>
          </cell>
          <cell r="H23">
            <v>15.120000000000001</v>
          </cell>
          <cell r="I23" t="str">
            <v>SO</v>
          </cell>
          <cell r="J23">
            <v>32.4</v>
          </cell>
          <cell r="K23">
            <v>0</v>
          </cell>
        </row>
        <row r="24">
          <cell r="B24">
            <v>23.391666666666666</v>
          </cell>
          <cell r="C24">
            <v>30.2</v>
          </cell>
          <cell r="D24">
            <v>16.399999999999999</v>
          </cell>
          <cell r="E24">
            <v>62.5</v>
          </cell>
          <cell r="F24">
            <v>89</v>
          </cell>
          <cell r="G24">
            <v>35</v>
          </cell>
          <cell r="H24">
            <v>15.120000000000001</v>
          </cell>
          <cell r="I24" t="str">
            <v>SO</v>
          </cell>
          <cell r="J24">
            <v>31.319999999999997</v>
          </cell>
          <cell r="K24">
            <v>0</v>
          </cell>
        </row>
        <row r="25">
          <cell r="B25">
            <v>22.875</v>
          </cell>
          <cell r="C25">
            <v>30.6</v>
          </cell>
          <cell r="D25">
            <v>15</v>
          </cell>
          <cell r="E25">
            <v>55</v>
          </cell>
          <cell r="F25">
            <v>79</v>
          </cell>
          <cell r="G25">
            <v>32</v>
          </cell>
          <cell r="H25">
            <v>16.920000000000002</v>
          </cell>
          <cell r="I25" t="str">
            <v>SO</v>
          </cell>
          <cell r="J25">
            <v>36.72</v>
          </cell>
          <cell r="K25">
            <v>0</v>
          </cell>
        </row>
        <row r="26">
          <cell r="B26">
            <v>22.508333333333329</v>
          </cell>
          <cell r="C26">
            <v>30.7</v>
          </cell>
          <cell r="D26">
            <v>15</v>
          </cell>
          <cell r="E26">
            <v>60.125</v>
          </cell>
          <cell r="F26">
            <v>86</v>
          </cell>
          <cell r="G26">
            <v>31</v>
          </cell>
          <cell r="H26">
            <v>11.879999999999999</v>
          </cell>
          <cell r="I26" t="str">
            <v>O</v>
          </cell>
          <cell r="J26">
            <v>27.720000000000002</v>
          </cell>
          <cell r="K26">
            <v>0</v>
          </cell>
        </row>
        <row r="27">
          <cell r="B27">
            <v>23.033333333333331</v>
          </cell>
          <cell r="C27">
            <v>30.2</v>
          </cell>
          <cell r="D27">
            <v>16.600000000000001</v>
          </cell>
          <cell r="E27">
            <v>54.208333333333336</v>
          </cell>
          <cell r="F27">
            <v>74</v>
          </cell>
          <cell r="G27">
            <v>33</v>
          </cell>
          <cell r="H27">
            <v>20.16</v>
          </cell>
          <cell r="I27" t="str">
            <v>SO</v>
          </cell>
          <cell r="J27">
            <v>44.28</v>
          </cell>
          <cell r="K27">
            <v>0</v>
          </cell>
        </row>
        <row r="28">
          <cell r="B28">
            <v>22.399999999999995</v>
          </cell>
          <cell r="C28">
            <v>29.6</v>
          </cell>
          <cell r="D28">
            <v>16.3</v>
          </cell>
          <cell r="E28">
            <v>53</v>
          </cell>
          <cell r="F28">
            <v>67</v>
          </cell>
          <cell r="G28">
            <v>35</v>
          </cell>
          <cell r="H28">
            <v>23.040000000000003</v>
          </cell>
          <cell r="I28" t="str">
            <v>O</v>
          </cell>
          <cell r="J28">
            <v>46.080000000000005</v>
          </cell>
          <cell r="K28">
            <v>0</v>
          </cell>
        </row>
        <row r="29">
          <cell r="B29">
            <v>21.083333333333332</v>
          </cell>
          <cell r="C29">
            <v>26.6</v>
          </cell>
          <cell r="D29">
            <v>16.899999999999999</v>
          </cell>
          <cell r="E29">
            <v>74</v>
          </cell>
          <cell r="F29">
            <v>94</v>
          </cell>
          <cell r="G29">
            <v>52</v>
          </cell>
          <cell r="H29">
            <v>18.720000000000002</v>
          </cell>
          <cell r="I29" t="str">
            <v>SO</v>
          </cell>
          <cell r="J29">
            <v>39.6</v>
          </cell>
          <cell r="K29">
            <v>0</v>
          </cell>
        </row>
        <row r="30">
          <cell r="B30">
            <v>14.287500000000001</v>
          </cell>
          <cell r="C30">
            <v>17</v>
          </cell>
          <cell r="D30">
            <v>12.1</v>
          </cell>
          <cell r="E30">
            <v>91.541666666666671</v>
          </cell>
          <cell r="F30">
            <v>99</v>
          </cell>
          <cell r="G30">
            <v>81</v>
          </cell>
          <cell r="H30">
            <v>10.08</v>
          </cell>
          <cell r="I30" t="str">
            <v>NE</v>
          </cell>
          <cell r="J30">
            <v>28.8</v>
          </cell>
          <cell r="K30">
            <v>0</v>
          </cell>
        </row>
        <row r="31">
          <cell r="B31">
            <v>13.116666666666667</v>
          </cell>
          <cell r="C31">
            <v>15.8</v>
          </cell>
          <cell r="D31">
            <v>11.1</v>
          </cell>
          <cell r="E31">
            <v>95.625</v>
          </cell>
          <cell r="F31">
            <v>100</v>
          </cell>
          <cell r="G31">
            <v>86</v>
          </cell>
          <cell r="H31">
            <v>7.2</v>
          </cell>
          <cell r="I31" t="str">
            <v>NE</v>
          </cell>
          <cell r="J31">
            <v>38.880000000000003</v>
          </cell>
          <cell r="K31">
            <v>0</v>
          </cell>
        </row>
        <row r="32">
          <cell r="B32">
            <v>15.325000000000001</v>
          </cell>
          <cell r="C32">
            <v>20.100000000000001</v>
          </cell>
          <cell r="D32">
            <v>11.2</v>
          </cell>
          <cell r="E32">
            <v>93.333333333333329</v>
          </cell>
          <cell r="F32">
            <v>100</v>
          </cell>
          <cell r="G32">
            <v>79</v>
          </cell>
          <cell r="H32">
            <v>10.08</v>
          </cell>
          <cell r="I32" t="str">
            <v>NO</v>
          </cell>
          <cell r="J32">
            <v>21.240000000000002</v>
          </cell>
          <cell r="K32">
            <v>0</v>
          </cell>
        </row>
        <row r="33">
          <cell r="B33">
            <v>19.025000000000002</v>
          </cell>
          <cell r="C33">
            <v>23.8</v>
          </cell>
          <cell r="D33">
            <v>15.5</v>
          </cell>
          <cell r="E33">
            <v>82.125</v>
          </cell>
          <cell r="F33">
            <v>97</v>
          </cell>
          <cell r="G33">
            <v>62</v>
          </cell>
          <cell r="H33">
            <v>18.36</v>
          </cell>
          <cell r="I33" t="str">
            <v>O</v>
          </cell>
          <cell r="J33">
            <v>36</v>
          </cell>
          <cell r="K33">
            <v>0</v>
          </cell>
        </row>
        <row r="34">
          <cell r="B34">
            <v>22.145833333333332</v>
          </cell>
          <cell r="C34">
            <v>29.1</v>
          </cell>
          <cell r="D34">
            <v>19.100000000000001</v>
          </cell>
          <cell r="E34">
            <v>73.791666666666671</v>
          </cell>
          <cell r="F34">
            <v>98</v>
          </cell>
          <cell r="G34">
            <v>49</v>
          </cell>
          <cell r="H34">
            <v>27.36</v>
          </cell>
          <cell r="I34" t="str">
            <v>SO</v>
          </cell>
          <cell r="J34">
            <v>63.360000000000007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16.477777777777774</v>
          </cell>
          <cell r="C5">
            <v>20.100000000000001</v>
          </cell>
          <cell r="D5">
            <v>13.8</v>
          </cell>
          <cell r="E5">
            <v>91.111111111111114</v>
          </cell>
          <cell r="F5">
            <v>97</v>
          </cell>
          <cell r="G5">
            <v>83</v>
          </cell>
          <cell r="H5">
            <v>17.28</v>
          </cell>
          <cell r="I5" t="str">
            <v>SO</v>
          </cell>
          <cell r="J5">
            <v>25.2</v>
          </cell>
          <cell r="K5">
            <v>3.8000000000000003</v>
          </cell>
        </row>
        <row r="6">
          <cell r="B6">
            <v>13.266666666666666</v>
          </cell>
          <cell r="C6">
            <v>13.9</v>
          </cell>
          <cell r="D6">
            <v>11.8</v>
          </cell>
          <cell r="E6">
            <v>91.777777777777771</v>
          </cell>
          <cell r="F6">
            <v>94</v>
          </cell>
          <cell r="G6">
            <v>89</v>
          </cell>
          <cell r="H6">
            <v>15.840000000000002</v>
          </cell>
          <cell r="I6" t="str">
            <v>S</v>
          </cell>
          <cell r="J6">
            <v>21.240000000000002</v>
          </cell>
          <cell r="K6">
            <v>0.4</v>
          </cell>
        </row>
        <row r="7">
          <cell r="B7">
            <v>17.041666666666668</v>
          </cell>
          <cell r="C7">
            <v>19</v>
          </cell>
          <cell r="D7">
            <v>11.4</v>
          </cell>
          <cell r="E7">
            <v>91.666666666666671</v>
          </cell>
          <cell r="F7">
            <v>99</v>
          </cell>
          <cell r="G7">
            <v>84</v>
          </cell>
          <cell r="H7">
            <v>17.64</v>
          </cell>
          <cell r="I7" t="str">
            <v>NE</v>
          </cell>
          <cell r="J7">
            <v>25.92</v>
          </cell>
          <cell r="K7">
            <v>0</v>
          </cell>
        </row>
        <row r="8">
          <cell r="B8">
            <v>18.655555555555555</v>
          </cell>
          <cell r="C8">
            <v>19</v>
          </cell>
          <cell r="D8">
            <v>17.600000000000001</v>
          </cell>
          <cell r="E8">
            <v>95.222222222222229</v>
          </cell>
          <cell r="F8">
            <v>97</v>
          </cell>
          <cell r="G8">
            <v>93</v>
          </cell>
          <cell r="H8">
            <v>19.079999999999998</v>
          </cell>
          <cell r="I8" t="str">
            <v>NE</v>
          </cell>
          <cell r="J8">
            <v>28.8</v>
          </cell>
          <cell r="K8">
            <v>1.4</v>
          </cell>
        </row>
        <row r="9">
          <cell r="B9">
            <v>18.020000000000003</v>
          </cell>
          <cell r="C9">
            <v>23.4</v>
          </cell>
          <cell r="D9">
            <v>13.8</v>
          </cell>
          <cell r="E9">
            <v>88.9</v>
          </cell>
          <cell r="F9">
            <v>98</v>
          </cell>
          <cell r="G9">
            <v>78</v>
          </cell>
          <cell r="H9">
            <v>24.48</v>
          </cell>
          <cell r="I9" t="str">
            <v>N</v>
          </cell>
          <cell r="J9">
            <v>41.4</v>
          </cell>
          <cell r="K9">
            <v>0.2</v>
          </cell>
        </row>
        <row r="10">
          <cell r="B10">
            <v>17.145454545454545</v>
          </cell>
          <cell r="C10">
            <v>20.6</v>
          </cell>
          <cell r="D10">
            <v>12.8</v>
          </cell>
          <cell r="E10">
            <v>71.090909090909093</v>
          </cell>
          <cell r="F10">
            <v>93</v>
          </cell>
          <cell r="G10">
            <v>54</v>
          </cell>
          <cell r="H10">
            <v>8.64</v>
          </cell>
          <cell r="I10" t="str">
            <v>N</v>
          </cell>
          <cell r="J10">
            <v>18.720000000000002</v>
          </cell>
          <cell r="K10">
            <v>0.2</v>
          </cell>
        </row>
        <row r="11">
          <cell r="B11">
            <v>18.407142857142851</v>
          </cell>
          <cell r="C11">
            <v>22.5</v>
          </cell>
          <cell r="D11">
            <v>11.6</v>
          </cell>
          <cell r="E11">
            <v>83.071428571428569</v>
          </cell>
          <cell r="F11">
            <v>96</v>
          </cell>
          <cell r="G11">
            <v>66</v>
          </cell>
          <cell r="H11">
            <v>14.04</v>
          </cell>
          <cell r="I11" t="str">
            <v>NE</v>
          </cell>
          <cell r="J11">
            <v>20.88</v>
          </cell>
          <cell r="K11">
            <v>0</v>
          </cell>
        </row>
        <row r="12">
          <cell r="B12">
            <v>23.607142857142858</v>
          </cell>
          <cell r="C12">
            <v>28.2</v>
          </cell>
          <cell r="D12">
            <v>16.100000000000001</v>
          </cell>
          <cell r="E12">
            <v>81.142857142857139</v>
          </cell>
          <cell r="F12">
            <v>98</v>
          </cell>
          <cell r="G12">
            <v>64</v>
          </cell>
          <cell r="H12">
            <v>19.079999999999998</v>
          </cell>
          <cell r="I12" t="str">
            <v>N</v>
          </cell>
          <cell r="J12">
            <v>29.16</v>
          </cell>
          <cell r="K12">
            <v>0</v>
          </cell>
        </row>
        <row r="13">
          <cell r="B13">
            <v>24.849999999999998</v>
          </cell>
          <cell r="C13">
            <v>29.4</v>
          </cell>
          <cell r="D13">
            <v>18.3</v>
          </cell>
          <cell r="E13">
            <v>81.428571428571431</v>
          </cell>
          <cell r="F13">
            <v>99</v>
          </cell>
          <cell r="G13">
            <v>59</v>
          </cell>
          <cell r="H13">
            <v>20.16</v>
          </cell>
          <cell r="I13" t="str">
            <v>N</v>
          </cell>
          <cell r="J13">
            <v>32.04</v>
          </cell>
          <cell r="K13">
            <v>0</v>
          </cell>
        </row>
        <row r="14">
          <cell r="B14">
            <v>25.107142857142858</v>
          </cell>
          <cell r="C14">
            <v>29.4</v>
          </cell>
          <cell r="D14">
            <v>18.399999999999999</v>
          </cell>
          <cell r="E14">
            <v>77.571428571428569</v>
          </cell>
          <cell r="F14">
            <v>99</v>
          </cell>
          <cell r="G14">
            <v>55</v>
          </cell>
          <cell r="H14">
            <v>25.92</v>
          </cell>
          <cell r="I14" t="str">
            <v>N</v>
          </cell>
          <cell r="J14">
            <v>43.92</v>
          </cell>
          <cell r="K14">
            <v>0</v>
          </cell>
        </row>
        <row r="15">
          <cell r="B15">
            <v>24.335714285714289</v>
          </cell>
          <cell r="C15">
            <v>28.7</v>
          </cell>
          <cell r="D15">
            <v>17.399999999999999</v>
          </cell>
          <cell r="E15">
            <v>76.071428571428569</v>
          </cell>
          <cell r="F15">
            <v>99</v>
          </cell>
          <cell r="G15">
            <v>54</v>
          </cell>
          <cell r="H15">
            <v>22.32</v>
          </cell>
          <cell r="I15" t="str">
            <v>N</v>
          </cell>
          <cell r="J15">
            <v>39.96</v>
          </cell>
          <cell r="K15">
            <v>0.2</v>
          </cell>
        </row>
        <row r="16">
          <cell r="B16">
            <v>23.599999999999998</v>
          </cell>
          <cell r="C16">
            <v>28.9</v>
          </cell>
          <cell r="D16">
            <v>15.3</v>
          </cell>
          <cell r="E16">
            <v>71.666666666666671</v>
          </cell>
          <cell r="F16">
            <v>98</v>
          </cell>
          <cell r="G16">
            <v>45</v>
          </cell>
          <cell r="H16">
            <v>30.6</v>
          </cell>
          <cell r="I16" t="str">
            <v>N</v>
          </cell>
          <cell r="J16">
            <v>45.72</v>
          </cell>
          <cell r="K16">
            <v>0</v>
          </cell>
        </row>
        <row r="17">
          <cell r="B17">
            <v>23.82</v>
          </cell>
          <cell r="C17">
            <v>30.6</v>
          </cell>
          <cell r="D17">
            <v>17.3</v>
          </cell>
          <cell r="E17">
            <v>75.2</v>
          </cell>
          <cell r="F17">
            <v>91</v>
          </cell>
          <cell r="G17">
            <v>49</v>
          </cell>
          <cell r="H17">
            <v>28.08</v>
          </cell>
          <cell r="I17" t="str">
            <v>S</v>
          </cell>
          <cell r="J17">
            <v>46.440000000000005</v>
          </cell>
          <cell r="K17">
            <v>1.2</v>
          </cell>
        </row>
        <row r="18">
          <cell r="B18">
            <v>20.557142857142857</v>
          </cell>
          <cell r="C18">
            <v>25.3</v>
          </cell>
          <cell r="D18">
            <v>13.3</v>
          </cell>
          <cell r="E18">
            <v>80.5</v>
          </cell>
          <cell r="F18">
            <v>95</v>
          </cell>
          <cell r="G18">
            <v>68</v>
          </cell>
          <cell r="H18">
            <v>31.680000000000003</v>
          </cell>
          <cell r="I18" t="str">
            <v>SE</v>
          </cell>
          <cell r="J18">
            <v>50.04</v>
          </cell>
          <cell r="K18">
            <v>0</v>
          </cell>
        </row>
        <row r="19">
          <cell r="B19">
            <v>20.186666666666667</v>
          </cell>
          <cell r="C19">
            <v>24.2</v>
          </cell>
          <cell r="D19">
            <v>16</v>
          </cell>
          <cell r="E19">
            <v>81.733333333333334</v>
          </cell>
          <cell r="F19">
            <v>96</v>
          </cell>
          <cell r="G19">
            <v>66</v>
          </cell>
          <cell r="H19">
            <v>25.92</v>
          </cell>
          <cell r="I19" t="str">
            <v>NE</v>
          </cell>
          <cell r="J19">
            <v>38.880000000000003</v>
          </cell>
          <cell r="K19">
            <v>0</v>
          </cell>
        </row>
        <row r="20">
          <cell r="B20">
            <v>21.1</v>
          </cell>
          <cell r="C20">
            <v>25.8</v>
          </cell>
          <cell r="D20">
            <v>15.6</v>
          </cell>
          <cell r="E20">
            <v>74.533333333333331</v>
          </cell>
          <cell r="F20">
            <v>95</v>
          </cell>
          <cell r="G20">
            <v>55</v>
          </cell>
          <cell r="H20">
            <v>26.64</v>
          </cell>
          <cell r="I20" t="str">
            <v>NE</v>
          </cell>
          <cell r="J20">
            <v>41.76</v>
          </cell>
          <cell r="K20">
            <v>0</v>
          </cell>
        </row>
        <row r="21">
          <cell r="B21">
            <v>22.606666666666669</v>
          </cell>
          <cell r="C21">
            <v>27.1</v>
          </cell>
          <cell r="D21">
            <v>15.4</v>
          </cell>
          <cell r="E21">
            <v>67.13333333333334</v>
          </cell>
          <cell r="F21">
            <v>91</v>
          </cell>
          <cell r="G21">
            <v>50</v>
          </cell>
          <cell r="H21">
            <v>33.840000000000003</v>
          </cell>
          <cell r="I21" t="str">
            <v>N</v>
          </cell>
          <cell r="J21">
            <v>55.800000000000004</v>
          </cell>
          <cell r="K21">
            <v>0</v>
          </cell>
        </row>
        <row r="22">
          <cell r="B22">
            <v>22.721428571428572</v>
          </cell>
          <cell r="C22">
            <v>27.1</v>
          </cell>
          <cell r="D22">
            <v>15.9</v>
          </cell>
          <cell r="E22">
            <v>70.5</v>
          </cell>
          <cell r="F22">
            <v>90</v>
          </cell>
          <cell r="G22">
            <v>54</v>
          </cell>
          <cell r="H22">
            <v>27.36</v>
          </cell>
          <cell r="I22" t="str">
            <v>N</v>
          </cell>
          <cell r="J22">
            <v>50.04</v>
          </cell>
          <cell r="K22">
            <v>0</v>
          </cell>
        </row>
        <row r="23">
          <cell r="B23">
            <v>23.335714285714285</v>
          </cell>
          <cell r="C23">
            <v>28.3</v>
          </cell>
          <cell r="D23">
            <v>15.1</v>
          </cell>
          <cell r="E23">
            <v>68.785714285714292</v>
          </cell>
          <cell r="F23">
            <v>96</v>
          </cell>
          <cell r="G23">
            <v>51</v>
          </cell>
          <cell r="H23">
            <v>25.2</v>
          </cell>
          <cell r="I23" t="str">
            <v>N</v>
          </cell>
          <cell r="J23">
            <v>42.480000000000004</v>
          </cell>
          <cell r="K23">
            <v>0</v>
          </cell>
        </row>
        <row r="24">
          <cell r="B24">
            <v>23.571428571428577</v>
          </cell>
          <cell r="C24">
            <v>28.5</v>
          </cell>
          <cell r="D24">
            <v>15</v>
          </cell>
          <cell r="E24">
            <v>66.428571428571431</v>
          </cell>
          <cell r="F24">
            <v>95</v>
          </cell>
          <cell r="G24">
            <v>46</v>
          </cell>
          <cell r="H24">
            <v>21.96</v>
          </cell>
          <cell r="I24" t="str">
            <v>N</v>
          </cell>
          <cell r="J24">
            <v>36.72</v>
          </cell>
          <cell r="K24">
            <v>0</v>
          </cell>
        </row>
        <row r="25">
          <cell r="B25">
            <v>23.728571428571431</v>
          </cell>
          <cell r="C25">
            <v>29</v>
          </cell>
          <cell r="D25">
            <v>15.8</v>
          </cell>
          <cell r="E25">
            <v>61</v>
          </cell>
          <cell r="F25">
            <v>81</v>
          </cell>
          <cell r="G25">
            <v>44</v>
          </cell>
          <cell r="H25">
            <v>27.36</v>
          </cell>
          <cell r="I25" t="str">
            <v>N</v>
          </cell>
          <cell r="J25">
            <v>43.2</v>
          </cell>
          <cell r="K25">
            <v>0</v>
          </cell>
        </row>
        <row r="26">
          <cell r="B26">
            <v>22.806666666666668</v>
          </cell>
          <cell r="C26">
            <v>28.9</v>
          </cell>
          <cell r="D26">
            <v>14.3</v>
          </cell>
          <cell r="E26">
            <v>67</v>
          </cell>
          <cell r="F26">
            <v>88</v>
          </cell>
          <cell r="G26">
            <v>44</v>
          </cell>
          <cell r="H26">
            <v>15.840000000000002</v>
          </cell>
          <cell r="I26" t="str">
            <v>N</v>
          </cell>
          <cell r="J26">
            <v>28.08</v>
          </cell>
          <cell r="K26">
            <v>0</v>
          </cell>
        </row>
        <row r="27">
          <cell r="B27">
            <v>23.160000000000004</v>
          </cell>
          <cell r="C27">
            <v>28.6</v>
          </cell>
          <cell r="D27">
            <v>13.2</v>
          </cell>
          <cell r="E27">
            <v>59.133333333333333</v>
          </cell>
          <cell r="F27">
            <v>87</v>
          </cell>
          <cell r="G27">
            <v>38</v>
          </cell>
          <cell r="H27">
            <v>27.720000000000002</v>
          </cell>
          <cell r="I27" t="str">
            <v>N</v>
          </cell>
          <cell r="J27">
            <v>43.2</v>
          </cell>
          <cell r="K27">
            <v>0</v>
          </cell>
        </row>
        <row r="28">
          <cell r="B28">
            <v>22.614285714285717</v>
          </cell>
          <cell r="C28">
            <v>28</v>
          </cell>
          <cell r="D28">
            <v>14.8</v>
          </cell>
          <cell r="E28">
            <v>59.928571428571431</v>
          </cell>
          <cell r="F28">
            <v>79</v>
          </cell>
          <cell r="G28">
            <v>43</v>
          </cell>
          <cell r="H28">
            <v>36.36</v>
          </cell>
          <cell r="I28" t="str">
            <v>N</v>
          </cell>
          <cell r="J28">
            <v>55.800000000000004</v>
          </cell>
          <cell r="K28">
            <v>0</v>
          </cell>
        </row>
        <row r="29">
          <cell r="B29">
            <v>20.7</v>
          </cell>
          <cell r="C29">
            <v>24.2</v>
          </cell>
          <cell r="D29">
            <v>17.899999999999999</v>
          </cell>
          <cell r="E29">
            <v>82.125</v>
          </cell>
          <cell r="F29">
            <v>95</v>
          </cell>
          <cell r="G29">
            <v>64</v>
          </cell>
          <cell r="H29">
            <v>24.12</v>
          </cell>
          <cell r="I29" t="str">
            <v>NO</v>
          </cell>
          <cell r="J29">
            <v>45.36</v>
          </cell>
          <cell r="K29">
            <v>1.5999999999999999</v>
          </cell>
        </row>
        <row r="30">
          <cell r="B30">
            <v>13.9125</v>
          </cell>
          <cell r="C30">
            <v>14.8</v>
          </cell>
          <cell r="D30">
            <v>13</v>
          </cell>
          <cell r="E30">
            <v>94.375</v>
          </cell>
          <cell r="F30">
            <v>98</v>
          </cell>
          <cell r="G30">
            <v>87</v>
          </cell>
          <cell r="H30">
            <v>14.04</v>
          </cell>
          <cell r="I30" t="str">
            <v>SE</v>
          </cell>
          <cell r="J30">
            <v>26.64</v>
          </cell>
          <cell r="K30">
            <v>17.2</v>
          </cell>
        </row>
        <row r="31">
          <cell r="B31">
            <v>13.779999999999998</v>
          </cell>
          <cell r="C31">
            <v>15.3</v>
          </cell>
          <cell r="D31">
            <v>11.3</v>
          </cell>
          <cell r="E31">
            <v>91.6</v>
          </cell>
          <cell r="F31">
            <v>99</v>
          </cell>
          <cell r="G31">
            <v>84</v>
          </cell>
          <cell r="H31">
            <v>15.120000000000001</v>
          </cell>
          <cell r="I31" t="str">
            <v>SO</v>
          </cell>
          <cell r="J31">
            <v>29.880000000000003</v>
          </cell>
          <cell r="K31">
            <v>0</v>
          </cell>
        </row>
        <row r="32">
          <cell r="B32">
            <v>16.699999999999996</v>
          </cell>
          <cell r="C32">
            <v>18.100000000000001</v>
          </cell>
          <cell r="D32">
            <v>12.7</v>
          </cell>
          <cell r="E32">
            <v>89.6</v>
          </cell>
          <cell r="F32">
            <v>99</v>
          </cell>
          <cell r="G32">
            <v>82</v>
          </cell>
          <cell r="H32">
            <v>14.76</v>
          </cell>
          <cell r="I32" t="str">
            <v>NE</v>
          </cell>
          <cell r="J32">
            <v>23.040000000000003</v>
          </cell>
          <cell r="K32">
            <v>0</v>
          </cell>
        </row>
        <row r="33">
          <cell r="B33">
            <v>19.40909090909091</v>
          </cell>
          <cell r="C33">
            <v>22.3</v>
          </cell>
          <cell r="D33">
            <v>15.4</v>
          </cell>
          <cell r="E33">
            <v>82.272727272727266</v>
          </cell>
          <cell r="F33">
            <v>96</v>
          </cell>
          <cell r="G33">
            <v>72</v>
          </cell>
          <cell r="H33">
            <v>25.2</v>
          </cell>
          <cell r="I33" t="str">
            <v>NE</v>
          </cell>
          <cell r="J33">
            <v>39.6</v>
          </cell>
          <cell r="K33">
            <v>0.2</v>
          </cell>
        </row>
        <row r="34">
          <cell r="B34">
            <v>22.930769230769233</v>
          </cell>
          <cell r="C34">
            <v>28.2</v>
          </cell>
          <cell r="D34">
            <v>17.3</v>
          </cell>
          <cell r="E34">
            <v>72.92307692307692</v>
          </cell>
          <cell r="F34">
            <v>93</v>
          </cell>
          <cell r="G34">
            <v>55</v>
          </cell>
          <cell r="H34">
            <v>37.080000000000005</v>
          </cell>
          <cell r="I34" t="str">
            <v>NO</v>
          </cell>
          <cell r="J34">
            <v>69.12</v>
          </cell>
          <cell r="K34">
            <v>0.4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20.950000000000003</v>
          </cell>
          <cell r="C5">
            <v>23.6</v>
          </cell>
          <cell r="D5">
            <v>18</v>
          </cell>
          <cell r="E5">
            <v>73.900000000000006</v>
          </cell>
          <cell r="F5">
            <v>84</v>
          </cell>
          <cell r="G5">
            <v>64</v>
          </cell>
          <cell r="H5">
            <v>0</v>
          </cell>
          <cell r="I5" t="str">
            <v>SO</v>
          </cell>
          <cell r="J5">
            <v>11.520000000000001</v>
          </cell>
          <cell r="K5">
            <v>0</v>
          </cell>
        </row>
        <row r="6">
          <cell r="B6">
            <v>14.875</v>
          </cell>
          <cell r="C6">
            <v>18.8</v>
          </cell>
          <cell r="D6">
            <v>13.4</v>
          </cell>
          <cell r="E6">
            <v>87.916666666666671</v>
          </cell>
          <cell r="F6">
            <v>93</v>
          </cell>
          <cell r="G6">
            <v>77</v>
          </cell>
          <cell r="H6">
            <v>0</v>
          </cell>
          <cell r="I6" t="str">
            <v>S</v>
          </cell>
          <cell r="J6">
            <v>0</v>
          </cell>
          <cell r="K6">
            <v>12.599999999999998</v>
          </cell>
        </row>
        <row r="7">
          <cell r="B7">
            <v>16.533333333333335</v>
          </cell>
          <cell r="C7">
            <v>21.2</v>
          </cell>
          <cell r="D7">
            <v>14</v>
          </cell>
          <cell r="E7">
            <v>90.416666666666671</v>
          </cell>
          <cell r="F7">
            <v>94</v>
          </cell>
          <cell r="G7">
            <v>81</v>
          </cell>
          <cell r="H7">
            <v>0</v>
          </cell>
          <cell r="I7" t="str">
            <v>S</v>
          </cell>
          <cell r="J7">
            <v>0</v>
          </cell>
          <cell r="K7">
            <v>1.6</v>
          </cell>
        </row>
        <row r="8">
          <cell r="B8">
            <v>20.312499999999996</v>
          </cell>
          <cell r="C8">
            <v>24.9</v>
          </cell>
          <cell r="D8">
            <v>17.5</v>
          </cell>
          <cell r="E8">
            <v>89.625</v>
          </cell>
          <cell r="F8">
            <v>95</v>
          </cell>
          <cell r="G8">
            <v>75</v>
          </cell>
          <cell r="H8">
            <v>0</v>
          </cell>
          <cell r="I8" t="str">
            <v>S</v>
          </cell>
          <cell r="J8">
            <v>0</v>
          </cell>
          <cell r="K8">
            <v>1.5999999999999999</v>
          </cell>
        </row>
        <row r="9">
          <cell r="B9">
            <v>20.212499999999999</v>
          </cell>
          <cell r="C9">
            <v>23.5</v>
          </cell>
          <cell r="D9">
            <v>16.7</v>
          </cell>
          <cell r="E9">
            <v>84.791666666666671</v>
          </cell>
          <cell r="F9">
            <v>94</v>
          </cell>
          <cell r="G9">
            <v>71</v>
          </cell>
          <cell r="H9">
            <v>5.04</v>
          </cell>
          <cell r="I9" t="str">
            <v>SO</v>
          </cell>
          <cell r="J9">
            <v>24.840000000000003</v>
          </cell>
          <cell r="K9">
            <v>0</v>
          </cell>
        </row>
        <row r="10">
          <cell r="B10">
            <v>17.68333333333333</v>
          </cell>
          <cell r="C10">
            <v>22.1</v>
          </cell>
          <cell r="D10">
            <v>15.4</v>
          </cell>
          <cell r="E10">
            <v>76.208333333333329</v>
          </cell>
          <cell r="F10">
            <v>93</v>
          </cell>
          <cell r="G10">
            <v>50</v>
          </cell>
          <cell r="H10">
            <v>0</v>
          </cell>
          <cell r="I10" t="str">
            <v>SE</v>
          </cell>
          <cell r="J10">
            <v>18</v>
          </cell>
          <cell r="K10">
            <v>0</v>
          </cell>
        </row>
        <row r="11">
          <cell r="B11">
            <v>20.695833333333333</v>
          </cell>
          <cell r="C11">
            <v>28.9</v>
          </cell>
          <cell r="D11">
            <v>15.2</v>
          </cell>
          <cell r="E11">
            <v>74.75</v>
          </cell>
          <cell r="F11">
            <v>89</v>
          </cell>
          <cell r="G11">
            <v>55</v>
          </cell>
          <cell r="H11">
            <v>0</v>
          </cell>
          <cell r="I11" t="str">
            <v>S</v>
          </cell>
          <cell r="J11">
            <v>10.8</v>
          </cell>
          <cell r="K11">
            <v>0</v>
          </cell>
        </row>
        <row r="12">
          <cell r="B12">
            <v>24.262499999999999</v>
          </cell>
          <cell r="C12">
            <v>31.5</v>
          </cell>
          <cell r="D12">
            <v>19</v>
          </cell>
          <cell r="E12">
            <v>81.333333333333329</v>
          </cell>
          <cell r="F12">
            <v>94</v>
          </cell>
          <cell r="G12">
            <v>55</v>
          </cell>
          <cell r="H12">
            <v>0</v>
          </cell>
          <cell r="I12" t="str">
            <v>NO</v>
          </cell>
          <cell r="J12">
            <v>11.16</v>
          </cell>
          <cell r="K12">
            <v>0</v>
          </cell>
        </row>
        <row r="13">
          <cell r="B13">
            <v>25.420833333333331</v>
          </cell>
          <cell r="C13">
            <v>32.200000000000003</v>
          </cell>
          <cell r="D13">
            <v>19.899999999999999</v>
          </cell>
          <cell r="E13">
            <v>79.75</v>
          </cell>
          <cell r="F13">
            <v>95</v>
          </cell>
          <cell r="G13">
            <v>51</v>
          </cell>
          <cell r="H13">
            <v>0.36000000000000004</v>
          </cell>
          <cell r="I13" t="str">
            <v>N</v>
          </cell>
          <cell r="J13">
            <v>25.92</v>
          </cell>
          <cell r="K13">
            <v>0</v>
          </cell>
        </row>
        <row r="14">
          <cell r="B14">
            <v>25.141666666666669</v>
          </cell>
          <cell r="C14">
            <v>31.8</v>
          </cell>
          <cell r="D14">
            <v>19.2</v>
          </cell>
          <cell r="E14">
            <v>78.166666666666671</v>
          </cell>
          <cell r="F14">
            <v>94</v>
          </cell>
          <cell r="G14">
            <v>49</v>
          </cell>
          <cell r="H14">
            <v>0.72000000000000008</v>
          </cell>
          <cell r="I14" t="str">
            <v>N</v>
          </cell>
          <cell r="J14">
            <v>29.52</v>
          </cell>
          <cell r="K14">
            <v>0</v>
          </cell>
        </row>
        <row r="15">
          <cell r="B15">
            <v>24.412499999999998</v>
          </cell>
          <cell r="C15">
            <v>31.8</v>
          </cell>
          <cell r="D15">
            <v>17.7</v>
          </cell>
          <cell r="E15">
            <v>75.583333333333329</v>
          </cell>
          <cell r="F15">
            <v>95</v>
          </cell>
          <cell r="G15">
            <v>45</v>
          </cell>
          <cell r="H15">
            <v>0</v>
          </cell>
          <cell r="I15" t="str">
            <v>N</v>
          </cell>
          <cell r="J15">
            <v>23.040000000000003</v>
          </cell>
          <cell r="K15">
            <v>0</v>
          </cell>
        </row>
        <row r="16">
          <cell r="B16">
            <v>23.966666666666669</v>
          </cell>
          <cell r="C16">
            <v>31.3</v>
          </cell>
          <cell r="D16">
            <v>17.3</v>
          </cell>
          <cell r="E16">
            <v>73.333333333333329</v>
          </cell>
          <cell r="F16">
            <v>94</v>
          </cell>
          <cell r="G16">
            <v>45</v>
          </cell>
          <cell r="H16">
            <v>0.36000000000000004</v>
          </cell>
          <cell r="I16" t="str">
            <v>N</v>
          </cell>
          <cell r="J16">
            <v>26.28</v>
          </cell>
          <cell r="K16">
            <v>0</v>
          </cell>
        </row>
        <row r="17">
          <cell r="B17">
            <v>23.400000000000002</v>
          </cell>
          <cell r="C17">
            <v>30.4</v>
          </cell>
          <cell r="D17">
            <v>18.399999999999999</v>
          </cell>
          <cell r="E17">
            <v>78</v>
          </cell>
          <cell r="F17">
            <v>93</v>
          </cell>
          <cell r="G17">
            <v>54</v>
          </cell>
          <cell r="H17">
            <v>0</v>
          </cell>
          <cell r="I17" t="str">
            <v>O</v>
          </cell>
          <cell r="J17">
            <v>0</v>
          </cell>
          <cell r="K17">
            <v>0</v>
          </cell>
        </row>
        <row r="18">
          <cell r="B18">
            <v>23.266666666666666</v>
          </cell>
          <cell r="C18">
            <v>28.7</v>
          </cell>
          <cell r="D18">
            <v>19.8</v>
          </cell>
          <cell r="E18">
            <v>77.708333333333329</v>
          </cell>
          <cell r="F18">
            <v>90</v>
          </cell>
          <cell r="G18">
            <v>58</v>
          </cell>
          <cell r="H18">
            <v>0.36000000000000004</v>
          </cell>
          <cell r="I18" t="str">
            <v>S</v>
          </cell>
          <cell r="J18">
            <v>15.840000000000002</v>
          </cell>
          <cell r="K18">
            <v>0</v>
          </cell>
        </row>
        <row r="19">
          <cell r="B19">
            <v>23.354166666666671</v>
          </cell>
          <cell r="C19">
            <v>31.3</v>
          </cell>
          <cell r="D19">
            <v>17.8</v>
          </cell>
          <cell r="E19">
            <v>73.375</v>
          </cell>
          <cell r="F19">
            <v>91</v>
          </cell>
          <cell r="G19">
            <v>37</v>
          </cell>
          <cell r="H19">
            <v>0</v>
          </cell>
          <cell r="I19" t="str">
            <v>S</v>
          </cell>
          <cell r="J19">
            <v>7.2</v>
          </cell>
          <cell r="K19">
            <v>0</v>
          </cell>
        </row>
        <row r="20">
          <cell r="B20">
            <v>23.783333333333331</v>
          </cell>
          <cell r="C20">
            <v>30.6</v>
          </cell>
          <cell r="D20">
            <v>18.5</v>
          </cell>
          <cell r="E20">
            <v>68.333333333333329</v>
          </cell>
          <cell r="F20">
            <v>89</v>
          </cell>
          <cell r="G20">
            <v>39</v>
          </cell>
          <cell r="H20">
            <v>0.36000000000000004</v>
          </cell>
          <cell r="I20" t="str">
            <v>S</v>
          </cell>
          <cell r="J20">
            <v>24.12</v>
          </cell>
          <cell r="K20">
            <v>0</v>
          </cell>
        </row>
        <row r="21">
          <cell r="B21">
            <v>23.387499999999999</v>
          </cell>
          <cell r="C21">
            <v>30.8</v>
          </cell>
          <cell r="D21">
            <v>16.3</v>
          </cell>
          <cell r="E21">
            <v>66.291666666666671</v>
          </cell>
          <cell r="F21">
            <v>91</v>
          </cell>
          <cell r="G21">
            <v>39</v>
          </cell>
          <cell r="H21">
            <v>1.4400000000000002</v>
          </cell>
          <cell r="I21" t="str">
            <v>SE</v>
          </cell>
          <cell r="J21">
            <v>33.480000000000004</v>
          </cell>
          <cell r="K21">
            <v>0</v>
          </cell>
        </row>
        <row r="22">
          <cell r="B22">
            <v>23.866666666666664</v>
          </cell>
          <cell r="C22">
            <v>30.9</v>
          </cell>
          <cell r="D22">
            <v>17.3</v>
          </cell>
          <cell r="E22">
            <v>66.416666666666671</v>
          </cell>
          <cell r="F22">
            <v>88</v>
          </cell>
          <cell r="G22">
            <v>44</v>
          </cell>
          <cell r="H22">
            <v>0.72000000000000008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23.704166666666666</v>
          </cell>
          <cell r="C23">
            <v>31.8</v>
          </cell>
          <cell r="D23">
            <v>16.600000000000001</v>
          </cell>
          <cell r="E23">
            <v>71.041666666666671</v>
          </cell>
          <cell r="F23">
            <v>93</v>
          </cell>
          <cell r="G23">
            <v>41</v>
          </cell>
          <cell r="H23">
            <v>0.72000000000000008</v>
          </cell>
          <cell r="I23" t="str">
            <v>N</v>
          </cell>
          <cell r="J23">
            <v>28.44</v>
          </cell>
          <cell r="K23">
            <v>0</v>
          </cell>
        </row>
        <row r="24">
          <cell r="B24">
            <v>20.524999999999999</v>
          </cell>
          <cell r="C24">
            <v>24.8</v>
          </cell>
          <cell r="D24">
            <v>17.899999999999999</v>
          </cell>
          <cell r="E24">
            <v>85.625</v>
          </cell>
          <cell r="F24">
            <v>92</v>
          </cell>
          <cell r="G24">
            <v>68</v>
          </cell>
          <cell r="H24">
            <v>0</v>
          </cell>
          <cell r="I24" t="str">
            <v>O</v>
          </cell>
          <cell r="J24">
            <v>0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27.099999999999994</v>
          </cell>
          <cell r="C27">
            <v>31.1</v>
          </cell>
          <cell r="D27">
            <v>16.2</v>
          </cell>
          <cell r="E27">
            <v>52.916666666666664</v>
          </cell>
          <cell r="F27">
            <v>92</v>
          </cell>
          <cell r="G27">
            <v>38</v>
          </cell>
          <cell r="H27">
            <v>0.72000000000000008</v>
          </cell>
          <cell r="I27" t="str">
            <v>N</v>
          </cell>
          <cell r="J27">
            <v>33.840000000000003</v>
          </cell>
          <cell r="K27">
            <v>0</v>
          </cell>
        </row>
        <row r="28">
          <cell r="B28">
            <v>23.383333333333329</v>
          </cell>
          <cell r="C28">
            <v>30.9</v>
          </cell>
          <cell r="D28">
            <v>16.3</v>
          </cell>
          <cell r="E28">
            <v>62.625</v>
          </cell>
          <cell r="F28">
            <v>90</v>
          </cell>
          <cell r="G28">
            <v>34</v>
          </cell>
          <cell r="H28">
            <v>1.8</v>
          </cell>
          <cell r="I28" t="str">
            <v>N</v>
          </cell>
          <cell r="J28">
            <v>37.080000000000005</v>
          </cell>
          <cell r="K28">
            <v>0</v>
          </cell>
        </row>
        <row r="29">
          <cell r="B29">
            <v>21.537499999999998</v>
          </cell>
          <cell r="C29">
            <v>25.4</v>
          </cell>
          <cell r="D29">
            <v>16.899999999999999</v>
          </cell>
          <cell r="E29">
            <v>79.333333333333329</v>
          </cell>
          <cell r="F29">
            <v>92</v>
          </cell>
          <cell r="G29">
            <v>54</v>
          </cell>
          <cell r="H29">
            <v>0</v>
          </cell>
          <cell r="I29" t="str">
            <v>N</v>
          </cell>
          <cell r="J29">
            <v>0</v>
          </cell>
          <cell r="K29">
            <v>3</v>
          </cell>
        </row>
        <row r="30">
          <cell r="B30">
            <v>17.454166666666662</v>
          </cell>
          <cell r="C30">
            <v>22.1</v>
          </cell>
          <cell r="D30">
            <v>16.3</v>
          </cell>
          <cell r="E30">
            <v>89.541666666666671</v>
          </cell>
          <cell r="F30">
            <v>94</v>
          </cell>
          <cell r="G30">
            <v>80</v>
          </cell>
          <cell r="H30">
            <v>0</v>
          </cell>
          <cell r="I30" t="str">
            <v>S</v>
          </cell>
          <cell r="J30">
            <v>23.759999999999998</v>
          </cell>
          <cell r="K30">
            <v>21.2</v>
          </cell>
        </row>
        <row r="31">
          <cell r="B31">
            <v>15.625</v>
          </cell>
          <cell r="C31">
            <v>17.899999999999999</v>
          </cell>
          <cell r="D31">
            <v>14.5</v>
          </cell>
          <cell r="E31">
            <v>91</v>
          </cell>
          <cell r="F31">
            <v>93</v>
          </cell>
          <cell r="G31">
            <v>87</v>
          </cell>
          <cell r="H31">
            <v>2.52</v>
          </cell>
          <cell r="I31" t="str">
            <v>SO</v>
          </cell>
          <cell r="J31">
            <v>16.920000000000002</v>
          </cell>
          <cell r="K31">
            <v>1.4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25.263636363636365</v>
          </cell>
          <cell r="C33">
            <v>28.6</v>
          </cell>
          <cell r="D33">
            <v>19.7</v>
          </cell>
          <cell r="E33">
            <v>69.181818181818187</v>
          </cell>
          <cell r="F33">
            <v>89</v>
          </cell>
          <cell r="G33">
            <v>55</v>
          </cell>
          <cell r="H33">
            <v>0</v>
          </cell>
          <cell r="I33" t="str">
            <v>NE</v>
          </cell>
          <cell r="J33">
            <v>15.840000000000002</v>
          </cell>
          <cell r="K33">
            <v>0</v>
          </cell>
        </row>
        <row r="34">
          <cell r="B34">
            <v>23.045833333333331</v>
          </cell>
          <cell r="C34">
            <v>31.1</v>
          </cell>
          <cell r="D34">
            <v>16.7</v>
          </cell>
          <cell r="E34">
            <v>78.708333333333329</v>
          </cell>
          <cell r="F34">
            <v>95</v>
          </cell>
          <cell r="G34">
            <v>46</v>
          </cell>
          <cell r="H34">
            <v>14.4</v>
          </cell>
          <cell r="I34" t="str">
            <v>N</v>
          </cell>
          <cell r="J34">
            <v>42.480000000000004</v>
          </cell>
          <cell r="K34">
            <v>0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20.241666666666667</v>
          </cell>
          <cell r="C5">
            <v>24.6</v>
          </cell>
          <cell r="D5">
            <v>16.600000000000001</v>
          </cell>
          <cell r="E5">
            <v>76</v>
          </cell>
          <cell r="F5">
            <v>83</v>
          </cell>
          <cell r="G5">
            <v>62</v>
          </cell>
          <cell r="H5">
            <v>10.08</v>
          </cell>
          <cell r="I5" t="str">
            <v>SO</v>
          </cell>
          <cell r="J5">
            <v>21.96</v>
          </cell>
          <cell r="K5">
            <v>0</v>
          </cell>
        </row>
        <row r="6">
          <cell r="B6">
            <v>15.270833333333336</v>
          </cell>
          <cell r="C6">
            <v>19.5</v>
          </cell>
          <cell r="D6">
            <v>13.9</v>
          </cell>
          <cell r="E6">
            <v>84.875</v>
          </cell>
          <cell r="F6">
            <v>88</v>
          </cell>
          <cell r="G6">
            <v>79</v>
          </cell>
          <cell r="H6">
            <v>10.08</v>
          </cell>
          <cell r="I6" t="str">
            <v>S</v>
          </cell>
          <cell r="J6">
            <v>27</v>
          </cell>
          <cell r="K6">
            <v>12.6</v>
          </cell>
        </row>
        <row r="7">
          <cell r="B7">
            <v>16.954166666666669</v>
          </cell>
          <cell r="C7">
            <v>20.5</v>
          </cell>
          <cell r="D7">
            <v>14.6</v>
          </cell>
          <cell r="E7">
            <v>89.208333333333329</v>
          </cell>
          <cell r="F7">
            <v>90</v>
          </cell>
          <cell r="G7">
            <v>88</v>
          </cell>
          <cell r="H7">
            <v>12.6</v>
          </cell>
          <cell r="I7" t="str">
            <v>NE</v>
          </cell>
          <cell r="J7">
            <v>23.040000000000003</v>
          </cell>
          <cell r="K7">
            <v>0.2</v>
          </cell>
        </row>
        <row r="8">
          <cell r="B8">
            <v>19.5</v>
          </cell>
          <cell r="C8">
            <v>21.8</v>
          </cell>
          <cell r="D8">
            <v>17.600000000000001</v>
          </cell>
          <cell r="E8">
            <v>88.791666666666671</v>
          </cell>
          <cell r="F8">
            <v>90</v>
          </cell>
          <cell r="G8">
            <v>86</v>
          </cell>
          <cell r="H8">
            <v>11.520000000000001</v>
          </cell>
          <cell r="I8" t="str">
            <v>NE</v>
          </cell>
          <cell r="J8">
            <v>25.92</v>
          </cell>
          <cell r="K8">
            <v>0.8</v>
          </cell>
        </row>
        <row r="9">
          <cell r="B9">
            <v>20.962500000000002</v>
          </cell>
          <cell r="C9">
            <v>27.1</v>
          </cell>
          <cell r="D9">
            <v>17</v>
          </cell>
          <cell r="E9">
            <v>86.125</v>
          </cell>
          <cell r="F9">
            <v>91</v>
          </cell>
          <cell r="G9">
            <v>78</v>
          </cell>
          <cell r="H9">
            <v>20.16</v>
          </cell>
          <cell r="I9" t="str">
            <v>NE</v>
          </cell>
          <cell r="J9">
            <v>38.880000000000003</v>
          </cell>
          <cell r="K9">
            <v>0.2</v>
          </cell>
        </row>
        <row r="10">
          <cell r="B10">
            <v>16.083333333333336</v>
          </cell>
          <cell r="C10">
            <v>19.600000000000001</v>
          </cell>
          <cell r="D10">
            <v>13.1</v>
          </cell>
          <cell r="E10">
            <v>81.791666666666671</v>
          </cell>
          <cell r="F10">
            <v>87</v>
          </cell>
          <cell r="G10">
            <v>72</v>
          </cell>
          <cell r="H10">
            <v>11.520000000000001</v>
          </cell>
          <cell r="I10" t="str">
            <v>S</v>
          </cell>
          <cell r="J10">
            <v>25.56</v>
          </cell>
          <cell r="K10">
            <v>0.8</v>
          </cell>
        </row>
        <row r="11">
          <cell r="B11">
            <v>19.3125</v>
          </cell>
          <cell r="C11">
            <v>27</v>
          </cell>
          <cell r="D11">
            <v>14</v>
          </cell>
          <cell r="E11">
            <v>79.583333333333329</v>
          </cell>
          <cell r="F11">
            <v>86</v>
          </cell>
          <cell r="G11">
            <v>71</v>
          </cell>
          <cell r="H11">
            <v>11.16</v>
          </cell>
          <cell r="I11" t="str">
            <v>NE</v>
          </cell>
          <cell r="J11">
            <v>24.840000000000003</v>
          </cell>
          <cell r="K11">
            <v>0</v>
          </cell>
        </row>
        <row r="12">
          <cell r="B12">
            <v>23.883333333333329</v>
          </cell>
          <cell r="C12">
            <v>32.299999999999997</v>
          </cell>
          <cell r="D12">
            <v>19.399999999999999</v>
          </cell>
          <cell r="E12">
            <v>77.541666666666671</v>
          </cell>
          <cell r="F12">
            <v>86</v>
          </cell>
          <cell r="G12">
            <v>63</v>
          </cell>
          <cell r="H12">
            <v>12.6</v>
          </cell>
          <cell r="I12" t="str">
            <v>NE</v>
          </cell>
          <cell r="J12">
            <v>27.36</v>
          </cell>
          <cell r="K12">
            <v>0</v>
          </cell>
        </row>
        <row r="13">
          <cell r="B13">
            <v>25.120833333333334</v>
          </cell>
          <cell r="C13">
            <v>31.9</v>
          </cell>
          <cell r="D13">
            <v>21</v>
          </cell>
          <cell r="E13">
            <v>76.083333333333329</v>
          </cell>
          <cell r="F13">
            <v>86</v>
          </cell>
          <cell r="G13">
            <v>62</v>
          </cell>
          <cell r="H13">
            <v>12.6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24.937499999999996</v>
          </cell>
          <cell r="C14">
            <v>30.8</v>
          </cell>
          <cell r="D14">
            <v>20.7</v>
          </cell>
          <cell r="E14">
            <v>73.125</v>
          </cell>
          <cell r="F14">
            <v>83</v>
          </cell>
          <cell r="G14">
            <v>58</v>
          </cell>
          <cell r="H14">
            <v>23.040000000000003</v>
          </cell>
          <cell r="I14" t="str">
            <v>NE</v>
          </cell>
          <cell r="J14">
            <v>38.519999999999996</v>
          </cell>
          <cell r="K14">
            <v>0</v>
          </cell>
        </row>
        <row r="15">
          <cell r="B15">
            <v>24.120833333333341</v>
          </cell>
          <cell r="C15">
            <v>31.7</v>
          </cell>
          <cell r="D15">
            <v>18.8</v>
          </cell>
          <cell r="E15">
            <v>68.708333333333329</v>
          </cell>
          <cell r="F15">
            <v>81</v>
          </cell>
          <cell r="G15">
            <v>51</v>
          </cell>
          <cell r="H15">
            <v>18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23.895833333333332</v>
          </cell>
          <cell r="C16">
            <v>31.1</v>
          </cell>
          <cell r="D16">
            <v>18.899999999999999</v>
          </cell>
          <cell r="E16">
            <v>65.083333333333329</v>
          </cell>
          <cell r="F16">
            <v>78</v>
          </cell>
          <cell r="G16">
            <v>47</v>
          </cell>
          <cell r="H16">
            <v>23.400000000000002</v>
          </cell>
          <cell r="I16" t="str">
            <v>N</v>
          </cell>
          <cell r="J16">
            <v>43.92</v>
          </cell>
          <cell r="K16">
            <v>0</v>
          </cell>
        </row>
        <row r="17">
          <cell r="B17">
            <v>24.529166666666669</v>
          </cell>
          <cell r="C17">
            <v>32.799999999999997</v>
          </cell>
          <cell r="D17">
            <v>17.399999999999999</v>
          </cell>
          <cell r="E17">
            <v>63</v>
          </cell>
          <cell r="F17">
            <v>76</v>
          </cell>
          <cell r="G17">
            <v>49</v>
          </cell>
          <cell r="H17">
            <v>11.520000000000001</v>
          </cell>
          <cell r="I17" t="str">
            <v>NE</v>
          </cell>
          <cell r="J17">
            <v>35.64</v>
          </cell>
          <cell r="K17">
            <v>0</v>
          </cell>
        </row>
        <row r="18">
          <cell r="B18">
            <v>21.483333333333334</v>
          </cell>
          <cell r="C18">
            <v>26.7</v>
          </cell>
          <cell r="D18">
            <v>18.899999999999999</v>
          </cell>
          <cell r="E18">
            <v>78.291666666666671</v>
          </cell>
          <cell r="F18">
            <v>84</v>
          </cell>
          <cell r="G18">
            <v>65</v>
          </cell>
          <cell r="H18">
            <v>8.2799999999999994</v>
          </cell>
          <cell r="I18" t="str">
            <v>S</v>
          </cell>
          <cell r="J18">
            <v>24.840000000000003</v>
          </cell>
          <cell r="K18">
            <v>0</v>
          </cell>
        </row>
        <row r="19">
          <cell r="B19">
            <v>20.670833333333338</v>
          </cell>
          <cell r="C19">
            <v>27.6</v>
          </cell>
          <cell r="D19">
            <v>16.899999999999999</v>
          </cell>
          <cell r="E19">
            <v>77.833333333333329</v>
          </cell>
          <cell r="F19">
            <v>86</v>
          </cell>
          <cell r="G19">
            <v>62</v>
          </cell>
          <cell r="H19">
            <v>20.52</v>
          </cell>
          <cell r="I19" t="str">
            <v>NE</v>
          </cell>
          <cell r="J19">
            <v>43.92</v>
          </cell>
          <cell r="K19">
            <v>0</v>
          </cell>
        </row>
        <row r="20">
          <cell r="B20">
            <v>21.55</v>
          </cell>
          <cell r="C20">
            <v>28.5</v>
          </cell>
          <cell r="D20">
            <v>16.5</v>
          </cell>
          <cell r="E20">
            <v>69.75</v>
          </cell>
          <cell r="F20">
            <v>82</v>
          </cell>
          <cell r="G20">
            <v>51</v>
          </cell>
          <cell r="H20">
            <v>20.88</v>
          </cell>
          <cell r="I20" t="str">
            <v>NE</v>
          </cell>
          <cell r="J20">
            <v>40.32</v>
          </cell>
          <cell r="K20">
            <v>0</v>
          </cell>
        </row>
        <row r="21">
          <cell r="B21">
            <v>21.337499999999995</v>
          </cell>
          <cell r="C21">
            <v>29.6</v>
          </cell>
          <cell r="D21">
            <v>14.7</v>
          </cell>
          <cell r="E21">
            <v>66.416666666666671</v>
          </cell>
          <cell r="F21">
            <v>80</v>
          </cell>
          <cell r="G21">
            <v>48</v>
          </cell>
          <cell r="H21">
            <v>23.040000000000003</v>
          </cell>
          <cell r="I21" t="str">
            <v>NE</v>
          </cell>
          <cell r="J21">
            <v>43.2</v>
          </cell>
          <cell r="K21">
            <v>0</v>
          </cell>
        </row>
        <row r="22">
          <cell r="B22">
            <v>22.958333333333329</v>
          </cell>
          <cell r="C22">
            <v>30.2</v>
          </cell>
          <cell r="D22">
            <v>17.399999999999999</v>
          </cell>
          <cell r="E22">
            <v>62.333333333333336</v>
          </cell>
          <cell r="F22">
            <v>75</v>
          </cell>
          <cell r="G22">
            <v>47</v>
          </cell>
          <cell r="H22">
            <v>18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22.737500000000001</v>
          </cell>
          <cell r="C23">
            <v>30.9</v>
          </cell>
          <cell r="D23">
            <v>17</v>
          </cell>
          <cell r="E23">
            <v>64.416666666666671</v>
          </cell>
          <cell r="F23">
            <v>78</v>
          </cell>
          <cell r="G23">
            <v>47</v>
          </cell>
          <cell r="H23">
            <v>20.88</v>
          </cell>
          <cell r="I23" t="str">
            <v>NE</v>
          </cell>
          <cell r="J23">
            <v>41.04</v>
          </cell>
          <cell r="K23">
            <v>0</v>
          </cell>
        </row>
        <row r="24">
          <cell r="B24">
            <v>23.133333333333336</v>
          </cell>
          <cell r="C24">
            <v>31.1</v>
          </cell>
          <cell r="D24">
            <v>16.3</v>
          </cell>
          <cell r="E24">
            <v>60.875</v>
          </cell>
          <cell r="F24">
            <v>78</v>
          </cell>
          <cell r="G24">
            <v>42</v>
          </cell>
          <cell r="H24">
            <v>18.720000000000002</v>
          </cell>
          <cell r="I24" t="str">
            <v>N</v>
          </cell>
          <cell r="J24">
            <v>35.28</v>
          </cell>
          <cell r="K24">
            <v>0</v>
          </cell>
        </row>
        <row r="25">
          <cell r="B25">
            <v>22.016666666666669</v>
          </cell>
          <cell r="C25">
            <v>31.2</v>
          </cell>
          <cell r="D25">
            <v>14.1</v>
          </cell>
          <cell r="E25">
            <v>57.208333333333336</v>
          </cell>
          <cell r="F25">
            <v>74</v>
          </cell>
          <cell r="G25">
            <v>39</v>
          </cell>
          <cell r="H25">
            <v>21.6</v>
          </cell>
          <cell r="I25" t="str">
            <v>NE</v>
          </cell>
          <cell r="J25">
            <v>43.56</v>
          </cell>
          <cell r="K25">
            <v>0</v>
          </cell>
        </row>
        <row r="26">
          <cell r="B26">
            <v>22.358333333333338</v>
          </cell>
          <cell r="C26">
            <v>31.5</v>
          </cell>
          <cell r="D26">
            <v>14.9</v>
          </cell>
          <cell r="E26">
            <v>57.083333333333336</v>
          </cell>
          <cell r="F26">
            <v>73</v>
          </cell>
          <cell r="G26">
            <v>36</v>
          </cell>
          <cell r="H26">
            <v>11.16</v>
          </cell>
          <cell r="I26" t="str">
            <v>NE</v>
          </cell>
          <cell r="J26">
            <v>27.720000000000002</v>
          </cell>
          <cell r="K26">
            <v>0</v>
          </cell>
        </row>
        <row r="27">
          <cell r="B27">
            <v>22.670833333333334</v>
          </cell>
          <cell r="C27">
            <v>30.8</v>
          </cell>
          <cell r="D27">
            <v>16.899999999999999</v>
          </cell>
          <cell r="E27">
            <v>51.666666666666664</v>
          </cell>
          <cell r="F27">
            <v>65</v>
          </cell>
          <cell r="G27">
            <v>36</v>
          </cell>
          <cell r="H27">
            <v>18</v>
          </cell>
          <cell r="I27" t="str">
            <v>NE</v>
          </cell>
          <cell r="J27">
            <v>37.440000000000005</v>
          </cell>
          <cell r="K27">
            <v>0</v>
          </cell>
        </row>
        <row r="28">
          <cell r="B28">
            <v>22.166666666666668</v>
          </cell>
          <cell r="C28">
            <v>30.6</v>
          </cell>
          <cell r="D28">
            <v>14.7</v>
          </cell>
          <cell r="E28">
            <v>52.25</v>
          </cell>
          <cell r="F28">
            <v>63</v>
          </cell>
          <cell r="G28">
            <v>41</v>
          </cell>
          <cell r="H28">
            <v>24.12</v>
          </cell>
          <cell r="I28" t="str">
            <v>NE</v>
          </cell>
          <cell r="J28">
            <v>47.16</v>
          </cell>
          <cell r="K28">
            <v>0</v>
          </cell>
        </row>
        <row r="29">
          <cell r="B29">
            <v>22.208333333333332</v>
          </cell>
          <cell r="C29">
            <v>29.8</v>
          </cell>
          <cell r="D29">
            <v>16.8</v>
          </cell>
          <cell r="E29">
            <v>62.833333333333336</v>
          </cell>
          <cell r="F29">
            <v>77</v>
          </cell>
          <cell r="G29">
            <v>50</v>
          </cell>
          <cell r="H29">
            <v>32.4</v>
          </cell>
          <cell r="I29" t="str">
            <v>N</v>
          </cell>
          <cell r="J29">
            <v>56.519999999999996</v>
          </cell>
          <cell r="K29">
            <v>4</v>
          </cell>
        </row>
        <row r="30">
          <cell r="B30">
            <v>17.020833333333332</v>
          </cell>
          <cell r="C30">
            <v>20.8</v>
          </cell>
          <cell r="D30">
            <v>14.7</v>
          </cell>
          <cell r="E30">
            <v>83.458333333333329</v>
          </cell>
          <cell r="F30">
            <v>86</v>
          </cell>
          <cell r="G30">
            <v>77</v>
          </cell>
          <cell r="H30">
            <v>13.32</v>
          </cell>
          <cell r="I30" t="str">
            <v>S</v>
          </cell>
          <cell r="J30">
            <v>38.880000000000003</v>
          </cell>
          <cell r="K30">
            <v>5.4</v>
          </cell>
        </row>
        <row r="31">
          <cell r="B31">
            <v>15.854166666666666</v>
          </cell>
          <cell r="C31">
            <v>17.399999999999999</v>
          </cell>
          <cell r="D31">
            <v>14.6</v>
          </cell>
          <cell r="E31">
            <v>88.5</v>
          </cell>
          <cell r="F31">
            <v>90</v>
          </cell>
          <cell r="G31">
            <v>86</v>
          </cell>
          <cell r="H31">
            <v>12.96</v>
          </cell>
          <cell r="I31" t="str">
            <v>SO</v>
          </cell>
          <cell r="J31">
            <v>31.680000000000003</v>
          </cell>
          <cell r="K31">
            <v>24.999999999999996</v>
          </cell>
        </row>
        <row r="32">
          <cell r="B32">
            <v>16.758333333333333</v>
          </cell>
          <cell r="C32">
            <v>20.3</v>
          </cell>
          <cell r="D32">
            <v>14.1</v>
          </cell>
          <cell r="E32">
            <v>88.625</v>
          </cell>
          <cell r="F32">
            <v>90</v>
          </cell>
          <cell r="G32">
            <v>85</v>
          </cell>
          <cell r="H32">
            <v>10.8</v>
          </cell>
          <cell r="I32" t="str">
            <v>L</v>
          </cell>
          <cell r="J32">
            <v>21.6</v>
          </cell>
          <cell r="K32">
            <v>0</v>
          </cell>
        </row>
        <row r="33">
          <cell r="B33">
            <v>19.808333333333341</v>
          </cell>
          <cell r="C33">
            <v>26.4</v>
          </cell>
          <cell r="D33">
            <v>16.2</v>
          </cell>
          <cell r="E33">
            <v>83.333333333333329</v>
          </cell>
          <cell r="F33">
            <v>89</v>
          </cell>
          <cell r="G33">
            <v>70</v>
          </cell>
          <cell r="H33">
            <v>18.36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22.595833333333335</v>
          </cell>
          <cell r="C34">
            <v>29.1</v>
          </cell>
          <cell r="D34">
            <v>18.100000000000001</v>
          </cell>
          <cell r="E34">
            <v>74.958333333333329</v>
          </cell>
          <cell r="F34">
            <v>84</v>
          </cell>
          <cell r="G34">
            <v>61</v>
          </cell>
          <cell r="H34">
            <v>35.64</v>
          </cell>
          <cell r="I34" t="str">
            <v>N</v>
          </cell>
          <cell r="J34">
            <v>66.600000000000009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18.594117647058823</v>
          </cell>
          <cell r="C5">
            <v>27.3</v>
          </cell>
          <cell r="D5">
            <v>14.5</v>
          </cell>
          <cell r="E5">
            <v>82.82352941176471</v>
          </cell>
          <cell r="F5">
            <v>92</v>
          </cell>
          <cell r="G5">
            <v>55</v>
          </cell>
          <cell r="H5">
            <v>5.04</v>
          </cell>
          <cell r="I5" t="str">
            <v>SE</v>
          </cell>
          <cell r="J5">
            <v>10.8</v>
          </cell>
          <cell r="K5">
            <v>0</v>
          </cell>
        </row>
        <row r="6">
          <cell r="B6">
            <v>20.34090909090909</v>
          </cell>
          <cell r="C6">
            <v>25.7</v>
          </cell>
          <cell r="D6">
            <v>16.899999999999999</v>
          </cell>
          <cell r="E6">
            <v>82.272727272727266</v>
          </cell>
          <cell r="F6">
            <v>89</v>
          </cell>
          <cell r="G6">
            <v>70</v>
          </cell>
          <cell r="H6">
            <v>11.520000000000001</v>
          </cell>
          <cell r="I6" t="str">
            <v>SO</v>
          </cell>
          <cell r="J6">
            <v>34.92</v>
          </cell>
          <cell r="K6">
            <v>0</v>
          </cell>
        </row>
        <row r="7">
          <cell r="B7">
            <v>19.438095238095237</v>
          </cell>
          <cell r="C7">
            <v>26.7</v>
          </cell>
          <cell r="D7">
            <v>16.399999999999999</v>
          </cell>
          <cell r="E7">
            <v>83.904761904761898</v>
          </cell>
          <cell r="F7">
            <v>91</v>
          </cell>
          <cell r="G7">
            <v>69</v>
          </cell>
          <cell r="H7">
            <v>7.9200000000000008</v>
          </cell>
          <cell r="I7" t="str">
            <v>S</v>
          </cell>
          <cell r="J7">
            <v>17.64</v>
          </cell>
          <cell r="K7">
            <v>0</v>
          </cell>
        </row>
        <row r="8">
          <cell r="B8">
            <v>21.388235294117653</v>
          </cell>
          <cell r="C8">
            <v>28</v>
          </cell>
          <cell r="D8">
            <v>19.5</v>
          </cell>
          <cell r="E8">
            <v>84.529411764705884</v>
          </cell>
          <cell r="F8">
            <v>91</v>
          </cell>
          <cell r="G8">
            <v>52</v>
          </cell>
          <cell r="H8">
            <v>8.2799999999999994</v>
          </cell>
          <cell r="I8" t="str">
            <v>S</v>
          </cell>
          <cell r="J8">
            <v>18.36</v>
          </cell>
          <cell r="K8">
            <v>0</v>
          </cell>
        </row>
        <row r="9">
          <cell r="B9">
            <v>20.335294117647059</v>
          </cell>
          <cell r="C9">
            <v>29.5</v>
          </cell>
          <cell r="D9">
            <v>16.8</v>
          </cell>
          <cell r="E9">
            <v>83.588235294117652</v>
          </cell>
          <cell r="F9">
            <v>93</v>
          </cell>
          <cell r="G9">
            <v>59</v>
          </cell>
          <cell r="H9">
            <v>10.8</v>
          </cell>
          <cell r="I9" t="str">
            <v>S</v>
          </cell>
          <cell r="J9">
            <v>25.2</v>
          </cell>
          <cell r="K9">
            <v>0</v>
          </cell>
        </row>
        <row r="10">
          <cell r="B10">
            <v>21.384210526315787</v>
          </cell>
          <cell r="C10">
            <v>26.6</v>
          </cell>
          <cell r="D10">
            <v>19.3</v>
          </cell>
          <cell r="E10">
            <v>82.84210526315789</v>
          </cell>
          <cell r="F10">
            <v>89</v>
          </cell>
          <cell r="G10">
            <v>71</v>
          </cell>
          <cell r="H10">
            <v>8.2799999999999994</v>
          </cell>
          <cell r="I10" t="str">
            <v>SO</v>
          </cell>
          <cell r="J10">
            <v>28.8</v>
          </cell>
          <cell r="K10">
            <v>0</v>
          </cell>
        </row>
        <row r="11">
          <cell r="B11">
            <v>20.405882352941173</v>
          </cell>
          <cell r="C11">
            <v>26.8</v>
          </cell>
          <cell r="D11">
            <v>17.100000000000001</v>
          </cell>
          <cell r="E11">
            <v>85.82352941176471</v>
          </cell>
          <cell r="F11">
            <v>93</v>
          </cell>
          <cell r="G11">
            <v>64</v>
          </cell>
          <cell r="H11">
            <v>6.84</v>
          </cell>
          <cell r="I11" t="str">
            <v>NO</v>
          </cell>
          <cell r="J11">
            <v>29.52</v>
          </cell>
          <cell r="K11">
            <v>0</v>
          </cell>
        </row>
        <row r="12">
          <cell r="B12">
            <v>21.313333333333333</v>
          </cell>
          <cell r="C12">
            <v>26.9</v>
          </cell>
          <cell r="D12">
            <v>18.399999999999999</v>
          </cell>
          <cell r="E12">
            <v>85.333333333333329</v>
          </cell>
          <cell r="F12">
            <v>92</v>
          </cell>
          <cell r="G12">
            <v>73</v>
          </cell>
          <cell r="H12">
            <v>3.6</v>
          </cell>
          <cell r="I12" t="str">
            <v>SE</v>
          </cell>
          <cell r="J12">
            <v>9</v>
          </cell>
          <cell r="K12">
            <v>0</v>
          </cell>
        </row>
        <row r="13">
          <cell r="B13">
            <v>22.24</v>
          </cell>
          <cell r="C13">
            <v>26.4</v>
          </cell>
          <cell r="D13">
            <v>19.100000000000001</v>
          </cell>
          <cell r="E13">
            <v>86.333333333333329</v>
          </cell>
          <cell r="F13">
            <v>93</v>
          </cell>
          <cell r="G13">
            <v>69</v>
          </cell>
          <cell r="H13">
            <v>4.6800000000000006</v>
          </cell>
          <cell r="I13" t="str">
            <v>SE</v>
          </cell>
          <cell r="J13">
            <v>7.9200000000000008</v>
          </cell>
          <cell r="K13">
            <v>0</v>
          </cell>
        </row>
        <row r="14">
          <cell r="B14">
            <v>20.993750000000006</v>
          </cell>
          <cell r="C14">
            <v>28.5</v>
          </cell>
          <cell r="D14">
            <v>17.3</v>
          </cell>
          <cell r="E14">
            <v>84.125</v>
          </cell>
          <cell r="F14">
            <v>93</v>
          </cell>
          <cell r="G14">
            <v>64</v>
          </cell>
          <cell r="H14">
            <v>4.6800000000000006</v>
          </cell>
          <cell r="I14" t="str">
            <v>NO</v>
          </cell>
          <cell r="J14">
            <v>7.2</v>
          </cell>
          <cell r="K14">
            <v>0</v>
          </cell>
        </row>
        <row r="15">
          <cell r="B15">
            <v>19.139999999999997</v>
          </cell>
          <cell r="C15">
            <v>26.2</v>
          </cell>
          <cell r="D15">
            <v>16.100000000000001</v>
          </cell>
          <cell r="E15">
            <v>84.466666666666669</v>
          </cell>
          <cell r="F15">
            <v>91</v>
          </cell>
          <cell r="G15">
            <v>69</v>
          </cell>
          <cell r="H15">
            <v>3.9600000000000004</v>
          </cell>
          <cell r="I15" t="str">
            <v>SE</v>
          </cell>
          <cell r="J15">
            <v>6.84</v>
          </cell>
          <cell r="K15">
            <v>0</v>
          </cell>
        </row>
        <row r="16">
          <cell r="B16">
            <v>19.623529411764707</v>
          </cell>
          <cell r="C16">
            <v>30.9</v>
          </cell>
          <cell r="D16">
            <v>14.9</v>
          </cell>
          <cell r="E16">
            <v>82.058823529411768</v>
          </cell>
          <cell r="F16">
            <v>92</v>
          </cell>
          <cell r="G16">
            <v>49</v>
          </cell>
          <cell r="H16">
            <v>11.16</v>
          </cell>
          <cell r="I16" t="str">
            <v>NO</v>
          </cell>
          <cell r="J16">
            <v>23.759999999999998</v>
          </cell>
          <cell r="K16">
            <v>0</v>
          </cell>
        </row>
        <row r="17">
          <cell r="B17">
            <v>20.352941176470587</v>
          </cell>
          <cell r="C17">
            <v>28.4</v>
          </cell>
          <cell r="D17">
            <v>16.899999999999999</v>
          </cell>
          <cell r="E17">
            <v>83.411764705882348</v>
          </cell>
          <cell r="F17">
            <v>92</v>
          </cell>
          <cell r="G17">
            <v>63</v>
          </cell>
          <cell r="H17">
            <v>5.4</v>
          </cell>
          <cell r="I17" t="str">
            <v>S</v>
          </cell>
          <cell r="J17">
            <v>10.44</v>
          </cell>
          <cell r="K17">
            <v>0</v>
          </cell>
        </row>
        <row r="18">
          <cell r="B18">
            <v>20.982352941176469</v>
          </cell>
          <cell r="C18">
            <v>29.1</v>
          </cell>
          <cell r="D18">
            <v>18</v>
          </cell>
          <cell r="E18">
            <v>84.764705882352942</v>
          </cell>
          <cell r="F18">
            <v>92</v>
          </cell>
          <cell r="G18">
            <v>51</v>
          </cell>
          <cell r="H18">
            <v>10.8</v>
          </cell>
          <cell r="I18" t="str">
            <v>S</v>
          </cell>
          <cell r="J18">
            <v>18.720000000000002</v>
          </cell>
          <cell r="K18">
            <v>0</v>
          </cell>
        </row>
        <row r="19">
          <cell r="B19">
            <v>19.5</v>
          </cell>
          <cell r="C19">
            <v>27.1</v>
          </cell>
          <cell r="D19">
            <v>15.6</v>
          </cell>
          <cell r="E19">
            <v>83.294117647058826</v>
          </cell>
          <cell r="F19">
            <v>93</v>
          </cell>
          <cell r="G19">
            <v>57</v>
          </cell>
          <cell r="H19">
            <v>9</v>
          </cell>
          <cell r="I19" t="str">
            <v>SE</v>
          </cell>
          <cell r="J19">
            <v>18</v>
          </cell>
          <cell r="K19">
            <v>0</v>
          </cell>
        </row>
        <row r="20">
          <cell r="B20">
            <v>19.105882352941176</v>
          </cell>
          <cell r="C20">
            <v>28</v>
          </cell>
          <cell r="D20">
            <v>14.8</v>
          </cell>
          <cell r="E20">
            <v>80.117647058823536</v>
          </cell>
          <cell r="F20">
            <v>92</v>
          </cell>
          <cell r="G20">
            <v>45</v>
          </cell>
          <cell r="H20">
            <v>9.3600000000000012</v>
          </cell>
          <cell r="I20" t="str">
            <v>SE</v>
          </cell>
          <cell r="J20">
            <v>23.040000000000003</v>
          </cell>
          <cell r="K20">
            <v>0</v>
          </cell>
        </row>
        <row r="21">
          <cell r="B21">
            <v>17.887499999999999</v>
          </cell>
          <cell r="C21">
            <v>27.4</v>
          </cell>
          <cell r="D21">
            <v>13.8</v>
          </cell>
          <cell r="E21">
            <v>80.8125</v>
          </cell>
          <cell r="F21">
            <v>91</v>
          </cell>
          <cell r="G21">
            <v>55</v>
          </cell>
          <cell r="H21">
            <v>5.4</v>
          </cell>
          <cell r="I21" t="str">
            <v>SE</v>
          </cell>
          <cell r="J21">
            <v>14.04</v>
          </cell>
          <cell r="K21">
            <v>0</v>
          </cell>
        </row>
        <row r="22">
          <cell r="B22">
            <v>19.322222222222223</v>
          </cell>
          <cell r="C22">
            <v>31.3</v>
          </cell>
          <cell r="D22">
            <v>14.3</v>
          </cell>
          <cell r="E22">
            <v>78.555555555555557</v>
          </cell>
          <cell r="F22">
            <v>91</v>
          </cell>
          <cell r="G22">
            <v>45</v>
          </cell>
          <cell r="H22">
            <v>15.120000000000001</v>
          </cell>
          <cell r="I22" t="str">
            <v>SE</v>
          </cell>
          <cell r="J22">
            <v>32.76</v>
          </cell>
          <cell r="K22">
            <v>0</v>
          </cell>
        </row>
        <row r="23">
          <cell r="B23">
            <v>19.45</v>
          </cell>
          <cell r="C23">
            <v>27.9</v>
          </cell>
          <cell r="D23">
            <v>15.9</v>
          </cell>
          <cell r="E23">
            <v>82.75</v>
          </cell>
          <cell r="F23">
            <v>91</v>
          </cell>
          <cell r="G23">
            <v>61</v>
          </cell>
          <cell r="H23">
            <v>5.4</v>
          </cell>
          <cell r="I23" t="str">
            <v>SE</v>
          </cell>
          <cell r="J23">
            <v>10.44</v>
          </cell>
          <cell r="K23">
            <v>0</v>
          </cell>
        </row>
        <row r="24">
          <cell r="B24">
            <v>19.058823529411761</v>
          </cell>
          <cell r="C24">
            <v>28.6</v>
          </cell>
          <cell r="D24">
            <v>14.4</v>
          </cell>
          <cell r="E24">
            <v>80.470588235294116</v>
          </cell>
          <cell r="F24">
            <v>92</v>
          </cell>
          <cell r="G24">
            <v>48</v>
          </cell>
          <cell r="H24">
            <v>6.84</v>
          </cell>
          <cell r="I24" t="str">
            <v>SE</v>
          </cell>
          <cell r="J24">
            <v>14.04</v>
          </cell>
          <cell r="K24">
            <v>0</v>
          </cell>
        </row>
        <row r="25">
          <cell r="B25">
            <v>17.86470588235294</v>
          </cell>
          <cell r="C25">
            <v>28.7</v>
          </cell>
          <cell r="D25">
            <v>13.3</v>
          </cell>
          <cell r="E25">
            <v>80.941176470588232</v>
          </cell>
          <cell r="F25">
            <v>91</v>
          </cell>
          <cell r="G25">
            <v>48</v>
          </cell>
          <cell r="H25">
            <v>4.32</v>
          </cell>
          <cell r="I25" t="str">
            <v>SE</v>
          </cell>
          <cell r="J25">
            <v>10.8</v>
          </cell>
          <cell r="K25">
            <v>0</v>
          </cell>
        </row>
        <row r="26">
          <cell r="B26">
            <v>17.994117647058829</v>
          </cell>
          <cell r="C26">
            <v>28.1</v>
          </cell>
          <cell r="D26">
            <v>13.3</v>
          </cell>
          <cell r="E26">
            <v>80.647058823529406</v>
          </cell>
          <cell r="F26">
            <v>92</v>
          </cell>
          <cell r="G26">
            <v>40</v>
          </cell>
          <cell r="H26">
            <v>6.84</v>
          </cell>
          <cell r="I26" t="str">
            <v>SE</v>
          </cell>
          <cell r="J26">
            <v>11.520000000000001</v>
          </cell>
          <cell r="K26">
            <v>0</v>
          </cell>
        </row>
        <row r="27">
          <cell r="B27">
            <v>17.223529411764709</v>
          </cell>
          <cell r="C27">
            <v>28.6</v>
          </cell>
          <cell r="D27">
            <v>12.8</v>
          </cell>
          <cell r="E27">
            <v>78.411764705882348</v>
          </cell>
          <cell r="F27">
            <v>91</v>
          </cell>
          <cell r="G27">
            <v>31</v>
          </cell>
          <cell r="H27">
            <v>19.8</v>
          </cell>
          <cell r="I27" t="str">
            <v>SE</v>
          </cell>
          <cell r="J27">
            <v>36.72</v>
          </cell>
          <cell r="K27">
            <v>0</v>
          </cell>
        </row>
        <row r="28">
          <cell r="B28">
            <v>16.841176470588238</v>
          </cell>
          <cell r="C28">
            <v>28.4</v>
          </cell>
          <cell r="D28">
            <v>12.5</v>
          </cell>
          <cell r="E28">
            <v>78.17647058823529</v>
          </cell>
          <cell r="F28">
            <v>89</v>
          </cell>
          <cell r="G28">
            <v>45</v>
          </cell>
          <cell r="H28">
            <v>10.08</v>
          </cell>
          <cell r="I28" t="str">
            <v>SE</v>
          </cell>
          <cell r="J28">
            <v>16.920000000000002</v>
          </cell>
          <cell r="K28">
            <v>0</v>
          </cell>
        </row>
        <row r="29">
          <cell r="B29">
            <v>18.876470588235296</v>
          </cell>
          <cell r="C29">
            <v>31.4</v>
          </cell>
          <cell r="D29">
            <v>14.7</v>
          </cell>
          <cell r="E29">
            <v>79.294117647058826</v>
          </cell>
          <cell r="F29">
            <v>91</v>
          </cell>
          <cell r="G29">
            <v>44</v>
          </cell>
          <cell r="H29">
            <v>20.52</v>
          </cell>
          <cell r="I29" t="str">
            <v>SE</v>
          </cell>
          <cell r="J29">
            <v>33.480000000000004</v>
          </cell>
          <cell r="K29">
            <v>0</v>
          </cell>
        </row>
        <row r="30">
          <cell r="B30">
            <v>21.975000000000001</v>
          </cell>
          <cell r="C30">
            <v>29.5</v>
          </cell>
          <cell r="D30">
            <v>18.7</v>
          </cell>
          <cell r="E30">
            <v>79.5</v>
          </cell>
          <cell r="F30">
            <v>89</v>
          </cell>
          <cell r="G30">
            <v>56</v>
          </cell>
          <cell r="H30">
            <v>8.64</v>
          </cell>
          <cell r="I30" t="str">
            <v>S</v>
          </cell>
          <cell r="J30">
            <v>17.28</v>
          </cell>
          <cell r="K30">
            <v>0</v>
          </cell>
        </row>
        <row r="31">
          <cell r="B31">
            <v>21.695454545454542</v>
          </cell>
          <cell r="C31">
            <v>25.4</v>
          </cell>
          <cell r="D31">
            <v>18.5</v>
          </cell>
          <cell r="E31">
            <v>80.318181818181813</v>
          </cell>
          <cell r="F31">
            <v>88</v>
          </cell>
          <cell r="G31">
            <v>68</v>
          </cell>
          <cell r="H31">
            <v>8.64</v>
          </cell>
          <cell r="I31" t="str">
            <v>SO</v>
          </cell>
          <cell r="J31">
            <v>21.6</v>
          </cell>
          <cell r="K31">
            <v>0</v>
          </cell>
        </row>
        <row r="32">
          <cell r="B32">
            <v>21.194117647058825</v>
          </cell>
          <cell r="C32">
            <v>26.9</v>
          </cell>
          <cell r="D32">
            <v>19.3</v>
          </cell>
          <cell r="E32">
            <v>82</v>
          </cell>
          <cell r="F32">
            <v>89</v>
          </cell>
          <cell r="G32">
            <v>59</v>
          </cell>
          <cell r="H32">
            <v>8.64</v>
          </cell>
          <cell r="I32" t="str">
            <v>SE</v>
          </cell>
          <cell r="J32">
            <v>19.079999999999998</v>
          </cell>
          <cell r="K32">
            <v>0</v>
          </cell>
        </row>
        <row r="33">
          <cell r="B33">
            <v>22.694117647058828</v>
          </cell>
          <cell r="C33">
            <v>29.5</v>
          </cell>
          <cell r="D33">
            <v>20.3</v>
          </cell>
          <cell r="E33">
            <v>75.235294117647058</v>
          </cell>
          <cell r="F33">
            <v>84</v>
          </cell>
          <cell r="G33">
            <v>42</v>
          </cell>
          <cell r="H33">
            <v>9.3600000000000012</v>
          </cell>
          <cell r="I33" t="str">
            <v>S</v>
          </cell>
          <cell r="J33">
            <v>20.16</v>
          </cell>
          <cell r="K33">
            <v>0</v>
          </cell>
        </row>
        <row r="34">
          <cell r="B34">
            <v>19.975000000000001</v>
          </cell>
          <cell r="C34">
            <v>29.1</v>
          </cell>
          <cell r="D34">
            <v>15.9</v>
          </cell>
          <cell r="E34">
            <v>78.3125</v>
          </cell>
          <cell r="F34">
            <v>90</v>
          </cell>
          <cell r="G34">
            <v>47</v>
          </cell>
          <cell r="H34">
            <v>17.64</v>
          </cell>
          <cell r="I34" t="str">
            <v>SE</v>
          </cell>
          <cell r="J34">
            <v>34.200000000000003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13.779166666666667</v>
          </cell>
          <cell r="C5">
            <v>20.5</v>
          </cell>
          <cell r="D5">
            <v>10.6</v>
          </cell>
          <cell r="E5">
            <v>95.958333333333329</v>
          </cell>
          <cell r="F5">
            <v>97</v>
          </cell>
          <cell r="G5">
            <v>79</v>
          </cell>
          <cell r="H5" t="str">
            <v>*</v>
          </cell>
          <cell r="I5" t="str">
            <v>SO</v>
          </cell>
          <cell r="J5" t="str">
            <v>*</v>
          </cell>
          <cell r="K5">
            <v>13.8</v>
          </cell>
        </row>
        <row r="6">
          <cell r="B6">
            <v>10.5875</v>
          </cell>
          <cell r="C6">
            <v>11.8</v>
          </cell>
          <cell r="D6">
            <v>9.3000000000000007</v>
          </cell>
          <cell r="E6">
            <v>96.541666666666671</v>
          </cell>
          <cell r="F6">
            <v>98</v>
          </cell>
          <cell r="G6">
            <v>88</v>
          </cell>
          <cell r="H6" t="str">
            <v>*</v>
          </cell>
          <cell r="I6" t="str">
            <v>SO</v>
          </cell>
          <cell r="J6" t="str">
            <v>*</v>
          </cell>
          <cell r="K6">
            <v>4.8000000000000007</v>
          </cell>
        </row>
        <row r="7">
          <cell r="B7">
            <v>14.229166666666666</v>
          </cell>
          <cell r="C7">
            <v>18.399999999999999</v>
          </cell>
          <cell r="D7">
            <v>11.2</v>
          </cell>
          <cell r="E7">
            <v>90.916666666666671</v>
          </cell>
          <cell r="F7">
            <v>97</v>
          </cell>
          <cell r="G7">
            <v>82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17.083333333333339</v>
          </cell>
          <cell r="C8">
            <v>17.899999999999999</v>
          </cell>
          <cell r="D8">
            <v>16.5</v>
          </cell>
          <cell r="E8">
            <v>96.625</v>
          </cell>
          <cell r="F8">
            <v>97</v>
          </cell>
          <cell r="G8">
            <v>95</v>
          </cell>
          <cell r="H8" t="str">
            <v>*</v>
          </cell>
          <cell r="I8" t="str">
            <v>SO</v>
          </cell>
          <cell r="J8" t="str">
            <v>*</v>
          </cell>
          <cell r="K8">
            <v>6.6000000000000014</v>
          </cell>
        </row>
        <row r="9">
          <cell r="B9">
            <v>16.133333333333333</v>
          </cell>
          <cell r="C9">
            <v>20.6</v>
          </cell>
          <cell r="D9">
            <v>11.4</v>
          </cell>
          <cell r="E9">
            <v>95.38095238095238</v>
          </cell>
          <cell r="F9">
            <v>97</v>
          </cell>
          <cell r="G9">
            <v>81</v>
          </cell>
          <cell r="H9" t="str">
            <v>*</v>
          </cell>
          <cell r="I9" t="str">
            <v>SO</v>
          </cell>
          <cell r="J9" t="str">
            <v>*</v>
          </cell>
          <cell r="K9">
            <v>2.2000000000000002</v>
          </cell>
        </row>
        <row r="10">
          <cell r="B10">
            <v>15.35</v>
          </cell>
          <cell r="C10">
            <v>18.7</v>
          </cell>
          <cell r="D10">
            <v>10</v>
          </cell>
          <cell r="E10">
            <v>70.666666666666671</v>
          </cell>
          <cell r="F10">
            <v>90</v>
          </cell>
          <cell r="G10">
            <v>54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15.012499999999998</v>
          </cell>
          <cell r="C11">
            <v>22.1</v>
          </cell>
          <cell r="D11">
            <v>11</v>
          </cell>
          <cell r="E11">
            <v>86.25</v>
          </cell>
          <cell r="F11">
            <v>96</v>
          </cell>
          <cell r="G11">
            <v>67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20.624999999999996</v>
          </cell>
          <cell r="C12">
            <v>27.7</v>
          </cell>
          <cell r="D12">
            <v>15.9</v>
          </cell>
          <cell r="E12">
            <v>82.791666666666671</v>
          </cell>
          <cell r="F12">
            <v>97</v>
          </cell>
          <cell r="G12">
            <v>55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0.2</v>
          </cell>
        </row>
        <row r="13">
          <cell r="B13">
            <v>23.55</v>
          </cell>
          <cell r="C13">
            <v>28.8</v>
          </cell>
          <cell r="D13">
            <v>20.100000000000001</v>
          </cell>
          <cell r="E13">
            <v>78.375</v>
          </cell>
          <cell r="F13">
            <v>93</v>
          </cell>
          <cell r="G13">
            <v>55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24.587500000000002</v>
          </cell>
          <cell r="C14">
            <v>28.5</v>
          </cell>
          <cell r="D14">
            <v>21.9</v>
          </cell>
          <cell r="E14">
            <v>72.666666666666671</v>
          </cell>
          <cell r="F14">
            <v>84</v>
          </cell>
          <cell r="G14">
            <v>54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24.104166666666661</v>
          </cell>
          <cell r="C15">
            <v>28.7</v>
          </cell>
          <cell r="D15">
            <v>20.9</v>
          </cell>
          <cell r="E15">
            <v>67.666666666666671</v>
          </cell>
          <cell r="F15">
            <v>86</v>
          </cell>
          <cell r="G15">
            <v>47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23.375</v>
          </cell>
          <cell r="C16">
            <v>28.7</v>
          </cell>
          <cell r="D16">
            <v>19.399999999999999</v>
          </cell>
          <cell r="E16">
            <v>63.333333333333336</v>
          </cell>
          <cell r="F16">
            <v>79</v>
          </cell>
          <cell r="G16">
            <v>40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22.525000000000002</v>
          </cell>
          <cell r="C17">
            <v>29.2</v>
          </cell>
          <cell r="D17">
            <v>18.100000000000001</v>
          </cell>
          <cell r="E17">
            <v>71.75</v>
          </cell>
          <cell r="F17">
            <v>96</v>
          </cell>
          <cell r="G17">
            <v>48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2.6</v>
          </cell>
        </row>
        <row r="18">
          <cell r="B18">
            <v>18.508333333333333</v>
          </cell>
          <cell r="C18">
            <v>25.6</v>
          </cell>
          <cell r="D18">
            <v>13.3</v>
          </cell>
          <cell r="E18">
            <v>81.666666666666671</v>
          </cell>
          <cell r="F18">
            <v>96</v>
          </cell>
          <cell r="G18">
            <v>61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19.366666666666667</v>
          </cell>
          <cell r="C19">
            <v>24.6</v>
          </cell>
          <cell r="D19">
            <v>16.100000000000001</v>
          </cell>
          <cell r="E19">
            <v>83.5</v>
          </cell>
          <cell r="F19">
            <v>96</v>
          </cell>
          <cell r="G19">
            <v>59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0.2</v>
          </cell>
        </row>
        <row r="20">
          <cell r="B20">
            <v>19.029166666666669</v>
          </cell>
          <cell r="C20">
            <v>25.6</v>
          </cell>
          <cell r="D20">
            <v>15.2</v>
          </cell>
          <cell r="E20">
            <v>78.333333333333329</v>
          </cell>
          <cell r="F20">
            <v>95</v>
          </cell>
          <cell r="G20">
            <v>50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0.2</v>
          </cell>
        </row>
        <row r="21">
          <cell r="B21">
            <v>19.587500000000002</v>
          </cell>
          <cell r="C21">
            <v>26.7</v>
          </cell>
          <cell r="D21">
            <v>14.5</v>
          </cell>
          <cell r="E21">
            <v>71.958333333333329</v>
          </cell>
          <cell r="F21">
            <v>92</v>
          </cell>
          <cell r="G21">
            <v>44</v>
          </cell>
          <cell r="H21" t="str">
            <v>*</v>
          </cell>
          <cell r="I21" t="str">
            <v>SO</v>
          </cell>
          <cell r="J21" t="str">
            <v>*</v>
          </cell>
          <cell r="K21">
            <v>0</v>
          </cell>
        </row>
        <row r="22">
          <cell r="B22">
            <v>21.374999999999996</v>
          </cell>
          <cell r="C22">
            <v>27.6</v>
          </cell>
          <cell r="D22">
            <v>14.7</v>
          </cell>
          <cell r="E22">
            <v>65.625</v>
          </cell>
          <cell r="F22">
            <v>89</v>
          </cell>
          <cell r="G22">
            <v>45</v>
          </cell>
          <cell r="H22" t="str">
            <v>*</v>
          </cell>
          <cell r="I22" t="str">
            <v>SO</v>
          </cell>
          <cell r="J22" t="str">
            <v>*</v>
          </cell>
          <cell r="K22">
            <v>0</v>
          </cell>
        </row>
        <row r="23">
          <cell r="B23">
            <v>21.508333333333329</v>
          </cell>
          <cell r="C23">
            <v>28</v>
          </cell>
          <cell r="D23">
            <v>15.8</v>
          </cell>
          <cell r="E23">
            <v>70.5</v>
          </cell>
          <cell r="F23">
            <v>91</v>
          </cell>
          <cell r="G23">
            <v>45</v>
          </cell>
          <cell r="H23" t="str">
            <v>*</v>
          </cell>
          <cell r="I23" t="str">
            <v>SO</v>
          </cell>
          <cell r="J23" t="str">
            <v>*</v>
          </cell>
          <cell r="K23">
            <v>0</v>
          </cell>
        </row>
        <row r="24">
          <cell r="B24">
            <v>22.704166666666666</v>
          </cell>
          <cell r="C24">
            <v>28.3</v>
          </cell>
          <cell r="D24">
            <v>18.7</v>
          </cell>
          <cell r="E24">
            <v>65.083333333333329</v>
          </cell>
          <cell r="F24">
            <v>80</v>
          </cell>
          <cell r="G24">
            <v>43</v>
          </cell>
          <cell r="H24" t="str">
            <v>*</v>
          </cell>
          <cell r="I24" t="str">
            <v>SO</v>
          </cell>
          <cell r="J24" t="str">
            <v>*</v>
          </cell>
          <cell r="K24">
            <v>0</v>
          </cell>
        </row>
        <row r="25">
          <cell r="B25">
            <v>21.229166666666664</v>
          </cell>
          <cell r="C25">
            <v>28.3</v>
          </cell>
          <cell r="D25">
            <v>14.5</v>
          </cell>
          <cell r="E25">
            <v>62.875</v>
          </cell>
          <cell r="F25">
            <v>86</v>
          </cell>
          <cell r="G25">
            <v>38</v>
          </cell>
          <cell r="H25" t="str">
            <v>*</v>
          </cell>
          <cell r="I25" t="str">
            <v>SO</v>
          </cell>
          <cell r="J25" t="str">
            <v>*</v>
          </cell>
          <cell r="K25">
            <v>0</v>
          </cell>
        </row>
        <row r="26">
          <cell r="B26">
            <v>21.941666666666663</v>
          </cell>
          <cell r="C26">
            <v>28.6</v>
          </cell>
          <cell r="D26">
            <v>15.4</v>
          </cell>
          <cell r="E26">
            <v>61.583333333333336</v>
          </cell>
          <cell r="F26">
            <v>84</v>
          </cell>
          <cell r="G26">
            <v>33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21.512499999999999</v>
          </cell>
          <cell r="C27">
            <v>28.7</v>
          </cell>
          <cell r="D27">
            <v>15.5</v>
          </cell>
          <cell r="E27">
            <v>61.208333333333336</v>
          </cell>
          <cell r="F27">
            <v>87</v>
          </cell>
          <cell r="G27">
            <v>31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20.304166666666664</v>
          </cell>
          <cell r="C28">
            <v>27.1</v>
          </cell>
          <cell r="D28">
            <v>14.6</v>
          </cell>
          <cell r="E28">
            <v>61.291666666666664</v>
          </cell>
          <cell r="F28">
            <v>78</v>
          </cell>
          <cell r="G28">
            <v>36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20.529166666666665</v>
          </cell>
          <cell r="C29">
            <v>23.6</v>
          </cell>
          <cell r="D29">
            <v>13.3</v>
          </cell>
          <cell r="E29">
            <v>71.208333333333329</v>
          </cell>
          <cell r="F29">
            <v>97</v>
          </cell>
          <cell r="G29">
            <v>55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5.6</v>
          </cell>
        </row>
        <row r="30">
          <cell r="B30">
            <v>12.020833333333336</v>
          </cell>
          <cell r="C30">
            <v>13.5</v>
          </cell>
          <cell r="D30">
            <v>10.3</v>
          </cell>
          <cell r="E30">
            <v>94.625</v>
          </cell>
          <cell r="F30">
            <v>97</v>
          </cell>
          <cell r="G30">
            <v>88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32</v>
          </cell>
        </row>
        <row r="31">
          <cell r="B31">
            <v>10.904166666666667</v>
          </cell>
          <cell r="C31">
            <v>14.2</v>
          </cell>
          <cell r="D31">
            <v>9</v>
          </cell>
          <cell r="E31">
            <v>93.708333333333329</v>
          </cell>
          <cell r="F31">
            <v>98</v>
          </cell>
          <cell r="G31">
            <v>79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24.400000000000002</v>
          </cell>
        </row>
        <row r="32">
          <cell r="B32">
            <v>13.620833333333332</v>
          </cell>
          <cell r="C32">
            <v>17.100000000000001</v>
          </cell>
          <cell r="D32">
            <v>9.9</v>
          </cell>
          <cell r="E32">
            <v>88.375</v>
          </cell>
          <cell r="F32">
            <v>97</v>
          </cell>
          <cell r="G32">
            <v>71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17.549999999999997</v>
          </cell>
          <cell r="C33">
            <v>21.7</v>
          </cell>
          <cell r="D33">
            <v>15.3</v>
          </cell>
          <cell r="E33">
            <v>88.2</v>
          </cell>
          <cell r="F33">
            <v>97</v>
          </cell>
          <cell r="G33">
            <v>72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20.041666666666664</v>
          </cell>
          <cell r="C34">
            <v>26.1</v>
          </cell>
          <cell r="D34">
            <v>16</v>
          </cell>
          <cell r="E34">
            <v>79.458333333333329</v>
          </cell>
          <cell r="F34">
            <v>94</v>
          </cell>
          <cell r="G34">
            <v>58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I35" t="str">
            <v>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14.200000000000001</v>
          </cell>
          <cell r="C6">
            <v>14.8</v>
          </cell>
          <cell r="D6">
            <v>13.2</v>
          </cell>
          <cell r="E6">
            <v>79.5</v>
          </cell>
          <cell r="F6">
            <v>83</v>
          </cell>
          <cell r="G6">
            <v>75</v>
          </cell>
          <cell r="H6">
            <v>6.12</v>
          </cell>
          <cell r="I6" t="str">
            <v>SE</v>
          </cell>
          <cell r="J6">
            <v>15.120000000000001</v>
          </cell>
          <cell r="K6">
            <v>0</v>
          </cell>
        </row>
        <row r="7">
          <cell r="B7">
            <v>15.783333333333333</v>
          </cell>
          <cell r="C7">
            <v>21.9</v>
          </cell>
          <cell r="D7">
            <v>12</v>
          </cell>
          <cell r="E7">
            <v>84.958333333333329</v>
          </cell>
          <cell r="F7">
            <v>94</v>
          </cell>
          <cell r="G7">
            <v>67</v>
          </cell>
          <cell r="H7">
            <v>3.6</v>
          </cell>
          <cell r="I7" t="str">
            <v>L</v>
          </cell>
          <cell r="J7">
            <v>12.24</v>
          </cell>
          <cell r="K7">
            <v>0</v>
          </cell>
        </row>
        <row r="8">
          <cell r="B8">
            <v>18.925000000000001</v>
          </cell>
          <cell r="C8">
            <v>19.899999999999999</v>
          </cell>
          <cell r="D8">
            <v>18.100000000000001</v>
          </cell>
          <cell r="E8">
            <v>87.25</v>
          </cell>
          <cell r="F8">
            <v>90</v>
          </cell>
          <cell r="G8">
            <v>81</v>
          </cell>
          <cell r="H8">
            <v>0</v>
          </cell>
          <cell r="I8" t="str">
            <v>NE</v>
          </cell>
          <cell r="J8">
            <v>3.9600000000000004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24.799999999999997</v>
          </cell>
          <cell r="C11">
            <v>29.9</v>
          </cell>
          <cell r="D11">
            <v>14.4</v>
          </cell>
          <cell r="E11">
            <v>64.5</v>
          </cell>
          <cell r="F11">
            <v>90</v>
          </cell>
          <cell r="G11">
            <v>51</v>
          </cell>
          <cell r="H11">
            <v>8.2799999999999994</v>
          </cell>
          <cell r="I11" t="str">
            <v>NE</v>
          </cell>
          <cell r="J11">
            <v>22.68</v>
          </cell>
          <cell r="K11">
            <v>0</v>
          </cell>
        </row>
        <row r="12">
          <cell r="B12">
            <v>25.770833333333329</v>
          </cell>
          <cell r="C12">
            <v>32.5</v>
          </cell>
          <cell r="D12">
            <v>20.2</v>
          </cell>
          <cell r="E12">
            <v>72.208333333333329</v>
          </cell>
          <cell r="F12">
            <v>91</v>
          </cell>
          <cell r="G12">
            <v>49</v>
          </cell>
          <cell r="H12">
            <v>11.16</v>
          </cell>
          <cell r="I12" t="str">
            <v>N</v>
          </cell>
          <cell r="J12">
            <v>31.680000000000003</v>
          </cell>
          <cell r="K12">
            <v>0</v>
          </cell>
        </row>
        <row r="13">
          <cell r="B13">
            <v>27.266666666666669</v>
          </cell>
          <cell r="C13">
            <v>33.5</v>
          </cell>
          <cell r="D13">
            <v>22.4</v>
          </cell>
          <cell r="E13">
            <v>70.875</v>
          </cell>
          <cell r="F13">
            <v>90</v>
          </cell>
          <cell r="G13">
            <v>45</v>
          </cell>
          <cell r="H13">
            <v>13.32</v>
          </cell>
          <cell r="I13" t="str">
            <v>N</v>
          </cell>
          <cell r="J13">
            <v>29.52</v>
          </cell>
          <cell r="K13">
            <v>0</v>
          </cell>
        </row>
        <row r="14">
          <cell r="B14">
            <v>28.045833333333334</v>
          </cell>
          <cell r="C14">
            <v>34.200000000000003</v>
          </cell>
          <cell r="D14">
            <v>22.9</v>
          </cell>
          <cell r="E14">
            <v>64.75</v>
          </cell>
          <cell r="F14">
            <v>87</v>
          </cell>
          <cell r="G14">
            <v>34</v>
          </cell>
          <cell r="H14">
            <v>14.76</v>
          </cell>
          <cell r="I14" t="str">
            <v>N</v>
          </cell>
          <cell r="J14">
            <v>37.080000000000005</v>
          </cell>
          <cell r="K14">
            <v>0</v>
          </cell>
        </row>
        <row r="15">
          <cell r="B15">
            <v>25.163636363636364</v>
          </cell>
          <cell r="C15">
            <v>28.9</v>
          </cell>
          <cell r="D15">
            <v>23.2</v>
          </cell>
          <cell r="E15">
            <v>73.090909090909093</v>
          </cell>
          <cell r="F15">
            <v>79</v>
          </cell>
          <cell r="G15">
            <v>56</v>
          </cell>
          <cell r="H15">
            <v>8.64</v>
          </cell>
          <cell r="I15" t="str">
            <v>N</v>
          </cell>
          <cell r="J15">
            <v>21.240000000000002</v>
          </cell>
          <cell r="K15">
            <v>0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16.558333333333334</v>
          </cell>
          <cell r="C18">
            <v>19.399999999999999</v>
          </cell>
          <cell r="D18">
            <v>12.7</v>
          </cell>
          <cell r="E18">
            <v>73.583333333333329</v>
          </cell>
          <cell r="F18">
            <v>86</v>
          </cell>
          <cell r="G18">
            <v>65</v>
          </cell>
          <cell r="H18">
            <v>11.16</v>
          </cell>
          <cell r="I18" t="str">
            <v>SO</v>
          </cell>
          <cell r="J18">
            <v>24.840000000000003</v>
          </cell>
          <cell r="K18">
            <v>0</v>
          </cell>
        </row>
        <row r="19">
          <cell r="B19">
            <v>18.420833333333334</v>
          </cell>
          <cell r="C19">
            <v>29.2</v>
          </cell>
          <cell r="D19">
            <v>12.1</v>
          </cell>
          <cell r="E19">
            <v>76.416666666666671</v>
          </cell>
          <cell r="F19">
            <v>92</v>
          </cell>
          <cell r="G19">
            <v>48</v>
          </cell>
          <cell r="H19">
            <v>5.04</v>
          </cell>
          <cell r="I19" t="str">
            <v>SO</v>
          </cell>
          <cell r="J19">
            <v>11.879999999999999</v>
          </cell>
          <cell r="K19">
            <v>0</v>
          </cell>
        </row>
        <row r="20">
          <cell r="B20">
            <v>23.775000000000006</v>
          </cell>
          <cell r="C20">
            <v>33.4</v>
          </cell>
          <cell r="D20">
            <v>16.600000000000001</v>
          </cell>
          <cell r="E20">
            <v>66.375</v>
          </cell>
          <cell r="F20">
            <v>92</v>
          </cell>
          <cell r="G20">
            <v>31</v>
          </cell>
          <cell r="H20">
            <v>16.2</v>
          </cell>
          <cell r="I20" t="str">
            <v>N</v>
          </cell>
          <cell r="J20">
            <v>35.64</v>
          </cell>
          <cell r="K20">
            <v>0</v>
          </cell>
        </row>
        <row r="21">
          <cell r="B21">
            <v>25.2</v>
          </cell>
          <cell r="C21">
            <v>33.200000000000003</v>
          </cell>
          <cell r="D21">
            <v>16.100000000000001</v>
          </cell>
          <cell r="E21">
            <v>56.375</v>
          </cell>
          <cell r="F21">
            <v>90</v>
          </cell>
          <cell r="G21">
            <v>31</v>
          </cell>
          <cell r="H21">
            <v>21.96</v>
          </cell>
          <cell r="I21" t="str">
            <v>NE</v>
          </cell>
          <cell r="J21">
            <v>48.24</v>
          </cell>
          <cell r="K21">
            <v>0</v>
          </cell>
        </row>
        <row r="22">
          <cell r="B22">
            <v>25.571428571428577</v>
          </cell>
          <cell r="C22">
            <v>28</v>
          </cell>
          <cell r="D22">
            <v>24</v>
          </cell>
          <cell r="E22">
            <v>53.571428571428569</v>
          </cell>
          <cell r="F22">
            <v>58</v>
          </cell>
          <cell r="G22">
            <v>46</v>
          </cell>
          <cell r="H22">
            <v>12.24</v>
          </cell>
          <cell r="I22" t="str">
            <v>N</v>
          </cell>
          <cell r="J22">
            <v>40.32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30.408333333333335</v>
          </cell>
          <cell r="C25">
            <v>33.700000000000003</v>
          </cell>
          <cell r="D25">
            <v>23.7</v>
          </cell>
          <cell r="E25">
            <v>39.416666666666664</v>
          </cell>
          <cell r="F25">
            <v>60</v>
          </cell>
          <cell r="G25">
            <v>30</v>
          </cell>
          <cell r="H25">
            <v>23.400000000000002</v>
          </cell>
          <cell r="I25" t="str">
            <v>N</v>
          </cell>
          <cell r="J25">
            <v>55.440000000000005</v>
          </cell>
          <cell r="K25">
            <v>0</v>
          </cell>
        </row>
        <row r="26">
          <cell r="B26">
            <v>26.816666666666663</v>
          </cell>
          <cell r="C26">
            <v>32.799999999999997</v>
          </cell>
          <cell r="D26">
            <v>21.3</v>
          </cell>
          <cell r="E26">
            <v>52.958333333333336</v>
          </cell>
          <cell r="F26">
            <v>75</v>
          </cell>
          <cell r="G26">
            <v>35</v>
          </cell>
          <cell r="H26">
            <v>12.24</v>
          </cell>
          <cell r="I26" t="str">
            <v>N</v>
          </cell>
          <cell r="J26">
            <v>29.52</v>
          </cell>
          <cell r="K26">
            <v>0</v>
          </cell>
        </row>
        <row r="27">
          <cell r="B27">
            <v>26.591666666666665</v>
          </cell>
          <cell r="C27">
            <v>33.5</v>
          </cell>
          <cell r="D27">
            <v>20</v>
          </cell>
          <cell r="E27">
            <v>50.541666666666664</v>
          </cell>
          <cell r="F27">
            <v>72</v>
          </cell>
          <cell r="G27">
            <v>29</v>
          </cell>
          <cell r="H27">
            <v>21.240000000000002</v>
          </cell>
          <cell r="I27" t="str">
            <v>N</v>
          </cell>
          <cell r="J27">
            <v>50.04</v>
          </cell>
          <cell r="K27">
            <v>0</v>
          </cell>
        </row>
        <row r="28">
          <cell r="B28">
            <v>26.224999999999998</v>
          </cell>
          <cell r="C28">
            <v>28.9</v>
          </cell>
          <cell r="D28">
            <v>24.5</v>
          </cell>
          <cell r="E28">
            <v>52.25</v>
          </cell>
          <cell r="F28">
            <v>58</v>
          </cell>
          <cell r="G28">
            <v>39</v>
          </cell>
          <cell r="H28">
            <v>14.04</v>
          </cell>
          <cell r="I28" t="str">
            <v>N</v>
          </cell>
          <cell r="J28">
            <v>35.28</v>
          </cell>
          <cell r="K28">
            <v>0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16.618181818181821</v>
          </cell>
          <cell r="C31">
            <v>20.100000000000001</v>
          </cell>
          <cell r="D31">
            <v>12.5</v>
          </cell>
          <cell r="E31">
            <v>59.363636363636367</v>
          </cell>
          <cell r="F31">
            <v>83</v>
          </cell>
          <cell r="G31">
            <v>40</v>
          </cell>
          <cell r="H31">
            <v>10.8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15.626086956521743</v>
          </cell>
          <cell r="C32">
            <v>24.2</v>
          </cell>
          <cell r="D32">
            <v>9.1</v>
          </cell>
          <cell r="E32">
            <v>70.826086956521735</v>
          </cell>
          <cell r="F32">
            <v>90</v>
          </cell>
          <cell r="G32">
            <v>46</v>
          </cell>
          <cell r="H32">
            <v>6.12</v>
          </cell>
          <cell r="I32" t="str">
            <v>S</v>
          </cell>
          <cell r="J32">
            <v>17.64</v>
          </cell>
          <cell r="K32">
            <v>0</v>
          </cell>
        </row>
        <row r="33">
          <cell r="B33">
            <v>18.987499999999997</v>
          </cell>
          <cell r="C33">
            <v>20.2</v>
          </cell>
          <cell r="D33">
            <v>18.100000000000001</v>
          </cell>
          <cell r="E33">
            <v>78.375</v>
          </cell>
          <cell r="F33">
            <v>86</v>
          </cell>
          <cell r="G33">
            <v>69</v>
          </cell>
          <cell r="H33">
            <v>0</v>
          </cell>
          <cell r="I33" t="str">
            <v>O</v>
          </cell>
          <cell r="J33">
            <v>0</v>
          </cell>
          <cell r="K33">
            <v>0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21.670833333333334</v>
          </cell>
          <cell r="C5">
            <v>30.9</v>
          </cell>
          <cell r="D5">
            <v>14.4</v>
          </cell>
          <cell r="E5">
            <v>68.75</v>
          </cell>
          <cell r="F5">
            <v>96</v>
          </cell>
          <cell r="G5">
            <v>36</v>
          </cell>
          <cell r="H5">
            <v>13.32</v>
          </cell>
          <cell r="I5" t="str">
            <v>NO</v>
          </cell>
          <cell r="J5">
            <v>29.52</v>
          </cell>
          <cell r="K5">
            <v>0</v>
          </cell>
        </row>
        <row r="6">
          <cell r="B6">
            <v>18.470833333333331</v>
          </cell>
          <cell r="C6">
            <v>21.4</v>
          </cell>
          <cell r="D6">
            <v>16.2</v>
          </cell>
          <cell r="E6">
            <v>92.125</v>
          </cell>
          <cell r="F6">
            <v>98</v>
          </cell>
          <cell r="G6">
            <v>75</v>
          </cell>
          <cell r="H6">
            <v>15.840000000000002</v>
          </cell>
          <cell r="I6" t="str">
            <v>S</v>
          </cell>
          <cell r="J6">
            <v>27.720000000000002</v>
          </cell>
          <cell r="K6">
            <v>9.2000000000000011</v>
          </cell>
        </row>
        <row r="7">
          <cell r="B7">
            <v>18</v>
          </cell>
          <cell r="C7">
            <v>21.4</v>
          </cell>
          <cell r="D7">
            <v>15.7</v>
          </cell>
          <cell r="E7">
            <v>94.5</v>
          </cell>
          <cell r="F7">
            <v>99</v>
          </cell>
          <cell r="G7">
            <v>83</v>
          </cell>
          <cell r="H7">
            <v>14.04</v>
          </cell>
          <cell r="I7" t="str">
            <v>SE</v>
          </cell>
          <cell r="J7">
            <v>25.92</v>
          </cell>
          <cell r="K7">
            <v>5.0000000000000009</v>
          </cell>
        </row>
        <row r="8">
          <cell r="B8">
            <v>19.375</v>
          </cell>
          <cell r="C8">
            <v>23.5</v>
          </cell>
          <cell r="D8">
            <v>17.5</v>
          </cell>
          <cell r="E8">
            <v>90.458333333333329</v>
          </cell>
          <cell r="F8">
            <v>97</v>
          </cell>
          <cell r="G8">
            <v>73</v>
          </cell>
          <cell r="H8">
            <v>12.24</v>
          </cell>
          <cell r="I8" t="str">
            <v>L</v>
          </cell>
          <cell r="J8">
            <v>21.6</v>
          </cell>
          <cell r="K8">
            <v>1.6</v>
          </cell>
        </row>
        <row r="9">
          <cell r="B9">
            <v>21.695833333333336</v>
          </cell>
          <cell r="C9">
            <v>28.1</v>
          </cell>
          <cell r="D9">
            <v>18.100000000000001</v>
          </cell>
          <cell r="E9">
            <v>86.875</v>
          </cell>
          <cell r="F9">
            <v>99</v>
          </cell>
          <cell r="G9">
            <v>63</v>
          </cell>
          <cell r="H9">
            <v>13.32</v>
          </cell>
          <cell r="I9" t="str">
            <v>SE</v>
          </cell>
          <cell r="J9">
            <v>23.759999999999998</v>
          </cell>
          <cell r="K9">
            <v>0</v>
          </cell>
        </row>
        <row r="10">
          <cell r="B10">
            <v>19.141666666666666</v>
          </cell>
          <cell r="C10">
            <v>24</v>
          </cell>
          <cell r="D10">
            <v>15.1</v>
          </cell>
          <cell r="E10">
            <v>82.833333333333329</v>
          </cell>
          <cell r="F10">
            <v>96</v>
          </cell>
          <cell r="G10">
            <v>62</v>
          </cell>
          <cell r="H10">
            <v>16.2</v>
          </cell>
          <cell r="I10" t="str">
            <v>S</v>
          </cell>
          <cell r="J10">
            <v>28.08</v>
          </cell>
          <cell r="K10">
            <v>0</v>
          </cell>
        </row>
        <row r="11">
          <cell r="B11">
            <v>20.8125</v>
          </cell>
          <cell r="C11">
            <v>29.7</v>
          </cell>
          <cell r="D11">
            <v>15.3</v>
          </cell>
          <cell r="E11">
            <v>81.625</v>
          </cell>
          <cell r="F11">
            <v>96</v>
          </cell>
          <cell r="G11">
            <v>56</v>
          </cell>
          <cell r="H11">
            <v>12.96</v>
          </cell>
          <cell r="I11" t="str">
            <v>S</v>
          </cell>
          <cell r="J11">
            <v>22.32</v>
          </cell>
          <cell r="K11">
            <v>0</v>
          </cell>
        </row>
        <row r="12">
          <cell r="B12">
            <v>24.287499999999998</v>
          </cell>
          <cell r="C12">
            <v>32.200000000000003</v>
          </cell>
          <cell r="D12">
            <v>18.3</v>
          </cell>
          <cell r="E12">
            <v>75.916666666666671</v>
          </cell>
          <cell r="F12">
            <v>97</v>
          </cell>
          <cell r="G12">
            <v>47</v>
          </cell>
          <cell r="H12">
            <v>11.520000000000001</v>
          </cell>
          <cell r="I12" t="str">
            <v>SE</v>
          </cell>
          <cell r="J12">
            <v>22.68</v>
          </cell>
          <cell r="K12">
            <v>0</v>
          </cell>
        </row>
        <row r="13">
          <cell r="B13">
            <v>24.975000000000005</v>
          </cell>
          <cell r="C13">
            <v>32.9</v>
          </cell>
          <cell r="D13">
            <v>19.600000000000001</v>
          </cell>
          <cell r="E13">
            <v>75.833333333333329</v>
          </cell>
          <cell r="F13">
            <v>98</v>
          </cell>
          <cell r="G13">
            <v>41</v>
          </cell>
          <cell r="H13">
            <v>14.76</v>
          </cell>
          <cell r="I13" t="str">
            <v>NO</v>
          </cell>
          <cell r="J13">
            <v>32.04</v>
          </cell>
          <cell r="K13">
            <v>0</v>
          </cell>
        </row>
        <row r="14">
          <cell r="B14">
            <v>24.487499999999997</v>
          </cell>
          <cell r="C14">
            <v>32.1</v>
          </cell>
          <cell r="D14">
            <v>19</v>
          </cell>
          <cell r="E14">
            <v>73.625</v>
          </cell>
          <cell r="F14">
            <v>96</v>
          </cell>
          <cell r="G14">
            <v>41</v>
          </cell>
          <cell r="H14">
            <v>20.52</v>
          </cell>
          <cell r="I14" t="str">
            <v>NO</v>
          </cell>
          <cell r="J14">
            <v>36.72</v>
          </cell>
          <cell r="K14">
            <v>0</v>
          </cell>
        </row>
        <row r="15">
          <cell r="B15">
            <v>23.987500000000001</v>
          </cell>
          <cell r="C15">
            <v>31.9</v>
          </cell>
          <cell r="D15">
            <v>17.8</v>
          </cell>
          <cell r="E15">
            <v>70.75</v>
          </cell>
          <cell r="F15">
            <v>94</v>
          </cell>
          <cell r="G15">
            <v>38</v>
          </cell>
          <cell r="H15">
            <v>25.56</v>
          </cell>
          <cell r="I15" t="str">
            <v>NO</v>
          </cell>
          <cell r="J15">
            <v>41.4</v>
          </cell>
          <cell r="K15">
            <v>0</v>
          </cell>
        </row>
        <row r="16">
          <cell r="B16">
            <v>23.762499999999999</v>
          </cell>
          <cell r="C16">
            <v>31.9</v>
          </cell>
          <cell r="D16">
            <v>17.2</v>
          </cell>
          <cell r="E16">
            <v>66.625</v>
          </cell>
          <cell r="F16">
            <v>96</v>
          </cell>
          <cell r="G16">
            <v>32</v>
          </cell>
          <cell r="H16">
            <v>19.079999999999998</v>
          </cell>
          <cell r="I16" t="str">
            <v>N</v>
          </cell>
          <cell r="J16">
            <v>33.119999999999997</v>
          </cell>
          <cell r="K16">
            <v>0</v>
          </cell>
        </row>
        <row r="17">
          <cell r="B17">
            <v>22.658333333333335</v>
          </cell>
          <cell r="C17">
            <v>32.299999999999997</v>
          </cell>
          <cell r="D17">
            <v>15.4</v>
          </cell>
          <cell r="E17">
            <v>70.333333333333329</v>
          </cell>
          <cell r="F17">
            <v>96</v>
          </cell>
          <cell r="G17">
            <v>41</v>
          </cell>
          <cell r="H17">
            <v>12.6</v>
          </cell>
          <cell r="I17" t="str">
            <v>NO</v>
          </cell>
          <cell r="J17">
            <v>30.6</v>
          </cell>
          <cell r="K17">
            <v>0</v>
          </cell>
        </row>
        <row r="18">
          <cell r="B18">
            <v>23.237499999999997</v>
          </cell>
          <cell r="C18">
            <v>30.5</v>
          </cell>
          <cell r="D18">
            <v>19.100000000000001</v>
          </cell>
          <cell r="E18">
            <v>77.333333333333329</v>
          </cell>
          <cell r="F18">
            <v>97</v>
          </cell>
          <cell r="G18">
            <v>42</v>
          </cell>
          <cell r="H18">
            <v>15.840000000000002</v>
          </cell>
          <cell r="I18" t="str">
            <v>S</v>
          </cell>
          <cell r="J18">
            <v>32.76</v>
          </cell>
          <cell r="K18">
            <v>0</v>
          </cell>
        </row>
        <row r="19">
          <cell r="B19">
            <v>21.833333333333332</v>
          </cell>
          <cell r="C19">
            <v>28.9</v>
          </cell>
          <cell r="D19">
            <v>17.100000000000001</v>
          </cell>
          <cell r="E19">
            <v>76</v>
          </cell>
          <cell r="F19">
            <v>96</v>
          </cell>
          <cell r="H19">
            <v>13.68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21.866666666666664</v>
          </cell>
          <cell r="C20">
            <v>29.8</v>
          </cell>
          <cell r="D20">
            <v>14.9</v>
          </cell>
          <cell r="E20">
            <v>66.125</v>
          </cell>
          <cell r="F20">
            <v>95</v>
          </cell>
          <cell r="G20">
            <v>35</v>
          </cell>
          <cell r="H20">
            <v>24.48</v>
          </cell>
          <cell r="I20" t="str">
            <v>NE</v>
          </cell>
          <cell r="J20">
            <v>38.519999999999996</v>
          </cell>
          <cell r="K20">
            <v>0</v>
          </cell>
        </row>
        <row r="21">
          <cell r="B21">
            <v>22.650000000000002</v>
          </cell>
          <cell r="C21">
            <v>30.7</v>
          </cell>
          <cell r="D21">
            <v>16</v>
          </cell>
          <cell r="E21">
            <v>60.458333333333336</v>
          </cell>
          <cell r="F21">
            <v>84</v>
          </cell>
          <cell r="G21">
            <v>33</v>
          </cell>
          <cell r="H21">
            <v>25.92</v>
          </cell>
          <cell r="I21" t="str">
            <v>NE</v>
          </cell>
          <cell r="J21">
            <v>44.28</v>
          </cell>
          <cell r="K21">
            <v>0</v>
          </cell>
        </row>
        <row r="22">
          <cell r="B22">
            <v>22.904166666666665</v>
          </cell>
          <cell r="C22">
            <v>30</v>
          </cell>
          <cell r="D22">
            <v>17</v>
          </cell>
          <cell r="E22">
            <v>63.541666666666664</v>
          </cell>
          <cell r="F22">
            <v>87</v>
          </cell>
          <cell r="G22">
            <v>40</v>
          </cell>
          <cell r="H22">
            <v>13.68</v>
          </cell>
          <cell r="I22" t="str">
            <v>N</v>
          </cell>
          <cell r="J22">
            <v>30.6</v>
          </cell>
          <cell r="K22">
            <v>0</v>
          </cell>
        </row>
        <row r="23">
          <cell r="B23">
            <v>21.975000000000005</v>
          </cell>
          <cell r="C23">
            <v>32</v>
          </cell>
          <cell r="D23">
            <v>14.2</v>
          </cell>
          <cell r="E23">
            <v>69.5</v>
          </cell>
          <cell r="F23">
            <v>97</v>
          </cell>
          <cell r="G23">
            <v>35</v>
          </cell>
          <cell r="H23">
            <v>18.720000000000002</v>
          </cell>
          <cell r="I23" t="str">
            <v>N</v>
          </cell>
          <cell r="J23">
            <v>33.480000000000004</v>
          </cell>
          <cell r="K23">
            <v>0</v>
          </cell>
        </row>
        <row r="24">
          <cell r="B24">
            <v>22.629166666666666</v>
          </cell>
          <cell r="C24">
            <v>31.8</v>
          </cell>
          <cell r="D24">
            <v>16</v>
          </cell>
          <cell r="E24">
            <v>63.5</v>
          </cell>
          <cell r="F24">
            <v>95</v>
          </cell>
          <cell r="G24">
            <v>27</v>
          </cell>
          <cell r="H24">
            <v>21.96</v>
          </cell>
          <cell r="I24" t="str">
            <v>N</v>
          </cell>
          <cell r="J24">
            <v>38.159999999999997</v>
          </cell>
          <cell r="K24">
            <v>0</v>
          </cell>
        </row>
        <row r="25">
          <cell r="B25">
            <v>21.712500000000002</v>
          </cell>
          <cell r="C25">
            <v>32.200000000000003</v>
          </cell>
          <cell r="D25">
            <v>13</v>
          </cell>
          <cell r="E25">
            <v>60.708333333333336</v>
          </cell>
          <cell r="F25">
            <v>92</v>
          </cell>
          <cell r="G25">
            <v>27</v>
          </cell>
          <cell r="H25">
            <v>17.64</v>
          </cell>
          <cell r="I25" t="str">
            <v>NO</v>
          </cell>
          <cell r="J25">
            <v>39.24</v>
          </cell>
          <cell r="K25">
            <v>0</v>
          </cell>
        </row>
        <row r="26">
          <cell r="B26">
            <v>21.245833333333334</v>
          </cell>
          <cell r="C26">
            <v>32.200000000000003</v>
          </cell>
          <cell r="D26">
            <v>12.1</v>
          </cell>
          <cell r="E26">
            <v>62.208333333333336</v>
          </cell>
          <cell r="F26">
            <v>95</v>
          </cell>
          <cell r="G26">
            <v>23</v>
          </cell>
          <cell r="H26">
            <v>10.08</v>
          </cell>
          <cell r="I26" t="str">
            <v>NO</v>
          </cell>
          <cell r="J26">
            <v>23.400000000000002</v>
          </cell>
          <cell r="K26">
            <v>0</v>
          </cell>
        </row>
        <row r="27">
          <cell r="B27">
            <v>21.666666666666668</v>
          </cell>
          <cell r="C27">
            <v>31.1</v>
          </cell>
          <cell r="D27">
            <v>14.6</v>
          </cell>
          <cell r="E27">
            <v>56.416666666666664</v>
          </cell>
          <cell r="F27">
            <v>85</v>
          </cell>
          <cell r="G27">
            <v>25</v>
          </cell>
          <cell r="H27">
            <v>17.28</v>
          </cell>
          <cell r="I27" t="str">
            <v>N</v>
          </cell>
          <cell r="J27">
            <v>30.96</v>
          </cell>
          <cell r="K27">
            <v>0</v>
          </cell>
        </row>
        <row r="28">
          <cell r="B28">
            <v>21.629166666666666</v>
          </cell>
          <cell r="C28">
            <v>31.2</v>
          </cell>
          <cell r="D28">
            <v>13.2</v>
          </cell>
          <cell r="E28">
            <v>57.75</v>
          </cell>
          <cell r="F28">
            <v>86</v>
          </cell>
          <cell r="G28">
            <v>30</v>
          </cell>
          <cell r="H28">
            <v>23.759999999999998</v>
          </cell>
          <cell r="I28" t="str">
            <v>NO</v>
          </cell>
          <cell r="J28">
            <v>41.4</v>
          </cell>
          <cell r="K28">
            <v>0</v>
          </cell>
        </row>
        <row r="29">
          <cell r="B29">
            <v>22.929166666666671</v>
          </cell>
          <cell r="C29">
            <v>31.5</v>
          </cell>
          <cell r="D29">
            <v>14.8</v>
          </cell>
          <cell r="E29">
            <v>64.666666666666671</v>
          </cell>
          <cell r="F29">
            <v>92</v>
          </cell>
          <cell r="G29">
            <v>39</v>
          </cell>
          <cell r="H29">
            <v>30.240000000000002</v>
          </cell>
          <cell r="I29" t="str">
            <v>NO</v>
          </cell>
          <cell r="J29">
            <v>50.76</v>
          </cell>
          <cell r="K29">
            <v>0.2</v>
          </cell>
        </row>
        <row r="30">
          <cell r="B30">
            <v>19.237500000000001</v>
          </cell>
          <cell r="C30">
            <v>24.1</v>
          </cell>
          <cell r="D30">
            <v>16</v>
          </cell>
          <cell r="E30">
            <v>91.75</v>
          </cell>
          <cell r="F30">
            <v>98</v>
          </cell>
          <cell r="G30">
            <v>67</v>
          </cell>
          <cell r="H30">
            <v>16.559999999999999</v>
          </cell>
          <cell r="I30" t="str">
            <v>S</v>
          </cell>
          <cell r="J30">
            <v>34.92</v>
          </cell>
          <cell r="K30">
            <v>1.4</v>
          </cell>
        </row>
        <row r="31">
          <cell r="B31">
            <v>18.24583333333333</v>
          </cell>
          <cell r="C31">
            <v>19.8</v>
          </cell>
          <cell r="D31">
            <v>16</v>
          </cell>
          <cell r="E31">
            <v>96.041666666666671</v>
          </cell>
          <cell r="F31">
            <v>98</v>
          </cell>
          <cell r="G31">
            <v>91</v>
          </cell>
          <cell r="H31">
            <v>18.720000000000002</v>
          </cell>
          <cell r="I31" t="str">
            <v>N</v>
          </cell>
          <cell r="J31">
            <v>48.6</v>
          </cell>
          <cell r="K31">
            <v>16.399999999999999</v>
          </cell>
        </row>
        <row r="32">
          <cell r="B32">
            <v>18.045833333333334</v>
          </cell>
          <cell r="C32">
            <v>23.1</v>
          </cell>
          <cell r="D32">
            <v>15.7</v>
          </cell>
          <cell r="E32">
            <v>93.375</v>
          </cell>
          <cell r="F32">
            <v>99</v>
          </cell>
          <cell r="G32">
            <v>75</v>
          </cell>
          <cell r="H32">
            <v>15.840000000000002</v>
          </cell>
          <cell r="I32" t="str">
            <v>SE</v>
          </cell>
          <cell r="J32">
            <v>26.64</v>
          </cell>
          <cell r="K32">
            <v>1.6</v>
          </cell>
        </row>
        <row r="33">
          <cell r="B33">
            <v>20.249999999999996</v>
          </cell>
          <cell r="C33">
            <v>26.9</v>
          </cell>
          <cell r="D33">
            <v>15.8</v>
          </cell>
          <cell r="E33">
            <v>80.75</v>
          </cell>
          <cell r="F33">
            <v>99</v>
          </cell>
          <cell r="G33">
            <v>55</v>
          </cell>
          <cell r="H33">
            <v>17.28</v>
          </cell>
          <cell r="I33" t="str">
            <v>NE</v>
          </cell>
          <cell r="J33">
            <v>31.319999999999997</v>
          </cell>
          <cell r="K33">
            <v>0.2</v>
          </cell>
        </row>
        <row r="34">
          <cell r="B34">
            <v>22.570833333333329</v>
          </cell>
          <cell r="C34">
            <v>29.9</v>
          </cell>
          <cell r="D34">
            <v>16.100000000000001</v>
          </cell>
          <cell r="E34">
            <v>70.041666666666671</v>
          </cell>
          <cell r="F34">
            <v>96</v>
          </cell>
          <cell r="G34">
            <v>41</v>
          </cell>
          <cell r="H34">
            <v>32.04</v>
          </cell>
          <cell r="I34" t="str">
            <v>NO</v>
          </cell>
          <cell r="J34">
            <v>59.04</v>
          </cell>
          <cell r="K34">
            <v>0</v>
          </cell>
        </row>
        <row r="35">
          <cell r="I35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19.704166666666662</v>
          </cell>
          <cell r="C5">
            <v>23.3</v>
          </cell>
          <cell r="D5">
            <v>16.600000000000001</v>
          </cell>
          <cell r="E5">
            <v>88</v>
          </cell>
          <cell r="F5">
            <v>100</v>
          </cell>
          <cell r="G5">
            <v>71</v>
          </cell>
          <cell r="H5">
            <v>11.879999999999999</v>
          </cell>
          <cell r="I5" t="str">
            <v>SE</v>
          </cell>
          <cell r="J5">
            <v>26.64</v>
          </cell>
          <cell r="K5">
            <v>0</v>
          </cell>
        </row>
        <row r="6">
          <cell r="B6">
            <v>14.637499999999994</v>
          </cell>
          <cell r="C6">
            <v>18</v>
          </cell>
          <cell r="D6">
            <v>13.4</v>
          </cell>
          <cell r="E6">
            <v>94.958333333333329</v>
          </cell>
          <cell r="F6">
            <v>100</v>
          </cell>
          <cell r="G6">
            <v>85</v>
          </cell>
          <cell r="H6">
            <v>9</v>
          </cell>
          <cell r="I6" t="str">
            <v>SE</v>
          </cell>
          <cell r="J6">
            <v>24.840000000000003</v>
          </cell>
          <cell r="K6">
            <v>0</v>
          </cell>
        </row>
        <row r="7">
          <cell r="B7">
            <v>16.383333333333333</v>
          </cell>
          <cell r="C7">
            <v>20.399999999999999</v>
          </cell>
          <cell r="D7">
            <v>14.1</v>
          </cell>
          <cell r="E7">
            <v>96.416666666666671</v>
          </cell>
          <cell r="F7">
            <v>100</v>
          </cell>
          <cell r="G7">
            <v>84</v>
          </cell>
          <cell r="H7">
            <v>7.2</v>
          </cell>
          <cell r="I7" t="str">
            <v>NE</v>
          </cell>
          <cell r="J7">
            <v>16.559999999999999</v>
          </cell>
          <cell r="K7">
            <v>0</v>
          </cell>
        </row>
        <row r="8">
          <cell r="B8">
            <v>19.12916666666667</v>
          </cell>
          <cell r="C8">
            <v>21.2</v>
          </cell>
          <cell r="D8">
            <v>17.2</v>
          </cell>
          <cell r="E8">
            <v>96.375</v>
          </cell>
          <cell r="F8">
            <v>100</v>
          </cell>
          <cell r="G8">
            <v>88</v>
          </cell>
          <cell r="H8">
            <v>9.7200000000000006</v>
          </cell>
          <cell r="I8" t="str">
            <v>N</v>
          </cell>
          <cell r="J8">
            <v>22.68</v>
          </cell>
          <cell r="K8">
            <v>0.2</v>
          </cell>
        </row>
        <row r="9">
          <cell r="B9">
            <v>20.612500000000001</v>
          </cell>
          <cell r="C9">
            <v>27.9</v>
          </cell>
          <cell r="D9">
            <v>15.7</v>
          </cell>
          <cell r="E9">
            <v>87.375</v>
          </cell>
          <cell r="F9">
            <v>100</v>
          </cell>
          <cell r="G9">
            <v>59</v>
          </cell>
          <cell r="H9">
            <v>19.8</v>
          </cell>
          <cell r="I9" t="str">
            <v>N</v>
          </cell>
          <cell r="J9">
            <v>40.32</v>
          </cell>
          <cell r="K9">
            <v>0</v>
          </cell>
        </row>
        <row r="10">
          <cell r="B10">
            <v>15.291666666666664</v>
          </cell>
          <cell r="C10">
            <v>18.399999999999999</v>
          </cell>
          <cell r="D10">
            <v>12</v>
          </cell>
          <cell r="E10">
            <v>85.083333333333329</v>
          </cell>
          <cell r="F10">
            <v>98</v>
          </cell>
          <cell r="G10">
            <v>62</v>
          </cell>
          <cell r="H10">
            <v>7.2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18.554166666666664</v>
          </cell>
          <cell r="C11">
            <v>26.8</v>
          </cell>
          <cell r="D11">
            <v>13.3</v>
          </cell>
          <cell r="E11">
            <v>83.333333333333329</v>
          </cell>
          <cell r="F11">
            <v>100</v>
          </cell>
          <cell r="G11">
            <v>59</v>
          </cell>
          <cell r="H11">
            <v>8.2799999999999994</v>
          </cell>
          <cell r="I11" t="str">
            <v>NE</v>
          </cell>
          <cell r="J11">
            <v>21.96</v>
          </cell>
          <cell r="K11">
            <v>0.2</v>
          </cell>
        </row>
        <row r="12">
          <cell r="B12">
            <v>22.737500000000001</v>
          </cell>
          <cell r="C12">
            <v>31.5</v>
          </cell>
          <cell r="D12">
            <v>16.3</v>
          </cell>
          <cell r="E12">
            <v>81.75</v>
          </cell>
          <cell r="F12">
            <v>100</v>
          </cell>
          <cell r="G12">
            <v>53</v>
          </cell>
          <cell r="H12">
            <v>10.08</v>
          </cell>
          <cell r="I12" t="str">
            <v>NE</v>
          </cell>
          <cell r="J12">
            <v>19.440000000000001</v>
          </cell>
          <cell r="K12">
            <v>0</v>
          </cell>
        </row>
        <row r="13">
          <cell r="B13">
            <v>24.129166666666666</v>
          </cell>
          <cell r="C13">
            <v>31.8</v>
          </cell>
          <cell r="D13">
            <v>18.899999999999999</v>
          </cell>
          <cell r="E13">
            <v>82.75</v>
          </cell>
          <cell r="F13">
            <v>100</v>
          </cell>
          <cell r="G13">
            <v>51</v>
          </cell>
          <cell r="H13">
            <v>19.079999999999998</v>
          </cell>
          <cell r="I13" t="str">
            <v>O</v>
          </cell>
          <cell r="J13">
            <v>30.6</v>
          </cell>
          <cell r="K13">
            <v>0</v>
          </cell>
        </row>
        <row r="14">
          <cell r="B14">
            <v>24.224999999999994</v>
          </cell>
          <cell r="C14">
            <v>31</v>
          </cell>
          <cell r="D14">
            <v>19.399999999999999</v>
          </cell>
          <cell r="E14">
            <v>79.5</v>
          </cell>
          <cell r="F14">
            <v>98</v>
          </cell>
          <cell r="G14">
            <v>50</v>
          </cell>
          <cell r="H14">
            <v>21.240000000000002</v>
          </cell>
          <cell r="I14" t="str">
            <v>O</v>
          </cell>
          <cell r="J14">
            <v>46.080000000000005</v>
          </cell>
          <cell r="K14">
            <v>0</v>
          </cell>
        </row>
        <row r="15">
          <cell r="B15">
            <v>23.362500000000001</v>
          </cell>
          <cell r="C15">
            <v>31.8</v>
          </cell>
          <cell r="D15">
            <v>16.600000000000001</v>
          </cell>
          <cell r="E15">
            <v>75.833333333333329</v>
          </cell>
          <cell r="F15">
            <v>99</v>
          </cell>
          <cell r="G15">
            <v>39</v>
          </cell>
          <cell r="H15">
            <v>20.52</v>
          </cell>
          <cell r="I15" t="str">
            <v>NO</v>
          </cell>
          <cell r="J15">
            <v>37.800000000000004</v>
          </cell>
          <cell r="K15">
            <v>0</v>
          </cell>
        </row>
        <row r="16">
          <cell r="B16">
            <v>22.545833333333334</v>
          </cell>
          <cell r="C16">
            <v>31.8</v>
          </cell>
          <cell r="D16">
            <v>15.6</v>
          </cell>
          <cell r="E16">
            <v>74.666666666666671</v>
          </cell>
          <cell r="F16">
            <v>98</v>
          </cell>
          <cell r="G16">
            <v>35</v>
          </cell>
          <cell r="H16">
            <v>24.48</v>
          </cell>
          <cell r="I16" t="str">
            <v>NO</v>
          </cell>
          <cell r="J16">
            <v>41.04</v>
          </cell>
          <cell r="K16">
            <v>0.2</v>
          </cell>
        </row>
        <row r="17">
          <cell r="B17">
            <v>22.383333333333336</v>
          </cell>
          <cell r="C17">
            <v>32.4</v>
          </cell>
          <cell r="D17">
            <v>15</v>
          </cell>
          <cell r="E17">
            <v>76.625</v>
          </cell>
          <cell r="F17">
            <v>99</v>
          </cell>
          <cell r="G17">
            <v>36</v>
          </cell>
          <cell r="H17">
            <v>18.36</v>
          </cell>
          <cell r="I17" t="str">
            <v>O</v>
          </cell>
          <cell r="J17">
            <v>35.28</v>
          </cell>
          <cell r="K17">
            <v>0</v>
          </cell>
        </row>
        <row r="18">
          <cell r="B18">
            <v>20.691666666666674</v>
          </cell>
          <cell r="C18">
            <v>25.6</v>
          </cell>
          <cell r="D18">
            <v>17.2</v>
          </cell>
          <cell r="E18">
            <v>84.833333333333329</v>
          </cell>
          <cell r="F18">
            <v>97</v>
          </cell>
          <cell r="G18">
            <v>66</v>
          </cell>
          <cell r="H18">
            <v>13.68</v>
          </cell>
          <cell r="I18" t="str">
            <v>SE</v>
          </cell>
          <cell r="J18">
            <v>27.720000000000002</v>
          </cell>
          <cell r="K18">
            <v>0</v>
          </cell>
        </row>
        <row r="19">
          <cell r="B19">
            <v>20.662499999999998</v>
          </cell>
          <cell r="C19">
            <v>27.6</v>
          </cell>
          <cell r="D19">
            <v>15.7</v>
          </cell>
          <cell r="E19">
            <v>81.041666666666671</v>
          </cell>
          <cell r="F19">
            <v>100</v>
          </cell>
          <cell r="G19">
            <v>51</v>
          </cell>
          <cell r="H19">
            <v>15.840000000000002</v>
          </cell>
          <cell r="I19" t="str">
            <v>L</v>
          </cell>
          <cell r="J19">
            <v>31.680000000000003</v>
          </cell>
          <cell r="K19">
            <v>0</v>
          </cell>
        </row>
        <row r="20">
          <cell r="B20">
            <v>21.574999999999999</v>
          </cell>
          <cell r="C20">
            <v>28.9</v>
          </cell>
          <cell r="D20">
            <v>16.2</v>
          </cell>
          <cell r="E20">
            <v>71.208333333333329</v>
          </cell>
          <cell r="F20">
            <v>96</v>
          </cell>
          <cell r="G20">
            <v>38</v>
          </cell>
          <cell r="H20">
            <v>18.36</v>
          </cell>
          <cell r="I20" t="str">
            <v>NE</v>
          </cell>
          <cell r="J20">
            <v>38.880000000000003</v>
          </cell>
          <cell r="K20">
            <v>0</v>
          </cell>
        </row>
        <row r="21">
          <cell r="B21">
            <v>22.016666666666666</v>
          </cell>
          <cell r="C21">
            <v>29.7</v>
          </cell>
          <cell r="D21">
            <v>15.6</v>
          </cell>
          <cell r="E21">
            <v>68.125</v>
          </cell>
          <cell r="F21">
            <v>91</v>
          </cell>
          <cell r="G21">
            <v>39</v>
          </cell>
          <cell r="H21">
            <v>20.16</v>
          </cell>
          <cell r="I21" t="str">
            <v>N</v>
          </cell>
          <cell r="J21">
            <v>44.64</v>
          </cell>
          <cell r="K21">
            <v>0</v>
          </cell>
        </row>
        <row r="22">
          <cell r="B22">
            <v>22.254166666666666</v>
          </cell>
          <cell r="C22">
            <v>30.6</v>
          </cell>
          <cell r="D22">
            <v>15.3</v>
          </cell>
          <cell r="E22">
            <v>68.958333333333329</v>
          </cell>
          <cell r="F22">
            <v>95</v>
          </cell>
          <cell r="G22">
            <v>39</v>
          </cell>
          <cell r="H22">
            <v>15.48</v>
          </cell>
          <cell r="I22" t="str">
            <v>N</v>
          </cell>
          <cell r="J22">
            <v>34.200000000000003</v>
          </cell>
          <cell r="K22">
            <v>0</v>
          </cell>
        </row>
        <row r="23">
          <cell r="B23">
            <v>22.058333333333337</v>
          </cell>
          <cell r="C23">
            <v>31.6</v>
          </cell>
          <cell r="D23">
            <v>15.4</v>
          </cell>
          <cell r="E23">
            <v>71.958333333333329</v>
          </cell>
          <cell r="F23">
            <v>96</v>
          </cell>
          <cell r="G23">
            <v>37</v>
          </cell>
          <cell r="H23">
            <v>15.840000000000002</v>
          </cell>
          <cell r="I23" t="str">
            <v>NO</v>
          </cell>
          <cell r="J23">
            <v>39.6</v>
          </cell>
          <cell r="K23">
            <v>0</v>
          </cell>
        </row>
        <row r="24">
          <cell r="B24">
            <v>22.216666666666669</v>
          </cell>
          <cell r="C24">
            <v>31.3</v>
          </cell>
          <cell r="D24">
            <v>15</v>
          </cell>
          <cell r="E24">
            <v>69.75</v>
          </cell>
          <cell r="F24">
            <v>96</v>
          </cell>
          <cell r="G24">
            <v>33</v>
          </cell>
          <cell r="H24">
            <v>14.76</v>
          </cell>
          <cell r="I24" t="str">
            <v>NO</v>
          </cell>
          <cell r="J24">
            <v>29.880000000000003</v>
          </cell>
          <cell r="K24">
            <v>0</v>
          </cell>
        </row>
        <row r="25">
          <cell r="B25">
            <v>21.566666666666663</v>
          </cell>
          <cell r="C25">
            <v>31.5</v>
          </cell>
          <cell r="D25">
            <v>12.5</v>
          </cell>
          <cell r="E25">
            <v>65.666666666666671</v>
          </cell>
          <cell r="F25">
            <v>95</v>
          </cell>
          <cell r="G25">
            <v>31</v>
          </cell>
          <cell r="H25">
            <v>17.64</v>
          </cell>
          <cell r="I25" t="str">
            <v>N</v>
          </cell>
          <cell r="J25">
            <v>34.92</v>
          </cell>
          <cell r="K25">
            <v>0</v>
          </cell>
        </row>
        <row r="26">
          <cell r="B26">
            <v>20.816666666666663</v>
          </cell>
          <cell r="C26">
            <v>32</v>
          </cell>
          <cell r="D26">
            <v>11</v>
          </cell>
          <cell r="E26">
            <v>69.791666666666671</v>
          </cell>
          <cell r="F26">
            <v>99</v>
          </cell>
          <cell r="G26">
            <v>27</v>
          </cell>
          <cell r="H26">
            <v>10.8</v>
          </cell>
          <cell r="I26" t="str">
            <v>N</v>
          </cell>
          <cell r="J26">
            <v>22.68</v>
          </cell>
          <cell r="K26">
            <v>0</v>
          </cell>
        </row>
        <row r="27">
          <cell r="B27">
            <v>22.037499999999994</v>
          </cell>
          <cell r="C27">
            <v>31.5</v>
          </cell>
          <cell r="D27">
            <v>15.3</v>
          </cell>
          <cell r="E27">
            <v>59.208333333333336</v>
          </cell>
          <cell r="F27">
            <v>84</v>
          </cell>
          <cell r="G27">
            <v>31</v>
          </cell>
          <cell r="H27">
            <v>15.840000000000002</v>
          </cell>
          <cell r="I27" t="str">
            <v>NO</v>
          </cell>
          <cell r="J27">
            <v>36.36</v>
          </cell>
          <cell r="K27">
            <v>0</v>
          </cell>
        </row>
        <row r="28">
          <cell r="B28">
            <v>21.758333333333336</v>
          </cell>
          <cell r="C28">
            <v>30.8</v>
          </cell>
          <cell r="D28">
            <v>12.7</v>
          </cell>
          <cell r="E28">
            <v>58.541666666666664</v>
          </cell>
          <cell r="F28">
            <v>88</v>
          </cell>
          <cell r="G28">
            <v>33</v>
          </cell>
          <cell r="H28">
            <v>22.32</v>
          </cell>
          <cell r="I28" t="str">
            <v>NO</v>
          </cell>
          <cell r="J28">
            <v>44.64</v>
          </cell>
          <cell r="K28">
            <v>0</v>
          </cell>
        </row>
        <row r="29">
          <cell r="B29">
            <v>21.395833333333329</v>
          </cell>
          <cell r="C29">
            <v>28.9</v>
          </cell>
          <cell r="D29">
            <v>15</v>
          </cell>
          <cell r="E29">
            <v>73.25</v>
          </cell>
          <cell r="F29">
            <v>95</v>
          </cell>
          <cell r="G29">
            <v>45</v>
          </cell>
          <cell r="H29">
            <v>29.880000000000003</v>
          </cell>
          <cell r="I29" t="str">
            <v>NO</v>
          </cell>
          <cell r="J29">
            <v>57.960000000000008</v>
          </cell>
          <cell r="K29">
            <v>0.60000000000000009</v>
          </cell>
        </row>
        <row r="30">
          <cell r="B30">
            <v>16.158333333333335</v>
          </cell>
          <cell r="C30">
            <v>21</v>
          </cell>
          <cell r="D30">
            <v>14.5</v>
          </cell>
          <cell r="E30">
            <v>90.958333333333329</v>
          </cell>
          <cell r="F30">
            <v>99</v>
          </cell>
          <cell r="G30">
            <v>84</v>
          </cell>
          <cell r="H30">
            <v>11.879999999999999</v>
          </cell>
          <cell r="I30" t="str">
            <v>SE</v>
          </cell>
          <cell r="J30">
            <v>37.440000000000005</v>
          </cell>
          <cell r="K30">
            <v>0.4</v>
          </cell>
        </row>
        <row r="31">
          <cell r="B31">
            <v>15.174999999999997</v>
          </cell>
          <cell r="C31">
            <v>17.399999999999999</v>
          </cell>
          <cell r="D31">
            <v>13.3</v>
          </cell>
          <cell r="E31">
            <v>93.75</v>
          </cell>
          <cell r="F31">
            <v>100</v>
          </cell>
          <cell r="G31">
            <v>81</v>
          </cell>
          <cell r="H31">
            <v>8.2799999999999994</v>
          </cell>
          <cell r="I31" t="str">
            <v>S</v>
          </cell>
          <cell r="J31">
            <v>23.040000000000003</v>
          </cell>
          <cell r="K31">
            <v>1.7999999999999998</v>
          </cell>
        </row>
        <row r="32">
          <cell r="B32">
            <v>16.929166666666667</v>
          </cell>
          <cell r="C32">
            <v>19.8</v>
          </cell>
          <cell r="D32">
            <v>15.2</v>
          </cell>
          <cell r="E32">
            <v>90.666666666666671</v>
          </cell>
          <cell r="F32">
            <v>99</v>
          </cell>
          <cell r="G32">
            <v>81</v>
          </cell>
          <cell r="H32">
            <v>9</v>
          </cell>
          <cell r="I32" t="str">
            <v>SE</v>
          </cell>
          <cell r="J32">
            <v>24.12</v>
          </cell>
          <cell r="K32">
            <v>0.4</v>
          </cell>
        </row>
        <row r="33">
          <cell r="B33">
            <v>19.741666666666671</v>
          </cell>
          <cell r="C33">
            <v>26.4</v>
          </cell>
          <cell r="D33">
            <v>16</v>
          </cell>
          <cell r="E33">
            <v>82.5</v>
          </cell>
          <cell r="F33">
            <v>97</v>
          </cell>
          <cell r="G33">
            <v>58</v>
          </cell>
          <cell r="H33">
            <v>12.96</v>
          </cell>
          <cell r="I33" t="str">
            <v>N</v>
          </cell>
          <cell r="J33">
            <v>32.4</v>
          </cell>
          <cell r="K33">
            <v>0</v>
          </cell>
        </row>
        <row r="34">
          <cell r="B34">
            <v>22.675000000000001</v>
          </cell>
          <cell r="C34">
            <v>29.7</v>
          </cell>
          <cell r="D34">
            <v>17.899999999999999</v>
          </cell>
          <cell r="E34">
            <v>74.458333333333329</v>
          </cell>
          <cell r="F34">
            <v>94</v>
          </cell>
          <cell r="G34">
            <v>47</v>
          </cell>
          <cell r="H34">
            <v>33.840000000000003</v>
          </cell>
          <cell r="I34" t="str">
            <v>N</v>
          </cell>
          <cell r="J34">
            <v>61.560000000000009</v>
          </cell>
          <cell r="K34">
            <v>0.2</v>
          </cell>
        </row>
        <row r="35">
          <cell r="I35" t="str">
            <v>N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21.620833333333334</v>
          </cell>
          <cell r="C5">
            <v>31.4</v>
          </cell>
          <cell r="D5">
            <v>13.3</v>
          </cell>
          <cell r="E5">
            <v>64.666666666666671</v>
          </cell>
          <cell r="F5">
            <v>100</v>
          </cell>
          <cell r="G5">
            <v>34</v>
          </cell>
          <cell r="H5">
            <v>12.96</v>
          </cell>
          <cell r="I5" t="str">
            <v>NE</v>
          </cell>
          <cell r="J5">
            <v>26.28</v>
          </cell>
          <cell r="K5">
            <v>0</v>
          </cell>
        </row>
        <row r="6">
          <cell r="B6">
            <v>18.020833333333336</v>
          </cell>
          <cell r="C6">
            <v>22.4</v>
          </cell>
          <cell r="D6">
            <v>16.2</v>
          </cell>
          <cell r="E6">
            <v>98.291666666666671</v>
          </cell>
          <cell r="F6">
            <v>100</v>
          </cell>
          <cell r="G6">
            <v>74</v>
          </cell>
          <cell r="H6">
            <v>14.04</v>
          </cell>
          <cell r="I6" t="str">
            <v>SO</v>
          </cell>
          <cell r="J6">
            <v>27.36</v>
          </cell>
          <cell r="K6">
            <v>9.4</v>
          </cell>
        </row>
        <row r="7">
          <cell r="B7">
            <v>18.279166666666665</v>
          </cell>
          <cell r="C7">
            <v>21</v>
          </cell>
          <cell r="D7">
            <v>16.2</v>
          </cell>
          <cell r="E7">
            <v>99.083333333333329</v>
          </cell>
          <cell r="F7">
            <v>100</v>
          </cell>
          <cell r="G7">
            <v>92</v>
          </cell>
          <cell r="H7">
            <v>13.68</v>
          </cell>
          <cell r="I7" t="str">
            <v>S</v>
          </cell>
          <cell r="J7">
            <v>20.16</v>
          </cell>
          <cell r="K7">
            <v>7</v>
          </cell>
        </row>
        <row r="8">
          <cell r="B8">
            <v>19.283333333333328</v>
          </cell>
          <cell r="C8">
            <v>21.9</v>
          </cell>
          <cell r="D8">
            <v>17.600000000000001</v>
          </cell>
          <cell r="E8">
            <v>97</v>
          </cell>
          <cell r="F8">
            <v>100</v>
          </cell>
          <cell r="G8">
            <v>85</v>
          </cell>
          <cell r="H8">
            <v>18.720000000000002</v>
          </cell>
          <cell r="I8" t="str">
            <v>L</v>
          </cell>
          <cell r="J8">
            <v>27.36</v>
          </cell>
          <cell r="K8">
            <v>0.4</v>
          </cell>
        </row>
        <row r="9">
          <cell r="B9">
            <v>21.283333333333331</v>
          </cell>
          <cell r="C9">
            <v>27.8</v>
          </cell>
          <cell r="D9">
            <v>18.100000000000001</v>
          </cell>
          <cell r="E9">
            <v>91.333333333333329</v>
          </cell>
          <cell r="F9">
            <v>100</v>
          </cell>
          <cell r="G9">
            <v>67</v>
          </cell>
          <cell r="H9">
            <v>21.96</v>
          </cell>
          <cell r="I9" t="str">
            <v>L</v>
          </cell>
          <cell r="J9">
            <v>36.72</v>
          </cell>
          <cell r="K9">
            <v>0.2</v>
          </cell>
        </row>
        <row r="10">
          <cell r="B10">
            <v>17.162499999999998</v>
          </cell>
          <cell r="C10">
            <v>22.8</v>
          </cell>
          <cell r="D10">
            <v>15.1</v>
          </cell>
          <cell r="E10">
            <v>93.791666666666671</v>
          </cell>
          <cell r="F10">
            <v>100</v>
          </cell>
          <cell r="G10">
            <v>71</v>
          </cell>
          <cell r="H10">
            <v>15.48</v>
          </cell>
          <cell r="I10" t="str">
            <v>SO</v>
          </cell>
          <cell r="J10">
            <v>33.480000000000004</v>
          </cell>
          <cell r="K10">
            <v>0.2</v>
          </cell>
        </row>
        <row r="11">
          <cell r="B11">
            <v>18.958333333333332</v>
          </cell>
          <cell r="C11">
            <v>25.6</v>
          </cell>
          <cell r="D11">
            <v>15.2</v>
          </cell>
          <cell r="E11">
            <v>85.083333333333329</v>
          </cell>
          <cell r="F11">
            <v>100</v>
          </cell>
          <cell r="G11">
            <v>62</v>
          </cell>
          <cell r="H11">
            <v>12.6</v>
          </cell>
          <cell r="I11" t="str">
            <v>L</v>
          </cell>
          <cell r="J11">
            <v>20.88</v>
          </cell>
          <cell r="K11">
            <v>0</v>
          </cell>
        </row>
        <row r="12">
          <cell r="B12">
            <v>23.237500000000001</v>
          </cell>
          <cell r="C12">
            <v>31.4</v>
          </cell>
          <cell r="D12">
            <v>17.399999999999999</v>
          </cell>
          <cell r="E12">
            <v>82.666666666666671</v>
          </cell>
          <cell r="F12">
            <v>100</v>
          </cell>
          <cell r="G12">
            <v>54</v>
          </cell>
          <cell r="H12">
            <v>16.559999999999999</v>
          </cell>
          <cell r="I12" t="str">
            <v>NE</v>
          </cell>
          <cell r="J12">
            <v>28.44</v>
          </cell>
          <cell r="K12">
            <v>0</v>
          </cell>
        </row>
        <row r="13">
          <cell r="B13">
            <v>24.779166666666669</v>
          </cell>
          <cell r="C13">
            <v>32.6</v>
          </cell>
          <cell r="D13">
            <v>18.5</v>
          </cell>
          <cell r="E13">
            <v>80.25</v>
          </cell>
          <cell r="F13">
            <v>100</v>
          </cell>
          <cell r="G13">
            <v>44</v>
          </cell>
          <cell r="H13">
            <v>13.32</v>
          </cell>
          <cell r="I13" t="str">
            <v>SE</v>
          </cell>
          <cell r="J13">
            <v>30.240000000000002</v>
          </cell>
          <cell r="K13">
            <v>0</v>
          </cell>
        </row>
        <row r="14">
          <cell r="B14">
            <v>23.829166666666662</v>
          </cell>
          <cell r="C14">
            <v>32.299999999999997</v>
          </cell>
          <cell r="D14">
            <v>17.100000000000001</v>
          </cell>
          <cell r="E14">
            <v>80.541666666666671</v>
          </cell>
          <cell r="F14">
            <v>100</v>
          </cell>
          <cell r="G14">
            <v>45</v>
          </cell>
          <cell r="H14">
            <v>20.52</v>
          </cell>
          <cell r="I14" t="str">
            <v>SE</v>
          </cell>
          <cell r="J14">
            <v>35.28</v>
          </cell>
          <cell r="K14">
            <v>0</v>
          </cell>
        </row>
        <row r="15">
          <cell r="B15">
            <v>23.391666666666666</v>
          </cell>
          <cell r="C15">
            <v>32.700000000000003</v>
          </cell>
          <cell r="D15">
            <v>15.6</v>
          </cell>
          <cell r="E15">
            <v>76.458333333333329</v>
          </cell>
          <cell r="F15">
            <v>100</v>
          </cell>
          <cell r="G15">
            <v>37</v>
          </cell>
          <cell r="H15">
            <v>15.840000000000002</v>
          </cell>
          <cell r="I15" t="str">
            <v>SE</v>
          </cell>
          <cell r="J15">
            <v>31.680000000000003</v>
          </cell>
          <cell r="K15">
            <v>0</v>
          </cell>
        </row>
        <row r="16">
          <cell r="B16">
            <v>22.929166666666664</v>
          </cell>
          <cell r="C16">
            <v>32.4</v>
          </cell>
          <cell r="D16">
            <v>15.9</v>
          </cell>
          <cell r="E16">
            <v>73.125</v>
          </cell>
          <cell r="F16">
            <v>100</v>
          </cell>
          <cell r="G16">
            <v>29</v>
          </cell>
          <cell r="H16">
            <v>25.2</v>
          </cell>
          <cell r="I16" t="str">
            <v>NO</v>
          </cell>
          <cell r="J16">
            <v>41.76</v>
          </cell>
          <cell r="K16">
            <v>0</v>
          </cell>
        </row>
        <row r="17">
          <cell r="B17">
            <v>21.766666666666669</v>
          </cell>
          <cell r="C17">
            <v>33.1</v>
          </cell>
          <cell r="D17">
            <v>13.8</v>
          </cell>
          <cell r="E17">
            <v>77.5</v>
          </cell>
          <cell r="F17">
            <v>100</v>
          </cell>
          <cell r="G17">
            <v>37</v>
          </cell>
          <cell r="H17">
            <v>15.120000000000001</v>
          </cell>
          <cell r="I17" t="str">
            <v>SE</v>
          </cell>
          <cell r="J17">
            <v>25.2</v>
          </cell>
          <cell r="K17">
            <v>0</v>
          </cell>
        </row>
        <row r="18">
          <cell r="B18">
            <v>22.429166666666664</v>
          </cell>
          <cell r="C18">
            <v>30.3</v>
          </cell>
          <cell r="D18">
            <v>16.3</v>
          </cell>
          <cell r="E18">
            <v>81.5</v>
          </cell>
          <cell r="F18">
            <v>100</v>
          </cell>
          <cell r="G18">
            <v>41</v>
          </cell>
          <cell r="H18">
            <v>13.68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21.333333333333332</v>
          </cell>
          <cell r="C19">
            <v>27.8</v>
          </cell>
          <cell r="D19">
            <v>16.3</v>
          </cell>
          <cell r="E19">
            <v>76.791666666666671</v>
          </cell>
          <cell r="F19">
            <v>95</v>
          </cell>
          <cell r="G19">
            <v>48</v>
          </cell>
          <cell r="H19">
            <v>28.08</v>
          </cell>
          <cell r="I19" t="str">
            <v>L</v>
          </cell>
          <cell r="J19">
            <v>41.4</v>
          </cell>
          <cell r="K19">
            <v>0</v>
          </cell>
        </row>
        <row r="20">
          <cell r="B20">
            <v>21.454166666666666</v>
          </cell>
          <cell r="C20">
            <v>29.4</v>
          </cell>
          <cell r="D20">
            <v>16.5</v>
          </cell>
          <cell r="E20">
            <v>74.166666666666671</v>
          </cell>
          <cell r="F20">
            <v>98</v>
          </cell>
          <cell r="G20">
            <v>40</v>
          </cell>
          <cell r="H20">
            <v>19.440000000000001</v>
          </cell>
          <cell r="I20" t="str">
            <v>L</v>
          </cell>
          <cell r="J20">
            <v>35.28</v>
          </cell>
          <cell r="K20">
            <v>0</v>
          </cell>
        </row>
        <row r="21">
          <cell r="B21">
            <v>22.1875</v>
          </cell>
          <cell r="C21">
            <v>30.7</v>
          </cell>
          <cell r="D21">
            <v>16.5</v>
          </cell>
          <cell r="E21">
            <v>67.125</v>
          </cell>
          <cell r="F21">
            <v>89</v>
          </cell>
          <cell r="G21">
            <v>36</v>
          </cell>
          <cell r="H21">
            <v>23.040000000000003</v>
          </cell>
          <cell r="I21" t="str">
            <v>L</v>
          </cell>
          <cell r="J21">
            <v>39.6</v>
          </cell>
          <cell r="K21">
            <v>0</v>
          </cell>
        </row>
        <row r="22">
          <cell r="B22">
            <v>23.033333333333335</v>
          </cell>
          <cell r="C22">
            <v>29.9</v>
          </cell>
          <cell r="D22">
            <v>17.600000000000001</v>
          </cell>
          <cell r="E22">
            <v>64.625</v>
          </cell>
          <cell r="F22">
            <v>85</v>
          </cell>
          <cell r="G22">
            <v>41</v>
          </cell>
          <cell r="H22">
            <v>23.759999999999998</v>
          </cell>
          <cell r="I22" t="str">
            <v>NE</v>
          </cell>
          <cell r="J22">
            <v>38.880000000000003</v>
          </cell>
          <cell r="K22">
            <v>0</v>
          </cell>
        </row>
        <row r="23">
          <cell r="B23">
            <v>22.691666666666666</v>
          </cell>
          <cell r="C23">
            <v>31.3</v>
          </cell>
          <cell r="D23">
            <v>16.7</v>
          </cell>
          <cell r="E23">
            <v>68.041666666666671</v>
          </cell>
          <cell r="F23">
            <v>92</v>
          </cell>
          <cell r="G23">
            <v>37</v>
          </cell>
          <cell r="H23">
            <v>18</v>
          </cell>
          <cell r="I23" t="str">
            <v>NE</v>
          </cell>
          <cell r="J23">
            <v>30.6</v>
          </cell>
          <cell r="K23">
            <v>0</v>
          </cell>
        </row>
        <row r="24">
          <cell r="B24">
            <v>23.670833333333338</v>
          </cell>
          <cell r="C24">
            <v>31.4</v>
          </cell>
          <cell r="D24">
            <v>16</v>
          </cell>
          <cell r="E24">
            <v>56.083333333333336</v>
          </cell>
          <cell r="F24">
            <v>95</v>
          </cell>
          <cell r="G24">
            <v>28</v>
          </cell>
          <cell r="H24">
            <v>20.88</v>
          </cell>
          <cell r="I24" t="str">
            <v>NE</v>
          </cell>
          <cell r="J24">
            <v>33.480000000000004</v>
          </cell>
          <cell r="K24">
            <v>0</v>
          </cell>
        </row>
        <row r="25">
          <cell r="B25">
            <v>23.495833333333334</v>
          </cell>
          <cell r="C25">
            <v>31.4</v>
          </cell>
          <cell r="D25">
            <v>15.8</v>
          </cell>
          <cell r="E25">
            <v>53.458333333333336</v>
          </cell>
          <cell r="F25">
            <v>87</v>
          </cell>
          <cell r="G25">
            <v>28</v>
          </cell>
          <cell r="H25">
            <v>20.88</v>
          </cell>
          <cell r="I25" t="str">
            <v>NE</v>
          </cell>
          <cell r="J25">
            <v>40.32</v>
          </cell>
          <cell r="K25">
            <v>0</v>
          </cell>
        </row>
        <row r="26">
          <cell r="B26">
            <v>21.808333333333337</v>
          </cell>
          <cell r="C26">
            <v>31.6</v>
          </cell>
          <cell r="D26">
            <v>12.2</v>
          </cell>
          <cell r="E26">
            <v>61.375</v>
          </cell>
          <cell r="F26">
            <v>100</v>
          </cell>
          <cell r="G26">
            <v>27</v>
          </cell>
          <cell r="H26">
            <v>20.16</v>
          </cell>
          <cell r="I26" t="str">
            <v>NE</v>
          </cell>
          <cell r="J26">
            <v>30.6</v>
          </cell>
          <cell r="K26">
            <v>0</v>
          </cell>
        </row>
        <row r="27">
          <cell r="B27">
            <v>22.55</v>
          </cell>
          <cell r="C27">
            <v>29.5</v>
          </cell>
          <cell r="D27">
            <v>16.2</v>
          </cell>
          <cell r="E27">
            <v>50.5</v>
          </cell>
          <cell r="F27">
            <v>73</v>
          </cell>
          <cell r="G27">
            <v>31</v>
          </cell>
          <cell r="H27">
            <v>18</v>
          </cell>
          <cell r="I27" t="str">
            <v>NE</v>
          </cell>
          <cell r="J27">
            <v>31.680000000000003</v>
          </cell>
          <cell r="K27">
            <v>0</v>
          </cell>
        </row>
        <row r="28">
          <cell r="B28">
            <v>22.450000000000003</v>
          </cell>
          <cell r="C28">
            <v>31</v>
          </cell>
          <cell r="D28">
            <v>15.7</v>
          </cell>
          <cell r="E28">
            <v>52.375</v>
          </cell>
          <cell r="F28">
            <v>87</v>
          </cell>
          <cell r="G28">
            <v>32</v>
          </cell>
          <cell r="H28">
            <v>21.96</v>
          </cell>
          <cell r="I28" t="str">
            <v>NE</v>
          </cell>
          <cell r="J28">
            <v>45</v>
          </cell>
          <cell r="K28">
            <v>0</v>
          </cell>
        </row>
        <row r="29">
          <cell r="B29">
            <v>23.391666666666666</v>
          </cell>
          <cell r="C29">
            <v>32.4</v>
          </cell>
          <cell r="D29">
            <v>14.9</v>
          </cell>
          <cell r="E29">
            <v>62.791666666666664</v>
          </cell>
          <cell r="F29">
            <v>93</v>
          </cell>
          <cell r="G29">
            <v>35</v>
          </cell>
          <cell r="H29">
            <v>26.64</v>
          </cell>
          <cell r="I29" t="str">
            <v>NO</v>
          </cell>
          <cell r="J29">
            <v>51.84</v>
          </cell>
          <cell r="K29">
            <v>0</v>
          </cell>
        </row>
        <row r="30">
          <cell r="B30">
            <v>18.595833333333335</v>
          </cell>
          <cell r="C30">
            <v>25</v>
          </cell>
          <cell r="D30">
            <v>16.5</v>
          </cell>
          <cell r="E30">
            <v>99.25</v>
          </cell>
          <cell r="F30">
            <v>100</v>
          </cell>
          <cell r="G30">
            <v>65</v>
          </cell>
          <cell r="H30">
            <v>0</v>
          </cell>
          <cell r="I30" t="str">
            <v>N</v>
          </cell>
          <cell r="J30">
            <v>0</v>
          </cell>
          <cell r="K30">
            <v>10</v>
          </cell>
        </row>
        <row r="31">
          <cell r="B31">
            <v>18.362500000000001</v>
          </cell>
          <cell r="C31">
            <v>20.100000000000001</v>
          </cell>
          <cell r="D31">
            <v>17.100000000000001</v>
          </cell>
          <cell r="E31">
            <v>99.125</v>
          </cell>
          <cell r="F31">
            <v>100</v>
          </cell>
          <cell r="G31">
            <v>92</v>
          </cell>
          <cell r="H31">
            <v>0</v>
          </cell>
          <cell r="I31" t="str">
            <v>N</v>
          </cell>
          <cell r="J31">
            <v>0</v>
          </cell>
          <cell r="K31">
            <v>32.4</v>
          </cell>
        </row>
        <row r="32">
          <cell r="B32">
            <v>17.954166666666669</v>
          </cell>
          <cell r="C32">
            <v>21.7</v>
          </cell>
          <cell r="D32">
            <v>15.4</v>
          </cell>
          <cell r="E32">
            <v>96.5</v>
          </cell>
          <cell r="F32">
            <v>100</v>
          </cell>
          <cell r="G32">
            <v>84</v>
          </cell>
          <cell r="H32">
            <v>0</v>
          </cell>
          <cell r="I32" t="str">
            <v>N</v>
          </cell>
          <cell r="J32">
            <v>0</v>
          </cell>
          <cell r="K32">
            <v>0.8</v>
          </cell>
        </row>
        <row r="33">
          <cell r="B33">
            <v>18.804166666666667</v>
          </cell>
          <cell r="C33">
            <v>25.6</v>
          </cell>
          <cell r="D33">
            <v>14.7</v>
          </cell>
          <cell r="E33">
            <v>86.166666666666671</v>
          </cell>
          <cell r="F33">
            <v>100</v>
          </cell>
          <cell r="G33">
            <v>60</v>
          </cell>
          <cell r="H33">
            <v>0</v>
          </cell>
          <cell r="I33" t="str">
            <v>N</v>
          </cell>
          <cell r="J33">
            <v>0</v>
          </cell>
          <cell r="K33">
            <v>0</v>
          </cell>
        </row>
        <row r="34">
          <cell r="B34">
            <v>23.191666666666666</v>
          </cell>
          <cell r="C34">
            <v>30.5</v>
          </cell>
          <cell r="D34">
            <v>17.8</v>
          </cell>
          <cell r="E34">
            <v>67.916666666666671</v>
          </cell>
          <cell r="F34">
            <v>92</v>
          </cell>
          <cell r="G34">
            <v>37</v>
          </cell>
          <cell r="H34">
            <v>0</v>
          </cell>
          <cell r="I34" t="str">
            <v>N</v>
          </cell>
          <cell r="J34">
            <v>0</v>
          </cell>
          <cell r="K34">
            <v>0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19.962500000000002</v>
          </cell>
          <cell r="C5">
            <v>28.6</v>
          </cell>
          <cell r="D5">
            <v>13.5</v>
          </cell>
          <cell r="E5">
            <v>73.416666666666671</v>
          </cell>
          <cell r="F5">
            <v>92</v>
          </cell>
          <cell r="G5">
            <v>41</v>
          </cell>
          <cell r="H5">
            <v>16.2</v>
          </cell>
          <cell r="I5" t="str">
            <v>S</v>
          </cell>
          <cell r="J5">
            <v>36.72</v>
          </cell>
          <cell r="K5" t="str">
            <v>*</v>
          </cell>
        </row>
        <row r="6">
          <cell r="B6">
            <v>17.833333333333332</v>
          </cell>
          <cell r="C6">
            <v>22.4</v>
          </cell>
          <cell r="D6">
            <v>15.1</v>
          </cell>
          <cell r="E6">
            <v>93.25</v>
          </cell>
          <cell r="F6">
            <v>99</v>
          </cell>
          <cell r="G6">
            <v>75</v>
          </cell>
          <cell r="H6">
            <v>13.68</v>
          </cell>
          <cell r="I6" t="str">
            <v>SO</v>
          </cell>
          <cell r="J6">
            <v>24.48</v>
          </cell>
          <cell r="K6" t="str">
            <v>*</v>
          </cell>
        </row>
        <row r="7">
          <cell r="B7">
            <v>17.9375</v>
          </cell>
          <cell r="C7">
            <v>22.8</v>
          </cell>
          <cell r="D7">
            <v>14.7</v>
          </cell>
          <cell r="E7">
            <v>95.291666666666671</v>
          </cell>
          <cell r="F7">
            <v>100</v>
          </cell>
          <cell r="G7">
            <v>75</v>
          </cell>
          <cell r="H7">
            <v>9.3600000000000012</v>
          </cell>
          <cell r="I7" t="str">
            <v>L</v>
          </cell>
          <cell r="J7">
            <v>18.720000000000002</v>
          </cell>
          <cell r="K7" t="str">
            <v>*</v>
          </cell>
        </row>
        <row r="8">
          <cell r="B8">
            <v>20.574999999999996</v>
          </cell>
          <cell r="C8">
            <v>26.8</v>
          </cell>
          <cell r="D8">
            <v>17.600000000000001</v>
          </cell>
          <cell r="E8">
            <v>79.875</v>
          </cell>
          <cell r="F8">
            <v>95</v>
          </cell>
          <cell r="G8">
            <v>56</v>
          </cell>
          <cell r="H8">
            <v>16.559999999999999</v>
          </cell>
          <cell r="I8" t="str">
            <v>L</v>
          </cell>
          <cell r="J8">
            <v>29.52</v>
          </cell>
          <cell r="K8" t="str">
            <v>*</v>
          </cell>
        </row>
        <row r="9">
          <cell r="B9">
            <v>21.708333333333332</v>
          </cell>
          <cell r="C9">
            <v>28.6</v>
          </cell>
          <cell r="D9">
            <v>17.399999999999999</v>
          </cell>
          <cell r="E9">
            <v>79.458333333333329</v>
          </cell>
          <cell r="F9">
            <v>94</v>
          </cell>
          <cell r="G9">
            <v>52</v>
          </cell>
          <cell r="H9">
            <v>16.920000000000002</v>
          </cell>
          <cell r="I9" t="str">
            <v>L</v>
          </cell>
          <cell r="J9">
            <v>33.480000000000004</v>
          </cell>
          <cell r="K9" t="str">
            <v>*</v>
          </cell>
        </row>
        <row r="10">
          <cell r="B10">
            <v>18.574999999999999</v>
          </cell>
          <cell r="C10">
            <v>24.9</v>
          </cell>
          <cell r="D10">
            <v>13.8</v>
          </cell>
          <cell r="E10">
            <v>88.208333333333329</v>
          </cell>
          <cell r="F10">
            <v>100</v>
          </cell>
          <cell r="G10">
            <v>63</v>
          </cell>
          <cell r="H10">
            <v>12.96</v>
          </cell>
          <cell r="I10" t="str">
            <v>SO</v>
          </cell>
          <cell r="J10">
            <v>29.16</v>
          </cell>
          <cell r="K10" t="str">
            <v>*</v>
          </cell>
        </row>
        <row r="11">
          <cell r="B11">
            <v>21.112500000000008</v>
          </cell>
          <cell r="C11">
            <v>28.2</v>
          </cell>
          <cell r="D11">
            <v>15.9</v>
          </cell>
          <cell r="E11">
            <v>82.291666666666671</v>
          </cell>
          <cell r="F11">
            <v>96</v>
          </cell>
          <cell r="G11">
            <v>59</v>
          </cell>
          <cell r="H11">
            <v>8.2799999999999994</v>
          </cell>
          <cell r="I11" t="str">
            <v>L</v>
          </cell>
          <cell r="J11">
            <v>16.920000000000002</v>
          </cell>
          <cell r="K11" t="str">
            <v>*</v>
          </cell>
        </row>
        <row r="12">
          <cell r="B12">
            <v>23.258333333333336</v>
          </cell>
          <cell r="C12">
            <v>29.7</v>
          </cell>
          <cell r="D12">
            <v>19.2</v>
          </cell>
          <cell r="E12">
            <v>78.916666666666671</v>
          </cell>
          <cell r="F12">
            <v>93</v>
          </cell>
          <cell r="G12">
            <v>50</v>
          </cell>
          <cell r="H12">
            <v>12.6</v>
          </cell>
          <cell r="I12" t="str">
            <v>SE</v>
          </cell>
          <cell r="J12">
            <v>24.48</v>
          </cell>
          <cell r="K12" t="str">
            <v>*</v>
          </cell>
        </row>
        <row r="13">
          <cell r="B13">
            <v>23.095833333333335</v>
          </cell>
          <cell r="C13">
            <v>30.1</v>
          </cell>
          <cell r="D13">
            <v>18</v>
          </cell>
          <cell r="E13">
            <v>78.041666666666671</v>
          </cell>
          <cell r="F13">
            <v>96</v>
          </cell>
          <cell r="G13">
            <v>49</v>
          </cell>
          <cell r="H13">
            <v>11.520000000000001</v>
          </cell>
          <cell r="I13" t="str">
            <v>N</v>
          </cell>
          <cell r="J13">
            <v>28.44</v>
          </cell>
          <cell r="K13" t="str">
            <v>*</v>
          </cell>
        </row>
        <row r="14">
          <cell r="B14">
            <v>22.374999999999996</v>
          </cell>
          <cell r="C14">
            <v>29.7</v>
          </cell>
          <cell r="D14">
            <v>16.399999999999999</v>
          </cell>
          <cell r="E14">
            <v>75.333333333333329</v>
          </cell>
          <cell r="F14">
            <v>96</v>
          </cell>
          <cell r="G14">
            <v>46</v>
          </cell>
          <cell r="H14">
            <v>16.2</v>
          </cell>
          <cell r="I14" t="str">
            <v>N</v>
          </cell>
          <cell r="J14">
            <v>33.480000000000004</v>
          </cell>
          <cell r="K14" t="str">
            <v>*</v>
          </cell>
        </row>
        <row r="15">
          <cell r="B15">
            <v>21.733333333333334</v>
          </cell>
          <cell r="C15">
            <v>29.6</v>
          </cell>
          <cell r="D15">
            <v>14.9</v>
          </cell>
          <cell r="E15">
            <v>74.75</v>
          </cell>
          <cell r="F15">
            <v>95</v>
          </cell>
          <cell r="G15">
            <v>44</v>
          </cell>
          <cell r="H15">
            <v>14.76</v>
          </cell>
          <cell r="I15" t="str">
            <v>N</v>
          </cell>
          <cell r="J15">
            <v>37.440000000000005</v>
          </cell>
          <cell r="K15" t="str">
            <v>*</v>
          </cell>
        </row>
        <row r="16">
          <cell r="B16">
            <v>21.587500000000002</v>
          </cell>
          <cell r="C16">
            <v>29.4</v>
          </cell>
          <cell r="D16">
            <v>15.3</v>
          </cell>
          <cell r="E16">
            <v>72</v>
          </cell>
          <cell r="F16">
            <v>94</v>
          </cell>
          <cell r="G16">
            <v>37</v>
          </cell>
          <cell r="H16">
            <v>15.840000000000002</v>
          </cell>
          <cell r="I16" t="str">
            <v>N</v>
          </cell>
          <cell r="J16">
            <v>36.36</v>
          </cell>
          <cell r="K16" t="str">
            <v>*</v>
          </cell>
        </row>
        <row r="17">
          <cell r="B17">
            <v>21.858333333333334</v>
          </cell>
          <cell r="C17">
            <v>29.6</v>
          </cell>
          <cell r="D17">
            <v>16</v>
          </cell>
          <cell r="E17">
            <v>71.708333333333329</v>
          </cell>
          <cell r="F17">
            <v>90</v>
          </cell>
          <cell r="G17">
            <v>44</v>
          </cell>
          <cell r="H17">
            <v>8.64</v>
          </cell>
          <cell r="I17" t="str">
            <v>SE</v>
          </cell>
          <cell r="J17">
            <v>25.56</v>
          </cell>
          <cell r="K17" t="str">
            <v>*</v>
          </cell>
        </row>
        <row r="18">
          <cell r="B18">
            <v>22.158333333333331</v>
          </cell>
          <cell r="C18">
            <v>29.3</v>
          </cell>
          <cell r="D18">
            <v>17.100000000000001</v>
          </cell>
          <cell r="E18">
            <v>74.375</v>
          </cell>
          <cell r="F18">
            <v>95</v>
          </cell>
          <cell r="G18">
            <v>37</v>
          </cell>
          <cell r="H18">
            <v>10.44</v>
          </cell>
          <cell r="I18" t="str">
            <v>L</v>
          </cell>
          <cell r="J18">
            <v>26.28</v>
          </cell>
          <cell r="K18" t="str">
            <v>*</v>
          </cell>
        </row>
        <row r="19">
          <cell r="B19">
            <v>21.466666666666665</v>
          </cell>
          <cell r="C19">
            <v>28.2</v>
          </cell>
          <cell r="D19">
            <v>17.399999999999999</v>
          </cell>
          <cell r="E19">
            <v>71.875</v>
          </cell>
          <cell r="F19">
            <v>89</v>
          </cell>
          <cell r="G19">
            <v>45</v>
          </cell>
          <cell r="H19">
            <v>13.68</v>
          </cell>
          <cell r="I19" t="str">
            <v>L</v>
          </cell>
          <cell r="J19">
            <v>30.240000000000002</v>
          </cell>
          <cell r="K19" t="str">
            <v>*</v>
          </cell>
        </row>
        <row r="20">
          <cell r="B20">
            <v>21.162500000000005</v>
          </cell>
          <cell r="C20">
            <v>27.7</v>
          </cell>
          <cell r="D20">
            <v>16.100000000000001</v>
          </cell>
          <cell r="E20">
            <v>63.75</v>
          </cell>
          <cell r="F20">
            <v>82</v>
          </cell>
          <cell r="G20">
            <v>40</v>
          </cell>
          <cell r="H20">
            <v>15.120000000000001</v>
          </cell>
          <cell r="I20" t="str">
            <v>L</v>
          </cell>
          <cell r="J20">
            <v>28.8</v>
          </cell>
          <cell r="K20" t="str">
            <v>*</v>
          </cell>
        </row>
        <row r="21">
          <cell r="B21">
            <v>20.583333333333332</v>
          </cell>
          <cell r="C21">
            <v>27.8</v>
          </cell>
          <cell r="D21">
            <v>15.9</v>
          </cell>
          <cell r="E21">
            <v>68</v>
          </cell>
          <cell r="F21">
            <v>86</v>
          </cell>
          <cell r="G21">
            <v>39</v>
          </cell>
          <cell r="H21">
            <v>17.28</v>
          </cell>
          <cell r="I21" t="str">
            <v>L</v>
          </cell>
          <cell r="J21">
            <v>39.6</v>
          </cell>
          <cell r="K21" t="str">
            <v>*</v>
          </cell>
        </row>
        <row r="22">
          <cell r="B22">
            <v>21.195833333333329</v>
          </cell>
          <cell r="C22">
            <v>28.3</v>
          </cell>
          <cell r="D22">
            <v>17</v>
          </cell>
          <cell r="E22">
            <v>68.375</v>
          </cell>
          <cell r="F22">
            <v>82</v>
          </cell>
          <cell r="G22">
            <v>42</v>
          </cell>
          <cell r="H22">
            <v>14.76</v>
          </cell>
          <cell r="I22" t="str">
            <v>NE</v>
          </cell>
          <cell r="J22">
            <v>34.56</v>
          </cell>
          <cell r="K22" t="str">
            <v>*</v>
          </cell>
        </row>
        <row r="23">
          <cell r="B23">
            <v>20.824999999999999</v>
          </cell>
          <cell r="C23">
            <v>28.4</v>
          </cell>
          <cell r="D23">
            <v>13.7</v>
          </cell>
          <cell r="E23">
            <v>71.666666666666671</v>
          </cell>
          <cell r="F23">
            <v>94</v>
          </cell>
          <cell r="G23">
            <v>44</v>
          </cell>
          <cell r="H23">
            <v>16.559999999999999</v>
          </cell>
          <cell r="I23" t="str">
            <v>N</v>
          </cell>
          <cell r="J23">
            <v>32.4</v>
          </cell>
          <cell r="K23" t="str">
            <v>*</v>
          </cell>
        </row>
        <row r="24">
          <cell r="B24">
            <v>21.425000000000001</v>
          </cell>
          <cell r="C24">
            <v>28.6</v>
          </cell>
          <cell r="D24">
            <v>15.4</v>
          </cell>
          <cell r="E24">
            <v>62.708333333333336</v>
          </cell>
          <cell r="F24">
            <v>87</v>
          </cell>
          <cell r="G24">
            <v>27</v>
          </cell>
          <cell r="H24">
            <v>16.2</v>
          </cell>
          <cell r="I24" t="str">
            <v>N</v>
          </cell>
          <cell r="J24">
            <v>33.480000000000004</v>
          </cell>
          <cell r="K24" t="str">
            <v>*</v>
          </cell>
        </row>
        <row r="25">
          <cell r="B25">
            <v>21.045833333333338</v>
          </cell>
          <cell r="C25">
            <v>28.9</v>
          </cell>
          <cell r="D25">
            <v>14.1</v>
          </cell>
          <cell r="E25">
            <v>57.25</v>
          </cell>
          <cell r="F25">
            <v>81</v>
          </cell>
          <cell r="G25">
            <v>33</v>
          </cell>
          <cell r="H25">
            <v>19.079999999999998</v>
          </cell>
          <cell r="I25" t="str">
            <v>N</v>
          </cell>
          <cell r="J25">
            <v>43.92</v>
          </cell>
          <cell r="K25" t="str">
            <v>*</v>
          </cell>
        </row>
        <row r="26">
          <cell r="B26">
            <v>20.4375</v>
          </cell>
          <cell r="C26">
            <v>29.8</v>
          </cell>
          <cell r="D26">
            <v>12.5</v>
          </cell>
          <cell r="E26">
            <v>59.375</v>
          </cell>
          <cell r="F26">
            <v>88</v>
          </cell>
          <cell r="G26">
            <v>27</v>
          </cell>
          <cell r="H26">
            <v>12.6</v>
          </cell>
          <cell r="I26" t="str">
            <v>SE</v>
          </cell>
          <cell r="J26">
            <v>26.64</v>
          </cell>
          <cell r="K26" t="str">
            <v>*</v>
          </cell>
        </row>
        <row r="27">
          <cell r="B27">
            <v>20.12916666666667</v>
          </cell>
          <cell r="C27">
            <v>28</v>
          </cell>
          <cell r="D27">
            <v>12.9</v>
          </cell>
          <cell r="E27">
            <v>59.125</v>
          </cell>
          <cell r="F27">
            <v>91</v>
          </cell>
          <cell r="G27">
            <v>31</v>
          </cell>
          <cell r="H27">
            <v>16.2</v>
          </cell>
          <cell r="I27" t="str">
            <v>N</v>
          </cell>
          <cell r="J27">
            <v>33.119999999999997</v>
          </cell>
          <cell r="K27" t="str">
            <v>*</v>
          </cell>
        </row>
        <row r="28">
          <cell r="B28">
            <v>20.508333333333336</v>
          </cell>
          <cell r="C28">
            <v>28.6</v>
          </cell>
          <cell r="D28">
            <v>13.1</v>
          </cell>
          <cell r="E28">
            <v>59.208333333333336</v>
          </cell>
          <cell r="F28">
            <v>80</v>
          </cell>
          <cell r="G28">
            <v>37</v>
          </cell>
          <cell r="H28">
            <v>20.52</v>
          </cell>
          <cell r="I28" t="str">
            <v>N</v>
          </cell>
          <cell r="J28">
            <v>45</v>
          </cell>
          <cell r="K28" t="str">
            <v>*</v>
          </cell>
        </row>
        <row r="29">
          <cell r="B29">
            <v>22.258333333333336</v>
          </cell>
          <cell r="C29">
            <v>29.8</v>
          </cell>
          <cell r="D29">
            <v>16.8</v>
          </cell>
          <cell r="E29">
            <v>65.041666666666671</v>
          </cell>
          <cell r="F29">
            <v>81</v>
          </cell>
          <cell r="G29">
            <v>40</v>
          </cell>
          <cell r="H29">
            <v>25.2</v>
          </cell>
          <cell r="I29" t="str">
            <v>N</v>
          </cell>
          <cell r="J29">
            <v>48.24</v>
          </cell>
          <cell r="K29" t="str">
            <v>*</v>
          </cell>
        </row>
        <row r="30">
          <cell r="B30">
            <v>21.233333333333334</v>
          </cell>
          <cell r="C30">
            <v>28.2</v>
          </cell>
          <cell r="D30">
            <v>17.2</v>
          </cell>
          <cell r="E30">
            <v>81.666666666666671</v>
          </cell>
          <cell r="F30">
            <v>96</v>
          </cell>
          <cell r="G30">
            <v>52</v>
          </cell>
          <cell r="H30">
            <v>24.12</v>
          </cell>
          <cell r="I30" t="str">
            <v>L</v>
          </cell>
          <cell r="J30">
            <v>39.96</v>
          </cell>
          <cell r="K30" t="str">
            <v>*</v>
          </cell>
        </row>
        <row r="31">
          <cell r="B31">
            <v>19.16</v>
          </cell>
          <cell r="C31">
            <v>20.8</v>
          </cell>
          <cell r="D31">
            <v>18.100000000000001</v>
          </cell>
          <cell r="E31">
            <v>96.2</v>
          </cell>
          <cell r="F31">
            <v>98</v>
          </cell>
          <cell r="G31">
            <v>92</v>
          </cell>
          <cell r="H31">
            <v>10.44</v>
          </cell>
          <cell r="I31" t="str">
            <v>O</v>
          </cell>
          <cell r="J31">
            <v>21.96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24.016666666666666</v>
          </cell>
          <cell r="C33">
            <v>26.5</v>
          </cell>
          <cell r="D33">
            <v>18.8</v>
          </cell>
          <cell r="E33">
            <v>63.333333333333336</v>
          </cell>
          <cell r="F33">
            <v>86</v>
          </cell>
          <cell r="G33">
            <v>51</v>
          </cell>
          <cell r="H33">
            <v>10.08</v>
          </cell>
          <cell r="I33" t="str">
            <v>NE</v>
          </cell>
          <cell r="J33">
            <v>24.840000000000003</v>
          </cell>
          <cell r="K33" t="str">
            <v>*</v>
          </cell>
        </row>
        <row r="34">
          <cell r="B34">
            <v>18.600000000000001</v>
          </cell>
          <cell r="C34">
            <v>19.899999999999999</v>
          </cell>
          <cell r="D34">
            <v>18.5</v>
          </cell>
          <cell r="E34">
            <v>86</v>
          </cell>
          <cell r="F34">
            <v>87</v>
          </cell>
          <cell r="G34">
            <v>80</v>
          </cell>
          <cell r="H34">
            <v>0</v>
          </cell>
          <cell r="I34" t="str">
            <v>L</v>
          </cell>
          <cell r="J34">
            <v>3.9600000000000004</v>
          </cell>
          <cell r="K34" t="str">
            <v>*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I35" t="str">
            <v>*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14.924999999999999</v>
          </cell>
          <cell r="C5">
            <v>20.7</v>
          </cell>
          <cell r="D5">
            <v>12</v>
          </cell>
          <cell r="E5">
            <v>93.333333333333329</v>
          </cell>
          <cell r="F5">
            <v>97</v>
          </cell>
          <cell r="G5">
            <v>80</v>
          </cell>
          <cell r="H5">
            <v>1.08</v>
          </cell>
          <cell r="I5" t="str">
            <v>SO</v>
          </cell>
          <cell r="J5">
            <v>22.32</v>
          </cell>
          <cell r="K5" t="str">
            <v>*</v>
          </cell>
        </row>
        <row r="6">
          <cell r="B6">
            <v>12.15</v>
          </cell>
          <cell r="C6">
            <v>16.3</v>
          </cell>
          <cell r="D6">
            <v>9.9</v>
          </cell>
          <cell r="E6">
            <v>91</v>
          </cell>
          <cell r="F6">
            <v>97</v>
          </cell>
          <cell r="G6">
            <v>74</v>
          </cell>
          <cell r="H6">
            <v>0.36000000000000004</v>
          </cell>
          <cell r="I6" t="str">
            <v>SO</v>
          </cell>
          <cell r="J6">
            <v>21.6</v>
          </cell>
          <cell r="K6" t="str">
            <v>*</v>
          </cell>
        </row>
        <row r="7">
          <cell r="B7">
            <v>13.691666666666668</v>
          </cell>
          <cell r="C7">
            <v>21.6</v>
          </cell>
          <cell r="D7">
            <v>8.1999999999999993</v>
          </cell>
          <cell r="E7">
            <v>83.791666666666671</v>
          </cell>
          <cell r="F7">
            <v>95</v>
          </cell>
          <cell r="G7">
            <v>66</v>
          </cell>
          <cell r="H7">
            <v>0</v>
          </cell>
          <cell r="I7" t="str">
            <v>NE</v>
          </cell>
          <cell r="J7">
            <v>19.8</v>
          </cell>
          <cell r="K7" t="str">
            <v>*</v>
          </cell>
        </row>
        <row r="8">
          <cell r="B8">
            <v>18.041666666666664</v>
          </cell>
          <cell r="C8">
            <v>19.399999999999999</v>
          </cell>
          <cell r="D8">
            <v>16.899999999999999</v>
          </cell>
          <cell r="E8">
            <v>95.041666666666671</v>
          </cell>
          <cell r="F8">
            <v>97</v>
          </cell>
          <cell r="G8">
            <v>90</v>
          </cell>
          <cell r="H8">
            <v>0.72000000000000008</v>
          </cell>
          <cell r="I8" t="str">
            <v>NE</v>
          </cell>
          <cell r="J8">
            <v>24.12</v>
          </cell>
          <cell r="K8" t="str">
            <v>*</v>
          </cell>
        </row>
        <row r="9">
          <cell r="B9">
            <v>16.171428571428571</v>
          </cell>
          <cell r="C9">
            <v>21.5</v>
          </cell>
          <cell r="D9">
            <v>11.8</v>
          </cell>
          <cell r="E9">
            <v>94.047619047619051</v>
          </cell>
          <cell r="F9">
            <v>97</v>
          </cell>
          <cell r="G9">
            <v>77</v>
          </cell>
          <cell r="H9">
            <v>11.520000000000001</v>
          </cell>
          <cell r="I9" t="str">
            <v>NE</v>
          </cell>
          <cell r="J9">
            <v>39.6</v>
          </cell>
          <cell r="K9" t="str">
            <v>*</v>
          </cell>
        </row>
        <row r="10">
          <cell r="B10">
            <v>14.020000000000001</v>
          </cell>
          <cell r="C10">
            <v>19.399999999999999</v>
          </cell>
          <cell r="D10">
            <v>9.1</v>
          </cell>
          <cell r="E10">
            <v>77.8</v>
          </cell>
          <cell r="F10">
            <v>98</v>
          </cell>
          <cell r="G10">
            <v>53</v>
          </cell>
          <cell r="H10">
            <v>0.36000000000000004</v>
          </cell>
          <cell r="I10" t="str">
            <v>O</v>
          </cell>
          <cell r="J10">
            <v>21.240000000000002</v>
          </cell>
          <cell r="K10" t="str">
            <v>*</v>
          </cell>
        </row>
        <row r="11">
          <cell r="B11">
            <v>14.608333333333333</v>
          </cell>
          <cell r="C11">
            <v>23</v>
          </cell>
          <cell r="D11">
            <v>9.1999999999999993</v>
          </cell>
          <cell r="E11">
            <v>81.708333333333329</v>
          </cell>
          <cell r="F11">
            <v>97</v>
          </cell>
          <cell r="G11">
            <v>52</v>
          </cell>
          <cell r="H11">
            <v>0</v>
          </cell>
          <cell r="I11" t="str">
            <v>NE</v>
          </cell>
          <cell r="J11">
            <v>21.6</v>
          </cell>
          <cell r="K11" t="str">
            <v>*</v>
          </cell>
        </row>
        <row r="12">
          <cell r="B12">
            <v>20.724999999999998</v>
          </cell>
          <cell r="C12">
            <v>29.3</v>
          </cell>
          <cell r="D12">
            <v>16.600000000000001</v>
          </cell>
          <cell r="E12">
            <v>78.541666666666671</v>
          </cell>
          <cell r="F12">
            <v>89</v>
          </cell>
          <cell r="G12">
            <v>54</v>
          </cell>
          <cell r="H12">
            <v>6.12</v>
          </cell>
          <cell r="I12" t="str">
            <v>NE</v>
          </cell>
          <cell r="J12">
            <v>28.08</v>
          </cell>
          <cell r="K12" t="str">
            <v>*</v>
          </cell>
        </row>
        <row r="13">
          <cell r="B13">
            <v>24.037499999999998</v>
          </cell>
          <cell r="C13">
            <v>30.1</v>
          </cell>
          <cell r="D13">
            <v>19.600000000000001</v>
          </cell>
          <cell r="E13">
            <v>79.208333333333329</v>
          </cell>
          <cell r="F13">
            <v>95</v>
          </cell>
          <cell r="G13">
            <v>52</v>
          </cell>
          <cell r="H13">
            <v>11.520000000000001</v>
          </cell>
          <cell r="I13" t="str">
            <v>N</v>
          </cell>
          <cell r="J13">
            <v>32.4</v>
          </cell>
          <cell r="K13" t="str">
            <v>*</v>
          </cell>
        </row>
        <row r="14">
          <cell r="B14">
            <v>23.904166666666672</v>
          </cell>
          <cell r="C14">
            <v>30.3</v>
          </cell>
          <cell r="D14">
            <v>19.399999999999999</v>
          </cell>
          <cell r="E14">
            <v>78.208333333333329</v>
          </cell>
          <cell r="F14">
            <v>96</v>
          </cell>
          <cell r="G14">
            <v>50</v>
          </cell>
          <cell r="H14">
            <v>16.920000000000002</v>
          </cell>
          <cell r="I14" t="str">
            <v>N</v>
          </cell>
          <cell r="J14">
            <v>41.76</v>
          </cell>
          <cell r="K14" t="str">
            <v>*</v>
          </cell>
        </row>
        <row r="15">
          <cell r="B15">
            <v>23.970833333333331</v>
          </cell>
          <cell r="C15">
            <v>31</v>
          </cell>
          <cell r="D15">
            <v>18.8</v>
          </cell>
          <cell r="E15">
            <v>74.333333333333329</v>
          </cell>
          <cell r="F15">
            <v>95</v>
          </cell>
          <cell r="G15">
            <v>41</v>
          </cell>
          <cell r="H15">
            <v>16.2</v>
          </cell>
          <cell r="I15" t="str">
            <v>N</v>
          </cell>
          <cell r="J15">
            <v>42.12</v>
          </cell>
          <cell r="K15" t="str">
            <v>*</v>
          </cell>
        </row>
        <row r="16">
          <cell r="B16">
            <v>22.837500000000002</v>
          </cell>
          <cell r="C16">
            <v>30.4</v>
          </cell>
          <cell r="D16">
            <v>17</v>
          </cell>
          <cell r="E16">
            <v>71.958333333333329</v>
          </cell>
          <cell r="F16">
            <v>96</v>
          </cell>
          <cell r="G16">
            <v>38</v>
          </cell>
          <cell r="H16">
            <v>12.24</v>
          </cell>
          <cell r="I16" t="str">
            <v>N</v>
          </cell>
          <cell r="J16">
            <v>37.800000000000004</v>
          </cell>
          <cell r="K16" t="str">
            <v>*</v>
          </cell>
        </row>
        <row r="17">
          <cell r="B17">
            <v>20.583333333333332</v>
          </cell>
          <cell r="C17">
            <v>25.8</v>
          </cell>
          <cell r="D17">
            <v>17.5</v>
          </cell>
          <cell r="E17">
            <v>79.291666666666671</v>
          </cell>
          <cell r="F17">
            <v>92</v>
          </cell>
          <cell r="G17">
            <v>65</v>
          </cell>
          <cell r="H17">
            <v>11.16</v>
          </cell>
          <cell r="I17" t="str">
            <v>N</v>
          </cell>
          <cell r="J17">
            <v>41.76</v>
          </cell>
          <cell r="K17" t="str">
            <v>*</v>
          </cell>
        </row>
        <row r="18">
          <cell r="B18">
            <v>16.920833333333331</v>
          </cell>
          <cell r="C18">
            <v>25.2</v>
          </cell>
          <cell r="D18">
            <v>10.5</v>
          </cell>
          <cell r="E18">
            <v>76.916666666666671</v>
          </cell>
          <cell r="F18">
            <v>91</v>
          </cell>
          <cell r="G18">
            <v>60</v>
          </cell>
          <cell r="H18">
            <v>7.5600000000000005</v>
          </cell>
          <cell r="I18" t="str">
            <v>S</v>
          </cell>
          <cell r="J18">
            <v>34.92</v>
          </cell>
          <cell r="K18" t="str">
            <v>*</v>
          </cell>
        </row>
        <row r="19">
          <cell r="B19">
            <v>19.679166666666667</v>
          </cell>
          <cell r="C19">
            <v>25.9</v>
          </cell>
          <cell r="D19">
            <v>16.100000000000001</v>
          </cell>
          <cell r="E19">
            <v>79.208333333333329</v>
          </cell>
          <cell r="F19">
            <v>95</v>
          </cell>
          <cell r="G19">
            <v>54</v>
          </cell>
          <cell r="H19">
            <v>15.120000000000001</v>
          </cell>
          <cell r="I19" t="str">
            <v>NE</v>
          </cell>
          <cell r="J19">
            <v>38.880000000000003</v>
          </cell>
          <cell r="K19" t="str">
            <v>*</v>
          </cell>
        </row>
        <row r="20">
          <cell r="B20">
            <v>20.833333333333332</v>
          </cell>
          <cell r="C20">
            <v>27.2</v>
          </cell>
          <cell r="D20">
            <v>16.2</v>
          </cell>
          <cell r="E20">
            <v>71.625</v>
          </cell>
          <cell r="F20">
            <v>91</v>
          </cell>
          <cell r="G20">
            <v>46</v>
          </cell>
          <cell r="H20">
            <v>19.8</v>
          </cell>
          <cell r="I20" t="str">
            <v>L</v>
          </cell>
          <cell r="J20">
            <v>39.96</v>
          </cell>
          <cell r="K20" t="str">
            <v>*</v>
          </cell>
        </row>
        <row r="21">
          <cell r="B21">
            <v>21.483333333333338</v>
          </cell>
          <cell r="C21">
            <v>28.3</v>
          </cell>
          <cell r="D21">
            <v>16.899999999999999</v>
          </cell>
          <cell r="E21">
            <v>66.625</v>
          </cell>
          <cell r="F21">
            <v>85</v>
          </cell>
          <cell r="G21">
            <v>41</v>
          </cell>
          <cell r="H21">
            <v>25.2</v>
          </cell>
          <cell r="I21" t="str">
            <v>NE</v>
          </cell>
          <cell r="J21">
            <v>48.6</v>
          </cell>
          <cell r="K21" t="str">
            <v>*</v>
          </cell>
        </row>
        <row r="22">
          <cell r="B22">
            <v>21.258333333333333</v>
          </cell>
          <cell r="C22">
            <v>28.6</v>
          </cell>
          <cell r="D22">
            <v>15.8</v>
          </cell>
          <cell r="E22">
            <v>71.041666666666671</v>
          </cell>
          <cell r="F22">
            <v>88</v>
          </cell>
          <cell r="G22">
            <v>45</v>
          </cell>
          <cell r="H22">
            <v>10.08</v>
          </cell>
          <cell r="I22" t="str">
            <v>N</v>
          </cell>
          <cell r="J22">
            <v>32.76</v>
          </cell>
          <cell r="K22" t="str">
            <v>*</v>
          </cell>
        </row>
        <row r="23">
          <cell r="B23">
            <v>22.329166666666666</v>
          </cell>
          <cell r="C23">
            <v>29.7</v>
          </cell>
          <cell r="D23">
            <v>17.3</v>
          </cell>
          <cell r="E23">
            <v>69.375</v>
          </cell>
          <cell r="F23">
            <v>88</v>
          </cell>
          <cell r="G23">
            <v>41</v>
          </cell>
          <cell r="H23">
            <v>13.32</v>
          </cell>
          <cell r="I23" t="str">
            <v>N</v>
          </cell>
          <cell r="J23">
            <v>34.56</v>
          </cell>
          <cell r="K23" t="str">
            <v>*</v>
          </cell>
        </row>
        <row r="24">
          <cell r="B24">
            <v>22.299999999999997</v>
          </cell>
          <cell r="C24">
            <v>30.1</v>
          </cell>
          <cell r="D24">
            <v>16.899999999999999</v>
          </cell>
          <cell r="E24">
            <v>67.208333333333329</v>
          </cell>
          <cell r="F24">
            <v>89</v>
          </cell>
          <cell r="G24">
            <v>39</v>
          </cell>
          <cell r="H24">
            <v>11.520000000000001</v>
          </cell>
          <cell r="I24" t="str">
            <v>N</v>
          </cell>
          <cell r="J24">
            <v>39.6</v>
          </cell>
          <cell r="K24" t="str">
            <v>*</v>
          </cell>
        </row>
        <row r="25">
          <cell r="B25">
            <v>21.75</v>
          </cell>
          <cell r="C25">
            <v>30</v>
          </cell>
          <cell r="D25">
            <v>14</v>
          </cell>
          <cell r="E25">
            <v>59.416666666666664</v>
          </cell>
          <cell r="F25">
            <v>84</v>
          </cell>
          <cell r="G25">
            <v>32</v>
          </cell>
          <cell r="H25">
            <v>8.2799999999999994</v>
          </cell>
          <cell r="I25" t="str">
            <v>N</v>
          </cell>
          <cell r="J25">
            <v>33.480000000000004</v>
          </cell>
          <cell r="K25" t="str">
            <v>*</v>
          </cell>
        </row>
        <row r="26">
          <cell r="B26">
            <v>22.283333333333342</v>
          </cell>
          <cell r="C26">
            <v>29.8</v>
          </cell>
          <cell r="D26">
            <v>15.8</v>
          </cell>
          <cell r="E26">
            <v>58.166666666666664</v>
          </cell>
          <cell r="F26">
            <v>80</v>
          </cell>
          <cell r="G26">
            <v>31</v>
          </cell>
          <cell r="H26">
            <v>14.76</v>
          </cell>
          <cell r="I26" t="str">
            <v>NE</v>
          </cell>
          <cell r="J26">
            <v>36</v>
          </cell>
          <cell r="K26" t="str">
            <v>*</v>
          </cell>
        </row>
        <row r="27">
          <cell r="B27">
            <v>22.637500000000003</v>
          </cell>
          <cell r="C27">
            <v>29.9</v>
          </cell>
          <cell r="D27">
            <v>17.100000000000001</v>
          </cell>
          <cell r="E27">
            <v>54.083333333333336</v>
          </cell>
          <cell r="F27">
            <v>74</v>
          </cell>
          <cell r="G27">
            <v>32</v>
          </cell>
          <cell r="H27">
            <v>22.68</v>
          </cell>
          <cell r="I27" t="str">
            <v>NE</v>
          </cell>
          <cell r="J27">
            <v>44.64</v>
          </cell>
          <cell r="K27" t="str">
            <v>*</v>
          </cell>
        </row>
        <row r="28">
          <cell r="B28">
            <v>21.008333333333333</v>
          </cell>
          <cell r="C28">
            <v>29.1</v>
          </cell>
          <cell r="D28">
            <v>14.6</v>
          </cell>
          <cell r="E28">
            <v>58.458333333333336</v>
          </cell>
          <cell r="F28">
            <v>76</v>
          </cell>
          <cell r="G28">
            <v>33</v>
          </cell>
          <cell r="H28">
            <v>14.76</v>
          </cell>
          <cell r="I28" t="str">
            <v>NE</v>
          </cell>
          <cell r="J28">
            <v>47.16</v>
          </cell>
          <cell r="K28" t="str">
            <v>*</v>
          </cell>
        </row>
        <row r="29">
          <cell r="B29">
            <v>20.230434782608697</v>
          </cell>
          <cell r="C29">
            <v>23.9</v>
          </cell>
          <cell r="D29">
            <v>14.6</v>
          </cell>
          <cell r="E29">
            <v>72.217391304347828</v>
          </cell>
          <cell r="F29">
            <v>93</v>
          </cell>
          <cell r="G29">
            <v>61</v>
          </cell>
          <cell r="H29">
            <v>3.6</v>
          </cell>
          <cell r="I29" t="str">
            <v>N</v>
          </cell>
          <cell r="J29">
            <v>34.56</v>
          </cell>
          <cell r="K29" t="str">
            <v>*</v>
          </cell>
        </row>
        <row r="30">
          <cell r="B30">
            <v>12.359999999999998</v>
          </cell>
          <cell r="C30">
            <v>14.7</v>
          </cell>
          <cell r="D30">
            <v>9.9</v>
          </cell>
          <cell r="E30">
            <v>88.86666666666666</v>
          </cell>
          <cell r="F30">
            <v>97</v>
          </cell>
          <cell r="G30">
            <v>76</v>
          </cell>
          <cell r="H30">
            <v>12.6</v>
          </cell>
          <cell r="I30" t="str">
            <v>S</v>
          </cell>
          <cell r="J30">
            <v>33.840000000000003</v>
          </cell>
          <cell r="K30" t="str">
            <v>*</v>
          </cell>
        </row>
        <row r="31">
          <cell r="B31">
            <v>13.562499999999998</v>
          </cell>
          <cell r="C31">
            <v>19.3</v>
          </cell>
          <cell r="D31">
            <v>9.6999999999999993</v>
          </cell>
          <cell r="E31">
            <v>83.3125</v>
          </cell>
          <cell r="F31">
            <v>97</v>
          </cell>
          <cell r="G31">
            <v>58</v>
          </cell>
          <cell r="H31">
            <v>0.72000000000000008</v>
          </cell>
          <cell r="I31" t="str">
            <v>SO</v>
          </cell>
          <cell r="J31">
            <v>32.76</v>
          </cell>
          <cell r="K31" t="str">
            <v>*</v>
          </cell>
        </row>
        <row r="32">
          <cell r="B32">
            <v>12.924999999999999</v>
          </cell>
          <cell r="C32">
            <v>19.3</v>
          </cell>
          <cell r="D32">
            <v>8.1999999999999993</v>
          </cell>
          <cell r="E32">
            <v>88.291666666666671</v>
          </cell>
          <cell r="F32">
            <v>97</v>
          </cell>
          <cell r="G32">
            <v>73</v>
          </cell>
          <cell r="H32">
            <v>0.72000000000000008</v>
          </cell>
          <cell r="I32" t="str">
            <v>NE</v>
          </cell>
          <cell r="J32">
            <v>25.56</v>
          </cell>
          <cell r="K32" t="str">
            <v>*</v>
          </cell>
        </row>
        <row r="33">
          <cell r="B33">
            <v>17.849999999999998</v>
          </cell>
          <cell r="C33">
            <v>23</v>
          </cell>
          <cell r="D33">
            <v>14.5</v>
          </cell>
          <cell r="E33">
            <v>83.375</v>
          </cell>
          <cell r="F33">
            <v>96</v>
          </cell>
          <cell r="G33">
            <v>63</v>
          </cell>
          <cell r="H33">
            <v>23.400000000000002</v>
          </cell>
          <cell r="I33" t="str">
            <v>NE</v>
          </cell>
          <cell r="J33">
            <v>42.84</v>
          </cell>
          <cell r="K33" t="str">
            <v>*</v>
          </cell>
        </row>
        <row r="34">
          <cell r="B34">
            <v>19.866666666666664</v>
          </cell>
          <cell r="C34">
            <v>27.2</v>
          </cell>
          <cell r="D34">
            <v>15.8</v>
          </cell>
          <cell r="E34">
            <v>79.625</v>
          </cell>
          <cell r="F34">
            <v>93</v>
          </cell>
          <cell r="G34">
            <v>53</v>
          </cell>
          <cell r="H34">
            <v>25.56</v>
          </cell>
          <cell r="I34" t="str">
            <v>NE</v>
          </cell>
          <cell r="J34">
            <v>53.28</v>
          </cell>
          <cell r="K34" t="str">
            <v>*</v>
          </cell>
        </row>
        <row r="35">
          <cell r="I35" t="str">
            <v>NE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19.579166666666666</v>
          </cell>
          <cell r="C5">
            <v>24.6</v>
          </cell>
          <cell r="D5">
            <v>15.4</v>
          </cell>
          <cell r="E5">
            <v>79.041666666666671</v>
          </cell>
          <cell r="F5">
            <v>96</v>
          </cell>
          <cell r="G5">
            <v>59</v>
          </cell>
          <cell r="H5">
            <v>9</v>
          </cell>
          <cell r="I5" t="str">
            <v>SE</v>
          </cell>
          <cell r="J5">
            <v>21.6</v>
          </cell>
          <cell r="K5">
            <v>0</v>
          </cell>
        </row>
        <row r="6">
          <cell r="B6">
            <v>14.895833333333329</v>
          </cell>
          <cell r="C6">
            <v>19.5</v>
          </cell>
          <cell r="D6">
            <v>13.2</v>
          </cell>
          <cell r="E6">
            <v>92.541666666666671</v>
          </cell>
          <cell r="F6">
            <v>96</v>
          </cell>
          <cell r="G6">
            <v>85</v>
          </cell>
          <cell r="H6">
            <v>11.879999999999999</v>
          </cell>
          <cell r="I6" t="str">
            <v>SE</v>
          </cell>
          <cell r="J6">
            <v>25.2</v>
          </cell>
          <cell r="K6">
            <v>11.799999999999999</v>
          </cell>
        </row>
        <row r="7">
          <cell r="B7">
            <v>16.633333333333333</v>
          </cell>
          <cell r="C7">
            <v>22.6</v>
          </cell>
          <cell r="D7">
            <v>14.1</v>
          </cell>
          <cell r="E7">
            <v>92.791666666666671</v>
          </cell>
          <cell r="F7">
            <v>97</v>
          </cell>
          <cell r="G7">
            <v>76</v>
          </cell>
          <cell r="H7">
            <v>7.5600000000000005</v>
          </cell>
          <cell r="I7" t="str">
            <v>SE</v>
          </cell>
          <cell r="J7">
            <v>17.64</v>
          </cell>
          <cell r="K7">
            <v>0.4</v>
          </cell>
        </row>
        <row r="8">
          <cell r="B8">
            <v>19.56666666666667</v>
          </cell>
          <cell r="C8">
            <v>23.7</v>
          </cell>
          <cell r="D8">
            <v>16.899999999999999</v>
          </cell>
          <cell r="E8">
            <v>84.666666666666671</v>
          </cell>
          <cell r="F8">
            <v>95</v>
          </cell>
          <cell r="G8">
            <v>70</v>
          </cell>
          <cell r="H8">
            <v>12.96</v>
          </cell>
          <cell r="I8" t="str">
            <v>SE</v>
          </cell>
          <cell r="J8">
            <v>26.28</v>
          </cell>
          <cell r="K8">
            <v>0.4</v>
          </cell>
        </row>
        <row r="9">
          <cell r="B9">
            <v>20.654166666666665</v>
          </cell>
          <cell r="C9">
            <v>27</v>
          </cell>
          <cell r="D9">
            <v>15.2</v>
          </cell>
          <cell r="E9">
            <v>82.416666666666671</v>
          </cell>
          <cell r="F9">
            <v>91</v>
          </cell>
          <cell r="G9">
            <v>63</v>
          </cell>
          <cell r="H9">
            <v>17.64</v>
          </cell>
          <cell r="I9" t="str">
            <v>NE</v>
          </cell>
          <cell r="J9">
            <v>29.16</v>
          </cell>
          <cell r="K9">
            <v>0</v>
          </cell>
        </row>
        <row r="10">
          <cell r="B10">
            <v>15.849999999999996</v>
          </cell>
          <cell r="C10">
            <v>20</v>
          </cell>
          <cell r="D10">
            <v>13.6</v>
          </cell>
          <cell r="E10">
            <v>78.958333333333329</v>
          </cell>
          <cell r="F10">
            <v>92</v>
          </cell>
          <cell r="G10">
            <v>59</v>
          </cell>
          <cell r="H10">
            <v>10.44</v>
          </cell>
          <cell r="I10" t="str">
            <v>SE</v>
          </cell>
          <cell r="J10">
            <v>23.759999999999998</v>
          </cell>
          <cell r="K10">
            <v>0</v>
          </cell>
        </row>
        <row r="11">
          <cell r="B11">
            <v>19.591666666666665</v>
          </cell>
          <cell r="C11">
            <v>28.9</v>
          </cell>
          <cell r="D11">
            <v>13.5</v>
          </cell>
          <cell r="E11">
            <v>79</v>
          </cell>
          <cell r="F11">
            <v>93</v>
          </cell>
          <cell r="G11">
            <v>56</v>
          </cell>
          <cell r="H11">
            <v>8.64</v>
          </cell>
          <cell r="I11" t="str">
            <v>SE</v>
          </cell>
          <cell r="J11">
            <v>20.88</v>
          </cell>
          <cell r="K11">
            <v>0</v>
          </cell>
        </row>
        <row r="12">
          <cell r="B12">
            <v>24.224999999999998</v>
          </cell>
          <cell r="C12">
            <v>30.9</v>
          </cell>
          <cell r="D12">
            <v>20</v>
          </cell>
          <cell r="E12">
            <v>75.083333333333329</v>
          </cell>
          <cell r="F12">
            <v>89</v>
          </cell>
          <cell r="G12">
            <v>50</v>
          </cell>
          <cell r="H12">
            <v>10.8</v>
          </cell>
          <cell r="I12" t="str">
            <v>L</v>
          </cell>
          <cell r="J12">
            <v>25.92</v>
          </cell>
          <cell r="K12">
            <v>0</v>
          </cell>
        </row>
        <row r="13">
          <cell r="B13">
            <v>24.720833333333331</v>
          </cell>
          <cell r="C13">
            <v>31.1</v>
          </cell>
          <cell r="D13">
            <v>19.3</v>
          </cell>
          <cell r="E13">
            <v>75.875</v>
          </cell>
          <cell r="F13">
            <v>93</v>
          </cell>
          <cell r="G13">
            <v>51</v>
          </cell>
          <cell r="H13">
            <v>12.6</v>
          </cell>
          <cell r="I13" t="str">
            <v>NO</v>
          </cell>
          <cell r="J13">
            <v>28.08</v>
          </cell>
          <cell r="K13">
            <v>0</v>
          </cell>
        </row>
        <row r="14">
          <cell r="B14">
            <v>24.670833333333331</v>
          </cell>
          <cell r="C14">
            <v>30.5</v>
          </cell>
          <cell r="D14">
            <v>20.399999999999999</v>
          </cell>
          <cell r="E14">
            <v>72.875</v>
          </cell>
          <cell r="F14">
            <v>88</v>
          </cell>
          <cell r="G14">
            <v>49</v>
          </cell>
          <cell r="H14">
            <v>16.559999999999999</v>
          </cell>
          <cell r="I14" t="str">
            <v>NO</v>
          </cell>
          <cell r="J14">
            <v>35.64</v>
          </cell>
          <cell r="K14">
            <v>0</v>
          </cell>
        </row>
        <row r="15">
          <cell r="B15">
            <v>24.362500000000001</v>
          </cell>
          <cell r="C15">
            <v>30.9</v>
          </cell>
          <cell r="D15">
            <v>19</v>
          </cell>
          <cell r="E15">
            <v>66.375</v>
          </cell>
          <cell r="F15">
            <v>87</v>
          </cell>
          <cell r="G15">
            <v>44</v>
          </cell>
          <cell r="H15">
            <v>15.840000000000002</v>
          </cell>
          <cell r="I15" t="str">
            <v>NO</v>
          </cell>
          <cell r="J15">
            <v>34.92</v>
          </cell>
          <cell r="K15">
            <v>0</v>
          </cell>
        </row>
        <row r="16">
          <cell r="B16">
            <v>24.137500000000003</v>
          </cell>
          <cell r="C16">
            <v>30.4</v>
          </cell>
          <cell r="D16">
            <v>17.8</v>
          </cell>
          <cell r="E16">
            <v>62.208333333333336</v>
          </cell>
          <cell r="F16">
            <v>83</v>
          </cell>
          <cell r="G16">
            <v>40</v>
          </cell>
          <cell r="H16">
            <v>14.04</v>
          </cell>
          <cell r="I16" t="str">
            <v>N</v>
          </cell>
          <cell r="J16">
            <v>36.36</v>
          </cell>
          <cell r="K16">
            <v>0</v>
          </cell>
        </row>
        <row r="17">
          <cell r="B17">
            <v>23.295833333333334</v>
          </cell>
          <cell r="C17">
            <v>30.6</v>
          </cell>
          <cell r="D17">
            <v>17.100000000000001</v>
          </cell>
          <cell r="E17">
            <v>67.916666666666671</v>
          </cell>
          <cell r="F17">
            <v>83</v>
          </cell>
          <cell r="G17">
            <v>46</v>
          </cell>
          <cell r="H17">
            <v>11.16</v>
          </cell>
          <cell r="I17" t="str">
            <v>NO</v>
          </cell>
          <cell r="J17">
            <v>26.28</v>
          </cell>
          <cell r="K17">
            <v>0</v>
          </cell>
        </row>
        <row r="18">
          <cell r="B18">
            <v>21.883333333333336</v>
          </cell>
          <cell r="C18">
            <v>27.1</v>
          </cell>
          <cell r="D18">
            <v>18.7</v>
          </cell>
          <cell r="E18">
            <v>80.166666666666671</v>
          </cell>
          <cell r="F18">
            <v>89</v>
          </cell>
          <cell r="G18">
            <v>62</v>
          </cell>
          <cell r="H18">
            <v>14.4</v>
          </cell>
          <cell r="I18" t="str">
            <v>SE</v>
          </cell>
          <cell r="J18">
            <v>30.96</v>
          </cell>
          <cell r="K18">
            <v>0</v>
          </cell>
        </row>
        <row r="19">
          <cell r="B19">
            <v>21.116666666666664</v>
          </cell>
          <cell r="C19">
            <v>28.3</v>
          </cell>
          <cell r="D19">
            <v>16.7</v>
          </cell>
          <cell r="E19">
            <v>76.166666666666671</v>
          </cell>
          <cell r="F19">
            <v>93</v>
          </cell>
          <cell r="G19">
            <v>45</v>
          </cell>
          <cell r="H19">
            <v>13.68</v>
          </cell>
          <cell r="I19" t="str">
            <v>SE</v>
          </cell>
          <cell r="J19">
            <v>30.240000000000002</v>
          </cell>
          <cell r="K19">
            <v>0</v>
          </cell>
        </row>
        <row r="20">
          <cell r="B20">
            <v>22.437500000000004</v>
          </cell>
          <cell r="C20">
            <v>29.2</v>
          </cell>
          <cell r="D20">
            <v>17.8</v>
          </cell>
          <cell r="E20">
            <v>61.041666666666664</v>
          </cell>
          <cell r="F20">
            <v>80</v>
          </cell>
          <cell r="G20">
            <v>35</v>
          </cell>
          <cell r="H20">
            <v>14.4</v>
          </cell>
          <cell r="I20" t="str">
            <v>NE</v>
          </cell>
          <cell r="J20">
            <v>33.119999999999997</v>
          </cell>
          <cell r="K20">
            <v>0</v>
          </cell>
        </row>
        <row r="21">
          <cell r="B21">
            <v>22.904166666666672</v>
          </cell>
          <cell r="C21">
            <v>29.3</v>
          </cell>
          <cell r="D21">
            <v>18.2</v>
          </cell>
          <cell r="E21">
            <v>56.916666666666664</v>
          </cell>
          <cell r="F21">
            <v>71</v>
          </cell>
          <cell r="G21">
            <v>35</v>
          </cell>
          <cell r="H21">
            <v>21.240000000000002</v>
          </cell>
          <cell r="I21" t="str">
            <v>N</v>
          </cell>
          <cell r="J21">
            <v>45.36</v>
          </cell>
          <cell r="K21">
            <v>0</v>
          </cell>
        </row>
        <row r="22">
          <cell r="B22">
            <v>23.858333333333338</v>
          </cell>
          <cell r="C22">
            <v>29.2</v>
          </cell>
          <cell r="D22">
            <v>20.100000000000001</v>
          </cell>
          <cell r="E22">
            <v>57.041666666666664</v>
          </cell>
          <cell r="F22">
            <v>68</v>
          </cell>
          <cell r="G22">
            <v>43</v>
          </cell>
          <cell r="H22">
            <v>15.120000000000001</v>
          </cell>
          <cell r="I22" t="str">
            <v>N</v>
          </cell>
          <cell r="J22">
            <v>32.4</v>
          </cell>
          <cell r="K22">
            <v>0</v>
          </cell>
        </row>
        <row r="23">
          <cell r="B23">
            <v>22.858333333333334</v>
          </cell>
          <cell r="C23">
            <v>30.6</v>
          </cell>
          <cell r="D23">
            <v>16.600000000000001</v>
          </cell>
          <cell r="E23">
            <v>63.291666666666664</v>
          </cell>
          <cell r="F23">
            <v>82</v>
          </cell>
          <cell r="G23">
            <v>39</v>
          </cell>
          <cell r="H23">
            <v>15.48</v>
          </cell>
          <cell r="I23" t="str">
            <v>N</v>
          </cell>
          <cell r="J23">
            <v>36.72</v>
          </cell>
          <cell r="K23">
            <v>0</v>
          </cell>
        </row>
        <row r="24">
          <cell r="B24">
            <v>23.462499999999995</v>
          </cell>
          <cell r="C24">
            <v>30.4</v>
          </cell>
          <cell r="D24">
            <v>16.5</v>
          </cell>
          <cell r="E24">
            <v>58.708333333333336</v>
          </cell>
          <cell r="F24">
            <v>82</v>
          </cell>
          <cell r="G24">
            <v>35</v>
          </cell>
          <cell r="H24">
            <v>15.120000000000001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23.504166666666666</v>
          </cell>
          <cell r="C25">
            <v>29.9</v>
          </cell>
          <cell r="D25">
            <v>16.399999999999999</v>
          </cell>
          <cell r="E25">
            <v>50.041666666666664</v>
          </cell>
          <cell r="F25">
            <v>68</v>
          </cell>
          <cell r="G25">
            <v>35</v>
          </cell>
          <cell r="H25">
            <v>17.64</v>
          </cell>
          <cell r="I25" t="str">
            <v>N</v>
          </cell>
          <cell r="J25">
            <v>39.24</v>
          </cell>
          <cell r="K25">
            <v>0</v>
          </cell>
        </row>
        <row r="26">
          <cell r="B26">
            <v>22.8</v>
          </cell>
          <cell r="C26">
            <v>31.1</v>
          </cell>
          <cell r="D26">
            <v>15.3</v>
          </cell>
          <cell r="E26">
            <v>55.583333333333336</v>
          </cell>
          <cell r="F26">
            <v>74</v>
          </cell>
          <cell r="G26">
            <v>29</v>
          </cell>
          <cell r="H26">
            <v>10.44</v>
          </cell>
          <cell r="I26" t="str">
            <v>NO</v>
          </cell>
          <cell r="J26">
            <v>27</v>
          </cell>
          <cell r="K26">
            <v>0</v>
          </cell>
        </row>
        <row r="27">
          <cell r="B27">
            <v>23.004166666666666</v>
          </cell>
          <cell r="C27">
            <v>29.6</v>
          </cell>
          <cell r="D27">
            <v>17.3</v>
          </cell>
          <cell r="E27">
            <v>53.083333333333336</v>
          </cell>
          <cell r="F27">
            <v>75</v>
          </cell>
          <cell r="G27">
            <v>34</v>
          </cell>
          <cell r="H27">
            <v>18</v>
          </cell>
          <cell r="I27" t="str">
            <v>N</v>
          </cell>
          <cell r="J27">
            <v>37.440000000000005</v>
          </cell>
          <cell r="K27">
            <v>0</v>
          </cell>
        </row>
        <row r="28">
          <cell r="B28">
            <v>23.058333333333337</v>
          </cell>
          <cell r="C28">
            <v>29.6</v>
          </cell>
          <cell r="D28">
            <v>17</v>
          </cell>
          <cell r="E28">
            <v>48.666666666666664</v>
          </cell>
          <cell r="F28">
            <v>61</v>
          </cell>
          <cell r="G28">
            <v>37</v>
          </cell>
          <cell r="H28">
            <v>16.920000000000002</v>
          </cell>
          <cell r="I28" t="str">
            <v>N</v>
          </cell>
          <cell r="J28">
            <v>41.04</v>
          </cell>
          <cell r="K28">
            <v>0</v>
          </cell>
        </row>
        <row r="29">
          <cell r="B29">
            <v>21.620833333333337</v>
          </cell>
          <cell r="C29">
            <v>27</v>
          </cell>
          <cell r="D29">
            <v>17.899999999999999</v>
          </cell>
          <cell r="E29">
            <v>70.5</v>
          </cell>
          <cell r="F29">
            <v>91</v>
          </cell>
          <cell r="G29">
            <v>52</v>
          </cell>
          <cell r="H29">
            <v>13.68</v>
          </cell>
          <cell r="I29" t="str">
            <v>NO</v>
          </cell>
          <cell r="J29">
            <v>31.680000000000003</v>
          </cell>
          <cell r="K29">
            <v>7.8000000000000016</v>
          </cell>
        </row>
        <row r="30">
          <cell r="B30">
            <v>16.645833333333332</v>
          </cell>
          <cell r="C30">
            <v>20.8</v>
          </cell>
          <cell r="D30">
            <v>14</v>
          </cell>
          <cell r="E30">
            <v>89.708333333333329</v>
          </cell>
          <cell r="F30">
            <v>93</v>
          </cell>
          <cell r="G30">
            <v>82</v>
          </cell>
          <cell r="H30">
            <v>18</v>
          </cell>
          <cell r="I30" t="str">
            <v>SE</v>
          </cell>
          <cell r="J30">
            <v>37.080000000000005</v>
          </cell>
          <cell r="K30">
            <v>16.399999999999999</v>
          </cell>
        </row>
        <row r="31">
          <cell r="B31">
            <v>15.783333333333333</v>
          </cell>
          <cell r="C31">
            <v>17.5</v>
          </cell>
          <cell r="D31">
            <v>13.8</v>
          </cell>
          <cell r="E31">
            <v>92.75</v>
          </cell>
          <cell r="F31">
            <v>96</v>
          </cell>
          <cell r="G31">
            <v>87</v>
          </cell>
          <cell r="H31">
            <v>10.8</v>
          </cell>
          <cell r="I31" t="str">
            <v>NO</v>
          </cell>
          <cell r="J31">
            <v>27</v>
          </cell>
          <cell r="K31">
            <v>21</v>
          </cell>
        </row>
        <row r="32">
          <cell r="B32">
            <v>16.287500000000005</v>
          </cell>
          <cell r="C32">
            <v>20.100000000000001</v>
          </cell>
          <cell r="D32">
            <v>14.2</v>
          </cell>
          <cell r="E32">
            <v>90.833333333333329</v>
          </cell>
          <cell r="F32">
            <v>96</v>
          </cell>
          <cell r="G32">
            <v>81</v>
          </cell>
          <cell r="H32">
            <v>10.44</v>
          </cell>
          <cell r="I32" t="str">
            <v>SE</v>
          </cell>
          <cell r="J32">
            <v>20.52</v>
          </cell>
          <cell r="K32">
            <v>0.4</v>
          </cell>
        </row>
        <row r="33">
          <cell r="B33">
            <v>21.012500000000003</v>
          </cell>
          <cell r="C33">
            <v>28.7</v>
          </cell>
          <cell r="D33">
            <v>17.3</v>
          </cell>
          <cell r="E33">
            <v>75.166666666666671</v>
          </cell>
          <cell r="F33">
            <v>92</v>
          </cell>
          <cell r="G33">
            <v>45</v>
          </cell>
          <cell r="H33">
            <v>17.28</v>
          </cell>
          <cell r="I33" t="str">
            <v>NE</v>
          </cell>
          <cell r="J33">
            <v>39.24</v>
          </cell>
          <cell r="K33">
            <v>0</v>
          </cell>
        </row>
        <row r="34">
          <cell r="B34">
            <v>22.687500000000004</v>
          </cell>
          <cell r="C34">
            <v>28.1</v>
          </cell>
          <cell r="D34">
            <v>18</v>
          </cell>
          <cell r="E34">
            <v>68</v>
          </cell>
          <cell r="F34">
            <v>83</v>
          </cell>
          <cell r="G34">
            <v>51</v>
          </cell>
          <cell r="H34">
            <v>28.44</v>
          </cell>
          <cell r="I34" t="str">
            <v>NO</v>
          </cell>
          <cell r="J34">
            <v>60.480000000000004</v>
          </cell>
          <cell r="K34">
            <v>0</v>
          </cell>
        </row>
        <row r="35">
          <cell r="I35" t="str">
            <v>SE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22.858333333333334</v>
          </cell>
          <cell r="C5">
            <v>29.3</v>
          </cell>
          <cell r="D5">
            <v>17.100000000000001</v>
          </cell>
          <cell r="E5">
            <v>60.666666666666664</v>
          </cell>
          <cell r="F5">
            <v>86</v>
          </cell>
          <cell r="G5">
            <v>36</v>
          </cell>
          <cell r="H5">
            <v>13.32</v>
          </cell>
          <cell r="I5" t="str">
            <v>L</v>
          </cell>
          <cell r="J5">
            <v>25.56</v>
          </cell>
          <cell r="K5">
            <v>0</v>
          </cell>
        </row>
        <row r="6">
          <cell r="B6">
            <v>17.416666666666668</v>
          </cell>
          <cell r="C6">
            <v>24.1</v>
          </cell>
          <cell r="D6">
            <v>14.5</v>
          </cell>
          <cell r="E6">
            <v>94.25</v>
          </cell>
          <cell r="F6">
            <v>99</v>
          </cell>
          <cell r="G6">
            <v>68</v>
          </cell>
          <cell r="H6">
            <v>15.120000000000001</v>
          </cell>
          <cell r="I6" t="str">
            <v>SO</v>
          </cell>
          <cell r="J6">
            <v>28.44</v>
          </cell>
          <cell r="K6">
            <v>0</v>
          </cell>
        </row>
        <row r="7">
          <cell r="B7">
            <v>19.474999999999998</v>
          </cell>
          <cell r="C7">
            <v>28.7</v>
          </cell>
          <cell r="D7">
            <v>13.8</v>
          </cell>
          <cell r="E7">
            <v>84.291666666666671</v>
          </cell>
          <cell r="F7">
            <v>100</v>
          </cell>
          <cell r="G7">
            <v>42</v>
          </cell>
          <cell r="H7">
            <v>11.520000000000001</v>
          </cell>
          <cell r="I7" t="str">
            <v>SE</v>
          </cell>
          <cell r="J7">
            <v>22.68</v>
          </cell>
          <cell r="K7">
            <v>0</v>
          </cell>
        </row>
        <row r="8">
          <cell r="B8">
            <v>23.841666666666669</v>
          </cell>
          <cell r="C8">
            <v>31.5</v>
          </cell>
          <cell r="D8">
            <v>19.600000000000001</v>
          </cell>
          <cell r="E8">
            <v>66.791666666666671</v>
          </cell>
          <cell r="F8">
            <v>90</v>
          </cell>
          <cell r="G8">
            <v>27</v>
          </cell>
          <cell r="H8">
            <v>16.2</v>
          </cell>
          <cell r="I8" t="str">
            <v>SE</v>
          </cell>
          <cell r="J8">
            <v>26.64</v>
          </cell>
          <cell r="K8">
            <v>0</v>
          </cell>
        </row>
        <row r="9">
          <cell r="B9">
            <v>24.508333333333336</v>
          </cell>
          <cell r="C9">
            <v>32.700000000000003</v>
          </cell>
          <cell r="D9">
            <v>19.100000000000001</v>
          </cell>
          <cell r="E9">
            <v>63.541666666666664</v>
          </cell>
          <cell r="F9">
            <v>83</v>
          </cell>
          <cell r="G9">
            <v>37</v>
          </cell>
          <cell r="H9">
            <v>15.840000000000002</v>
          </cell>
          <cell r="I9" t="str">
            <v>L</v>
          </cell>
          <cell r="J9">
            <v>38.159999999999997</v>
          </cell>
          <cell r="K9">
            <v>0</v>
          </cell>
        </row>
        <row r="10">
          <cell r="B10">
            <v>20.016666666666662</v>
          </cell>
          <cell r="C10">
            <v>26.6</v>
          </cell>
          <cell r="D10">
            <v>16.5</v>
          </cell>
          <cell r="E10">
            <v>88.583333333333329</v>
          </cell>
          <cell r="F10">
            <v>99</v>
          </cell>
          <cell r="G10">
            <v>61</v>
          </cell>
          <cell r="H10">
            <v>15.48</v>
          </cell>
          <cell r="I10" t="str">
            <v>SO</v>
          </cell>
          <cell r="J10">
            <v>27.36</v>
          </cell>
          <cell r="K10">
            <v>0</v>
          </cell>
        </row>
        <row r="11">
          <cell r="B11">
            <v>23.033333333333335</v>
          </cell>
          <cell r="C11">
            <v>31.3</v>
          </cell>
          <cell r="D11">
            <v>18</v>
          </cell>
          <cell r="E11">
            <v>79.958333333333329</v>
          </cell>
          <cell r="F11">
            <v>94</v>
          </cell>
          <cell r="G11">
            <v>48</v>
          </cell>
          <cell r="H11">
            <v>15.120000000000001</v>
          </cell>
          <cell r="I11" t="str">
            <v>L</v>
          </cell>
          <cell r="J11">
            <v>24.840000000000003</v>
          </cell>
          <cell r="K11">
            <v>0</v>
          </cell>
        </row>
        <row r="12">
          <cell r="B12">
            <v>25.304166666666664</v>
          </cell>
          <cell r="C12">
            <v>32.799999999999997</v>
          </cell>
          <cell r="D12">
            <v>20.399999999999999</v>
          </cell>
          <cell r="E12">
            <v>71.083333333333329</v>
          </cell>
          <cell r="F12">
            <v>90</v>
          </cell>
          <cell r="G12">
            <v>36</v>
          </cell>
          <cell r="H12">
            <v>12.96</v>
          </cell>
          <cell r="I12" t="str">
            <v>L</v>
          </cell>
          <cell r="J12">
            <v>27.36</v>
          </cell>
          <cell r="K12">
            <v>0</v>
          </cell>
        </row>
        <row r="13">
          <cell r="B13">
            <v>25.141666666666666</v>
          </cell>
          <cell r="C13">
            <v>32.5</v>
          </cell>
          <cell r="D13">
            <v>19.8</v>
          </cell>
          <cell r="E13">
            <v>66.458333333333329</v>
          </cell>
          <cell r="F13">
            <v>87</v>
          </cell>
          <cell r="G13">
            <v>33</v>
          </cell>
          <cell r="H13">
            <v>15.840000000000002</v>
          </cell>
          <cell r="I13" t="str">
            <v>L</v>
          </cell>
          <cell r="J13">
            <v>27</v>
          </cell>
          <cell r="K13">
            <v>0</v>
          </cell>
        </row>
        <row r="14">
          <cell r="B14">
            <v>25.004166666666666</v>
          </cell>
          <cell r="C14">
            <v>33.1</v>
          </cell>
          <cell r="D14">
            <v>19.399999999999999</v>
          </cell>
          <cell r="E14">
            <v>58.833333333333336</v>
          </cell>
          <cell r="F14">
            <v>83</v>
          </cell>
          <cell r="G14">
            <v>24</v>
          </cell>
          <cell r="H14">
            <v>24.12</v>
          </cell>
          <cell r="I14" t="str">
            <v>L</v>
          </cell>
          <cell r="J14">
            <v>39.6</v>
          </cell>
          <cell r="K14">
            <v>0</v>
          </cell>
        </row>
        <row r="15">
          <cell r="B15">
            <v>24.445833333333326</v>
          </cell>
          <cell r="C15">
            <v>32.299999999999997</v>
          </cell>
          <cell r="D15">
            <v>18.5</v>
          </cell>
          <cell r="E15">
            <v>58.166666666666664</v>
          </cell>
          <cell r="F15">
            <v>80</v>
          </cell>
          <cell r="G15">
            <v>30</v>
          </cell>
          <cell r="H15">
            <v>21.240000000000002</v>
          </cell>
          <cell r="I15" t="str">
            <v>L</v>
          </cell>
          <cell r="J15">
            <v>34.56</v>
          </cell>
          <cell r="K15">
            <v>0</v>
          </cell>
        </row>
        <row r="16">
          <cell r="B16">
            <v>23.899999999999995</v>
          </cell>
          <cell r="C16">
            <v>31.8</v>
          </cell>
          <cell r="D16">
            <v>17.7</v>
          </cell>
          <cell r="E16">
            <v>58.5</v>
          </cell>
          <cell r="F16">
            <v>75</v>
          </cell>
          <cell r="G16">
            <v>27</v>
          </cell>
          <cell r="H16">
            <v>26.64</v>
          </cell>
          <cell r="I16" t="str">
            <v>L</v>
          </cell>
          <cell r="J16">
            <v>40.680000000000007</v>
          </cell>
          <cell r="K16">
            <v>0</v>
          </cell>
        </row>
        <row r="17">
          <cell r="B17">
            <v>24.558333333333334</v>
          </cell>
          <cell r="C17">
            <v>31.5</v>
          </cell>
          <cell r="D17">
            <v>19.600000000000001</v>
          </cell>
          <cell r="E17">
            <v>62.5</v>
          </cell>
          <cell r="F17">
            <v>79</v>
          </cell>
          <cell r="G17">
            <v>40</v>
          </cell>
          <cell r="H17">
            <v>16.2</v>
          </cell>
          <cell r="I17" t="str">
            <v>L</v>
          </cell>
          <cell r="J17">
            <v>28.08</v>
          </cell>
          <cell r="K17">
            <v>0</v>
          </cell>
        </row>
        <row r="18">
          <cell r="B18">
            <v>24.375</v>
          </cell>
          <cell r="C18">
            <v>30.7</v>
          </cell>
          <cell r="D18">
            <v>19.2</v>
          </cell>
          <cell r="E18">
            <v>63.5</v>
          </cell>
          <cell r="F18">
            <v>87</v>
          </cell>
          <cell r="G18">
            <v>32</v>
          </cell>
          <cell r="H18">
            <v>21.96</v>
          </cell>
          <cell r="I18" t="str">
            <v>SE</v>
          </cell>
          <cell r="J18">
            <v>31.319999999999997</v>
          </cell>
          <cell r="K18">
            <v>0</v>
          </cell>
        </row>
        <row r="19">
          <cell r="B19">
            <v>23.024999999999995</v>
          </cell>
          <cell r="C19">
            <v>31.2</v>
          </cell>
          <cell r="D19">
            <v>16.5</v>
          </cell>
          <cell r="E19">
            <v>73.791666666666671</v>
          </cell>
          <cell r="F19">
            <v>99</v>
          </cell>
          <cell r="G19">
            <v>29</v>
          </cell>
          <cell r="H19">
            <v>14.76</v>
          </cell>
          <cell r="I19" t="str">
            <v>O</v>
          </cell>
          <cell r="J19">
            <v>32.76</v>
          </cell>
          <cell r="K19">
            <v>0</v>
          </cell>
        </row>
        <row r="20">
          <cell r="B20">
            <v>23.033333333333335</v>
          </cell>
          <cell r="C20">
            <v>30.2</v>
          </cell>
          <cell r="D20">
            <v>17.8</v>
          </cell>
          <cell r="E20">
            <v>58.833333333333336</v>
          </cell>
          <cell r="F20">
            <v>84</v>
          </cell>
          <cell r="G20">
            <v>29</v>
          </cell>
          <cell r="H20">
            <v>23.759999999999998</v>
          </cell>
          <cell r="I20" t="str">
            <v>L</v>
          </cell>
          <cell r="J20">
            <v>37.440000000000005</v>
          </cell>
          <cell r="K20">
            <v>0</v>
          </cell>
        </row>
        <row r="21">
          <cell r="B21">
            <v>22.904166666666665</v>
          </cell>
          <cell r="C21">
            <v>30.8</v>
          </cell>
          <cell r="D21">
            <v>17.2</v>
          </cell>
          <cell r="E21">
            <v>56.583333333333336</v>
          </cell>
          <cell r="F21">
            <v>77</v>
          </cell>
          <cell r="G21">
            <v>30</v>
          </cell>
          <cell r="H21">
            <v>23.040000000000003</v>
          </cell>
          <cell r="I21" t="str">
            <v>NE</v>
          </cell>
          <cell r="J21">
            <v>58.32</v>
          </cell>
          <cell r="K21">
            <v>0</v>
          </cell>
        </row>
        <row r="22">
          <cell r="B22">
            <v>23.129166666666666</v>
          </cell>
          <cell r="C22">
            <v>30.9</v>
          </cell>
          <cell r="D22">
            <v>18.100000000000001</v>
          </cell>
          <cell r="E22">
            <v>61.5</v>
          </cell>
          <cell r="F22">
            <v>80</v>
          </cell>
          <cell r="G22">
            <v>32</v>
          </cell>
          <cell r="H22">
            <v>25.92</v>
          </cell>
          <cell r="I22" t="str">
            <v>NE</v>
          </cell>
          <cell r="J22">
            <v>46.800000000000004</v>
          </cell>
          <cell r="K22">
            <v>0</v>
          </cell>
        </row>
        <row r="23">
          <cell r="B23">
            <v>23.666666666666661</v>
          </cell>
          <cell r="C23">
            <v>30.9</v>
          </cell>
          <cell r="D23">
            <v>17.899999999999999</v>
          </cell>
          <cell r="E23">
            <v>59.583333333333336</v>
          </cell>
          <cell r="F23">
            <v>82</v>
          </cell>
          <cell r="G23">
            <v>32</v>
          </cell>
          <cell r="H23">
            <v>18.720000000000002</v>
          </cell>
          <cell r="I23" t="str">
            <v>L</v>
          </cell>
          <cell r="J23">
            <v>31.680000000000003</v>
          </cell>
          <cell r="K23">
            <v>0</v>
          </cell>
        </row>
        <row r="24">
          <cell r="B24">
            <v>23.612500000000001</v>
          </cell>
          <cell r="C24">
            <v>31.3</v>
          </cell>
          <cell r="D24">
            <v>17.600000000000001</v>
          </cell>
          <cell r="E24">
            <v>55.333333333333336</v>
          </cell>
          <cell r="F24">
            <v>77</v>
          </cell>
          <cell r="G24">
            <v>26</v>
          </cell>
          <cell r="H24">
            <v>20.88</v>
          </cell>
          <cell r="I24" t="str">
            <v>L</v>
          </cell>
          <cell r="J24">
            <v>42.480000000000004</v>
          </cell>
          <cell r="K24">
            <v>0</v>
          </cell>
        </row>
        <row r="25">
          <cell r="B25">
            <v>22.962500000000002</v>
          </cell>
          <cell r="C25">
            <v>31.4</v>
          </cell>
          <cell r="D25">
            <v>16.3</v>
          </cell>
          <cell r="E25">
            <v>55.708333333333336</v>
          </cell>
          <cell r="F25">
            <v>81</v>
          </cell>
          <cell r="G25">
            <v>26</v>
          </cell>
          <cell r="H25">
            <v>23.400000000000002</v>
          </cell>
          <cell r="I25" t="str">
            <v>L</v>
          </cell>
          <cell r="J25">
            <v>37.440000000000005</v>
          </cell>
          <cell r="K25">
            <v>0</v>
          </cell>
        </row>
        <row r="26">
          <cell r="B26">
            <v>24.037499999999998</v>
          </cell>
          <cell r="C26">
            <v>32.5</v>
          </cell>
          <cell r="D26">
            <v>17.8</v>
          </cell>
          <cell r="E26">
            <v>48.666666666666664</v>
          </cell>
          <cell r="F26">
            <v>71</v>
          </cell>
          <cell r="G26">
            <v>17</v>
          </cell>
          <cell r="H26">
            <v>14.04</v>
          </cell>
          <cell r="I26" t="str">
            <v>L</v>
          </cell>
          <cell r="J26">
            <v>25.2</v>
          </cell>
          <cell r="K26">
            <v>0</v>
          </cell>
        </row>
        <row r="27">
          <cell r="B27">
            <v>23.049999999999997</v>
          </cell>
          <cell r="C27">
            <v>30.7</v>
          </cell>
          <cell r="D27">
            <v>16.399999999999999</v>
          </cell>
          <cell r="E27">
            <v>48.333333333333336</v>
          </cell>
          <cell r="F27">
            <v>75</v>
          </cell>
          <cell r="G27">
            <v>17</v>
          </cell>
          <cell r="H27">
            <v>22.32</v>
          </cell>
          <cell r="I27" t="str">
            <v>L</v>
          </cell>
          <cell r="J27">
            <v>50.04</v>
          </cell>
          <cell r="K27">
            <v>0</v>
          </cell>
        </row>
        <row r="28">
          <cell r="B28">
            <v>22.683333333333334</v>
          </cell>
          <cell r="C28">
            <v>31.4</v>
          </cell>
          <cell r="D28">
            <v>16.2</v>
          </cell>
          <cell r="E28">
            <v>51.75</v>
          </cell>
          <cell r="F28">
            <v>74</v>
          </cell>
          <cell r="G28">
            <v>22</v>
          </cell>
          <cell r="H28">
            <v>28.8</v>
          </cell>
          <cell r="I28" t="str">
            <v>L</v>
          </cell>
          <cell r="J28">
            <v>50.04</v>
          </cell>
          <cell r="K28">
            <v>0</v>
          </cell>
        </row>
        <row r="29">
          <cell r="B29">
            <v>23.895833333333339</v>
          </cell>
          <cell r="C29">
            <v>32</v>
          </cell>
          <cell r="D29">
            <v>18</v>
          </cell>
          <cell r="E29">
            <v>57.291666666666664</v>
          </cell>
          <cell r="F29">
            <v>80</v>
          </cell>
          <cell r="G29">
            <v>30</v>
          </cell>
          <cell r="H29">
            <v>23.040000000000003</v>
          </cell>
          <cell r="I29" t="str">
            <v>NE</v>
          </cell>
          <cell r="J29">
            <v>39.6</v>
          </cell>
          <cell r="K29">
            <v>0</v>
          </cell>
        </row>
        <row r="30">
          <cell r="B30">
            <v>24.129166666666666</v>
          </cell>
          <cell r="C30">
            <v>31.3</v>
          </cell>
          <cell r="D30">
            <v>18.600000000000001</v>
          </cell>
          <cell r="E30">
            <v>66.833333333333329</v>
          </cell>
          <cell r="F30">
            <v>90</v>
          </cell>
          <cell r="G30">
            <v>38</v>
          </cell>
          <cell r="H30">
            <v>20.52</v>
          </cell>
          <cell r="I30" t="str">
            <v>NO</v>
          </cell>
          <cell r="J30">
            <v>43.56</v>
          </cell>
          <cell r="K30">
            <v>0</v>
          </cell>
        </row>
        <row r="31">
          <cell r="B31">
            <v>19.308333333333334</v>
          </cell>
          <cell r="C31">
            <v>23.9</v>
          </cell>
          <cell r="D31">
            <v>15.8</v>
          </cell>
          <cell r="E31">
            <v>89.166666666666671</v>
          </cell>
          <cell r="F31">
            <v>100</v>
          </cell>
          <cell r="G31">
            <v>64</v>
          </cell>
          <cell r="H31">
            <v>16.2</v>
          </cell>
          <cell r="I31" t="str">
            <v>SO</v>
          </cell>
          <cell r="J31">
            <v>25.56</v>
          </cell>
          <cell r="K31">
            <v>0.4</v>
          </cell>
        </row>
        <row r="32">
          <cell r="B32">
            <v>21.204166666666662</v>
          </cell>
          <cell r="C32">
            <v>29.3</v>
          </cell>
          <cell r="D32">
            <v>16.3</v>
          </cell>
          <cell r="E32">
            <v>81.541666666666671</v>
          </cell>
          <cell r="F32">
            <v>99</v>
          </cell>
          <cell r="G32">
            <v>45</v>
          </cell>
          <cell r="H32">
            <v>15.840000000000002</v>
          </cell>
          <cell r="I32" t="str">
            <v>SE</v>
          </cell>
          <cell r="J32">
            <v>28.8</v>
          </cell>
          <cell r="K32">
            <v>1.6</v>
          </cell>
        </row>
        <row r="33">
          <cell r="B33">
            <v>23.4375</v>
          </cell>
          <cell r="C33">
            <v>31.1</v>
          </cell>
          <cell r="D33">
            <v>18.3</v>
          </cell>
          <cell r="E33">
            <v>70.625</v>
          </cell>
          <cell r="F33">
            <v>93</v>
          </cell>
          <cell r="G33">
            <v>31</v>
          </cell>
          <cell r="H33">
            <v>21.6</v>
          </cell>
          <cell r="I33" t="str">
            <v>L</v>
          </cell>
          <cell r="J33">
            <v>37.080000000000005</v>
          </cell>
          <cell r="K33">
            <v>3.0000000000000004</v>
          </cell>
        </row>
        <row r="34">
          <cell r="B34">
            <v>23.704166666666666</v>
          </cell>
          <cell r="C34">
            <v>31.4</v>
          </cell>
          <cell r="D34">
            <v>17.600000000000001</v>
          </cell>
          <cell r="E34">
            <v>55.375</v>
          </cell>
          <cell r="F34">
            <v>79</v>
          </cell>
          <cell r="G34">
            <v>29</v>
          </cell>
          <cell r="H34">
            <v>27.36</v>
          </cell>
          <cell r="I34" t="str">
            <v>NE</v>
          </cell>
          <cell r="J34">
            <v>47.16</v>
          </cell>
          <cell r="K34">
            <v>0</v>
          </cell>
        </row>
        <row r="35">
          <cell r="I35" t="str">
            <v>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="90" zoomScaleNormal="90" workbookViewId="0">
      <selection activeCell="AI61" sqref="AI61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7" bestFit="1" customWidth="1"/>
  </cols>
  <sheetData>
    <row r="1" spans="1:36" ht="20.100000000000001" customHeight="1" x14ac:dyDescent="0.2">
      <c r="A1" s="152" t="s">
        <v>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</row>
    <row r="2" spans="1:36" s="4" customFormat="1" ht="20.100000000000001" customHeight="1" x14ac:dyDescent="0.2">
      <c r="A2" s="155" t="s">
        <v>21</v>
      </c>
      <c r="B2" s="149" t="s">
        <v>231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</row>
    <row r="3" spans="1:36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B3" si="0">SUM(C3+1)</f>
        <v>3</v>
      </c>
      <c r="E3" s="148">
        <f t="shared" si="0"/>
        <v>4</v>
      </c>
      <c r="F3" s="148">
        <f t="shared" si="0"/>
        <v>5</v>
      </c>
      <c r="G3" s="148">
        <v>6</v>
      </c>
      <c r="H3" s="148"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>SUM(AB3+1)</f>
        <v>28</v>
      </c>
      <c r="AD3" s="148">
        <f>SUM(AC3+1)</f>
        <v>29</v>
      </c>
      <c r="AE3" s="148">
        <v>30</v>
      </c>
      <c r="AF3" s="144" t="s">
        <v>36</v>
      </c>
    </row>
    <row r="4" spans="1:36" s="5" customForma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</row>
    <row r="5" spans="1:36" s="5" customFormat="1" x14ac:dyDescent="0.2">
      <c r="A5" s="58" t="s">
        <v>40</v>
      </c>
      <c r="B5" s="127">
        <f>[1]Junho!$B$5</f>
        <v>21.074999999999999</v>
      </c>
      <c r="C5" s="127">
        <f>[1]Junho!$B$6</f>
        <v>20.470833333333335</v>
      </c>
      <c r="D5" s="127">
        <f>[1]Junho!$B$7</f>
        <v>19.716666666666665</v>
      </c>
      <c r="E5" s="127">
        <f>[1]Junho!$B$8</f>
        <v>19.8125</v>
      </c>
      <c r="F5" s="127">
        <f>[1]Junho!$B$9</f>
        <v>22.704166666666666</v>
      </c>
      <c r="G5" s="127">
        <f>[1]Junho!$B$10</f>
        <v>20.470833333333331</v>
      </c>
      <c r="H5" s="127">
        <f>[1]Junho!$B$11</f>
        <v>21.183333333333334</v>
      </c>
      <c r="I5" s="127">
        <f>[1]Junho!$B$12</f>
        <v>23.562500000000004</v>
      </c>
      <c r="J5" s="127">
        <f>[1]Junho!$B$13</f>
        <v>25.799999999999997</v>
      </c>
      <c r="K5" s="127">
        <f>[1]Junho!$B$14</f>
        <v>24.816666666666666</v>
      </c>
      <c r="L5" s="127">
        <f>[1]Junho!$B$15</f>
        <v>23.958333333333332</v>
      </c>
      <c r="M5" s="127">
        <f>[1]Junho!$B$16</f>
        <v>23.337499999999995</v>
      </c>
      <c r="N5" s="127">
        <f>[1]Junho!$B$17</f>
        <v>21.999999999999996</v>
      </c>
      <c r="O5" s="127">
        <f>[1]Junho!$B$18</f>
        <v>23.204166666666666</v>
      </c>
      <c r="P5" s="127">
        <f>[1]Junho!$B$19</f>
        <v>22.508333333333336</v>
      </c>
      <c r="Q5" s="127">
        <f>[1]Junho!$B$20</f>
        <v>21.766666666666662</v>
      </c>
      <c r="R5" s="127">
        <f>[1]Junho!$B$21</f>
        <v>22.166666666666668</v>
      </c>
      <c r="S5" s="127">
        <f>[1]Junho!$B$22</f>
        <v>24.104166666666668</v>
      </c>
      <c r="T5" s="127">
        <f>[1]Junho!$B$23</f>
        <v>21.950000000000003</v>
      </c>
      <c r="U5" s="127">
        <f>[1]Junho!$B$24</f>
        <v>22.541666666666671</v>
      </c>
      <c r="V5" s="127">
        <f>[1]Junho!$B$25</f>
        <v>21.341666666666665</v>
      </c>
      <c r="W5" s="127">
        <f>[1]Junho!$B$26</f>
        <v>20.8</v>
      </c>
      <c r="X5" s="127">
        <f>[1]Junho!$B$27</f>
        <v>20.633333333333329</v>
      </c>
      <c r="Y5" s="127">
        <f>[1]Junho!$B$28</f>
        <v>20.854166666666668</v>
      </c>
      <c r="Z5" s="127">
        <f>[1]Junho!$B$29</f>
        <v>22.962499999999995</v>
      </c>
      <c r="AA5" s="127">
        <f>[1]Junho!$B$30</f>
        <v>21.541666666666668</v>
      </c>
      <c r="AB5" s="127">
        <f>[1]Junho!$B$31</f>
        <v>19.320833333333333</v>
      </c>
      <c r="AC5" s="127">
        <f>[1]Junho!$B$32</f>
        <v>19.695833333333333</v>
      </c>
      <c r="AD5" s="127">
        <f>[1]Junho!$B$33</f>
        <v>20.258333333333329</v>
      </c>
      <c r="AE5" s="127">
        <f>[1]Junho!$B$34</f>
        <v>23.6875</v>
      </c>
      <c r="AF5" s="97">
        <f>AVERAGE(B5:AE5)</f>
        <v>21.941527777777775</v>
      </c>
    </row>
    <row r="6" spans="1:36" x14ac:dyDescent="0.2">
      <c r="A6" s="58" t="s">
        <v>0</v>
      </c>
      <c r="B6" s="11">
        <f>[2]Junho!$B$5</f>
        <v>14.670833333333329</v>
      </c>
      <c r="C6" s="11">
        <f>[2]Junho!$B$6</f>
        <v>12.783333333333337</v>
      </c>
      <c r="D6" s="11">
        <f>[2]Junho!$B$7</f>
        <v>14.829166666666667</v>
      </c>
      <c r="E6" s="11">
        <f>[2]Junho!$B$8</f>
        <v>18.233333333333331</v>
      </c>
      <c r="F6" s="11">
        <f>[2]Junho!$B$9</f>
        <v>16.887499999999999</v>
      </c>
      <c r="G6" s="11">
        <f>[2]Junho!$B$10</f>
        <v>12.833333333333334</v>
      </c>
      <c r="H6" s="11">
        <f>[2]Junho!$B$11</f>
        <v>13.754166666666668</v>
      </c>
      <c r="I6" s="11">
        <f>[2]Junho!$B$12</f>
        <v>20.708333333333332</v>
      </c>
      <c r="J6" s="11">
        <f>[2]Junho!$B$13</f>
        <v>23.362500000000001</v>
      </c>
      <c r="K6" s="11">
        <f>[2]Junho!$B$14</f>
        <v>24.520833333333343</v>
      </c>
      <c r="L6" s="11">
        <f>[2]Junho!$B$15</f>
        <v>23.629166666666666</v>
      </c>
      <c r="M6" s="11">
        <f>[2]Junho!$B$16</f>
        <v>22.341666666666665</v>
      </c>
      <c r="N6" s="11">
        <f>[2]Junho!$B$17</f>
        <v>22.216666666666672</v>
      </c>
      <c r="O6" s="11">
        <f>[2]Junho!$B$18</f>
        <v>18.795833333333334</v>
      </c>
      <c r="P6" s="11">
        <f>[2]Junho!$B$19</f>
        <v>19.341666666666672</v>
      </c>
      <c r="Q6" s="11">
        <f>[2]Junho!$B$20</f>
        <v>19.487500000000001</v>
      </c>
      <c r="R6" s="11">
        <f>[2]Junho!$B$21</f>
        <v>19.900000000000002</v>
      </c>
      <c r="S6" s="11">
        <f>[2]Junho!$B$22</f>
        <v>20.275000000000002</v>
      </c>
      <c r="T6" s="11">
        <f>[2]Junho!$B$23</f>
        <v>21.091666666666665</v>
      </c>
      <c r="U6" s="11">
        <f>[2]Junho!$B$24</f>
        <v>20.883333333333336</v>
      </c>
      <c r="V6" s="11">
        <f>[2]Junho!$B$25</f>
        <v>20.533333333333335</v>
      </c>
      <c r="W6" s="11">
        <f>[2]Junho!$B$26</f>
        <v>20.200000000000003</v>
      </c>
      <c r="X6" s="11">
        <f>[2]Junho!$B$27</f>
        <v>20.9375</v>
      </c>
      <c r="Y6" s="11">
        <f>[2]Junho!$B$28</f>
        <v>19.633333333333329</v>
      </c>
      <c r="Z6" s="11">
        <f>[2]Junho!$B$29</f>
        <v>20.941666666666666</v>
      </c>
      <c r="AA6" s="11">
        <f>[2]Junho!$B$30</f>
        <v>12.862499999999999</v>
      </c>
      <c r="AB6" s="11">
        <f>[2]Junho!$B$31</f>
        <v>12.391666666666667</v>
      </c>
      <c r="AC6" s="11">
        <f>[2]Junho!$B$32</f>
        <v>12.608333333333333</v>
      </c>
      <c r="AD6" s="11">
        <f>[2]Junho!$B$33</f>
        <v>18.245833333333334</v>
      </c>
      <c r="AE6" s="11">
        <f>[2]Junho!$B$34</f>
        <v>20.658333333333331</v>
      </c>
      <c r="AF6" s="93">
        <f>AVERAGE(B6:AE6)</f>
        <v>18.651944444444439</v>
      </c>
    </row>
    <row r="7" spans="1:36" x14ac:dyDescent="0.2">
      <c r="A7" s="58" t="s">
        <v>104</v>
      </c>
      <c r="B7" s="11">
        <f>[3]Junho!$B$5</f>
        <v>21.470833333333331</v>
      </c>
      <c r="C7" s="11">
        <f>[3]Junho!$B$6</f>
        <v>15.325000000000001</v>
      </c>
      <c r="D7" s="11">
        <f>[3]Junho!$B$7</f>
        <v>16.829166666666669</v>
      </c>
      <c r="E7" s="11">
        <f>[3]Junho!$B$8</f>
        <v>19.216666666666661</v>
      </c>
      <c r="F7" s="11">
        <f>[3]Junho!$B$9</f>
        <v>20.44166666666667</v>
      </c>
      <c r="G7" s="11">
        <f>[3]Junho!$B$10</f>
        <v>15.225</v>
      </c>
      <c r="H7" s="11">
        <f>[3]Junho!$B$11</f>
        <v>18.133333333333333</v>
      </c>
      <c r="I7" s="11">
        <f>[3]Junho!$B$12</f>
        <v>22.654166666666672</v>
      </c>
      <c r="J7" s="11">
        <f>[3]Junho!$B$13</f>
        <v>24.587500000000002</v>
      </c>
      <c r="K7" s="11">
        <f>[3]Junho!$B$14</f>
        <v>24.450000000000003</v>
      </c>
      <c r="L7" s="11">
        <f>[3]Junho!$B$15</f>
        <v>24.933333333333337</v>
      </c>
      <c r="M7" s="11">
        <f>[3]Junho!$B$16</f>
        <v>24.345833333333335</v>
      </c>
      <c r="N7" s="11">
        <f>[3]Junho!$B$17</f>
        <v>23.695833333333336</v>
      </c>
      <c r="O7" s="11">
        <f>[3]Junho!$B$18</f>
        <v>21.05</v>
      </c>
      <c r="P7" s="11">
        <f>[3]Junho!$B$19</f>
        <v>21.370833333333337</v>
      </c>
      <c r="Q7" s="11">
        <f>[3]Junho!$B$20</f>
        <v>22.037499999999998</v>
      </c>
      <c r="R7" s="11">
        <f>[3]Junho!$B$21</f>
        <v>22.375</v>
      </c>
      <c r="S7" s="11">
        <f>[3]Junho!$B$22</f>
        <v>22.799999999999997</v>
      </c>
      <c r="T7" s="11">
        <f>[3]Junho!$B$23</f>
        <v>22.887499999999999</v>
      </c>
      <c r="U7" s="11">
        <f>[3]Junho!$B$24</f>
        <v>23.499999999999996</v>
      </c>
      <c r="V7" s="11">
        <f>[3]Junho!$B$25</f>
        <v>22.691666666666663</v>
      </c>
      <c r="W7" s="11">
        <f>[3]Junho!$B$26</f>
        <v>22.887500000000003</v>
      </c>
      <c r="X7" s="11">
        <f>[3]Junho!$B$27</f>
        <v>22.274999999999995</v>
      </c>
      <c r="Y7" s="11">
        <f>[3]Junho!$B$28</f>
        <v>21.812500000000004</v>
      </c>
      <c r="Z7" s="11">
        <f>[3]Junho!$B$29</f>
        <v>21.816666666666663</v>
      </c>
      <c r="AA7" s="11">
        <f>[3]Junho!$B$30</f>
        <v>16.483333333333338</v>
      </c>
      <c r="AB7" s="11">
        <f>[3]Junho!$B$31</f>
        <v>16.179166666666671</v>
      </c>
      <c r="AC7" s="11">
        <f>[3]Junho!$B$32</f>
        <v>16.741666666666664</v>
      </c>
      <c r="AD7" s="11">
        <f>[3]Junho!$B$33</f>
        <v>18.958333333333332</v>
      </c>
      <c r="AE7" s="11">
        <f>[3]Junho!$B$34</f>
        <v>21.954166666666666</v>
      </c>
      <c r="AF7" s="130">
        <f>AVERAGE(B7:AE7)</f>
        <v>20.970972222222223</v>
      </c>
    </row>
    <row r="8" spans="1:36" x14ac:dyDescent="0.2">
      <c r="A8" s="58" t="s">
        <v>1</v>
      </c>
      <c r="B8" s="11" t="str">
        <f>[4]Junho!$B$5</f>
        <v>*</v>
      </c>
      <c r="C8" s="11" t="str">
        <f>[4]Junho!$B$6</f>
        <v>*</v>
      </c>
      <c r="D8" s="11" t="str">
        <f>[4]Junho!$B$7</f>
        <v>*</v>
      </c>
      <c r="E8" s="11" t="str">
        <f>[4]Junho!$B$8</f>
        <v>*</v>
      </c>
      <c r="F8" s="11">
        <f>[4]Junho!$B$9</f>
        <v>22.154545454545456</v>
      </c>
      <c r="G8" s="11">
        <f>[4]Junho!$B$10</f>
        <v>17.999999999999996</v>
      </c>
      <c r="H8" s="11">
        <f>[4]Junho!$B$11</f>
        <v>21.487500000000001</v>
      </c>
      <c r="I8" s="11">
        <f>[4]Junho!$B$12</f>
        <v>24.841666666666669</v>
      </c>
      <c r="J8" s="11">
        <f>[4]Junho!$B$13</f>
        <v>26.063636363636366</v>
      </c>
      <c r="K8" s="11" t="str">
        <f>[4]Junho!$B$14</f>
        <v>*</v>
      </c>
      <c r="L8" s="11" t="str">
        <f>[4]Junho!$B$15</f>
        <v>*</v>
      </c>
      <c r="M8" s="11" t="str">
        <f>[4]Junho!$B$16</f>
        <v>*</v>
      </c>
      <c r="N8" s="11" t="str">
        <f>[4]Junho!$B$17</f>
        <v>*</v>
      </c>
      <c r="O8" s="11" t="str">
        <f>[4]Junho!$B$18</f>
        <v>*</v>
      </c>
      <c r="P8" s="11" t="str">
        <f>[4]Junho!$B$19</f>
        <v>*</v>
      </c>
      <c r="Q8" s="11" t="str">
        <f>[4]Junho!$B$20</f>
        <v>*</v>
      </c>
      <c r="R8" s="11" t="str">
        <f>[4]Junho!$B$21</f>
        <v>*</v>
      </c>
      <c r="S8" s="11" t="str">
        <f>[4]Junho!$B$22</f>
        <v>*</v>
      </c>
      <c r="T8" s="11" t="str">
        <f>[4]Junho!$B$23</f>
        <v>*</v>
      </c>
      <c r="U8" s="11" t="str">
        <f>[4]Junho!$B$24</f>
        <v>*</v>
      </c>
      <c r="V8" s="11" t="str">
        <f>[4]Junho!$B$25</f>
        <v>*</v>
      </c>
      <c r="W8" s="11">
        <f>[4]Junho!$B$26</f>
        <v>29.045454545454547</v>
      </c>
      <c r="X8" s="11">
        <f>[4]Junho!$B$27</f>
        <v>22.895833333333339</v>
      </c>
      <c r="Y8" s="11">
        <f>[4]Junho!$B$28</f>
        <v>23.570833333333329</v>
      </c>
      <c r="Z8" s="11">
        <f>[4]Junho!$B$29</f>
        <v>23.658333333333331</v>
      </c>
      <c r="AA8" s="11">
        <f>[4]Junho!$B$30</f>
        <v>18.204545454545453</v>
      </c>
      <c r="AB8" s="11" t="str">
        <f>[4]Junho!$B$31</f>
        <v>*</v>
      </c>
      <c r="AC8" s="11" t="str">
        <f>[4]Junho!$B$32</f>
        <v>*</v>
      </c>
      <c r="AD8" s="11" t="str">
        <f>[4]Junho!$B$33</f>
        <v>*</v>
      </c>
      <c r="AE8" s="11" t="str">
        <f>[4]Junho!$B$34</f>
        <v>*</v>
      </c>
      <c r="AF8" s="93">
        <f>AVERAGE(B8:AE8)</f>
        <v>22.992234848484848</v>
      </c>
    </row>
    <row r="9" spans="1:36" x14ac:dyDescent="0.2">
      <c r="A9" s="58" t="s">
        <v>167</v>
      </c>
      <c r="B9" s="11">
        <f>[5]Junho!$B$5</f>
        <v>12.87083333333333</v>
      </c>
      <c r="C9" s="11">
        <f>[5]Junho!$B$6</f>
        <v>10.570833333333331</v>
      </c>
      <c r="D9" s="11">
        <f>[5]Junho!$B$7</f>
        <v>14.85</v>
      </c>
      <c r="E9" s="11">
        <f>[5]Junho!$B$8</f>
        <v>17.504166666666666</v>
      </c>
      <c r="F9" s="11">
        <f>[5]Junho!$B$9</f>
        <v>15.670833333333334</v>
      </c>
      <c r="G9" s="11">
        <f>[5]Junho!$B$10</f>
        <v>11.9375</v>
      </c>
      <c r="H9" s="11">
        <f>[5]Junho!$B$11</f>
        <v>15.274999999999999</v>
      </c>
      <c r="I9" s="11">
        <f>[5]Junho!$B$12</f>
        <v>21.95</v>
      </c>
      <c r="J9" s="11">
        <f>[5]Junho!$B$13</f>
        <v>24.658333333333331</v>
      </c>
      <c r="K9" s="11">
        <f>[5]Junho!$B$14</f>
        <v>25.295833333333334</v>
      </c>
      <c r="L9" s="11">
        <f>[5]Junho!$B$15</f>
        <v>25.120833333333334</v>
      </c>
      <c r="M9" s="11">
        <f>[5]Junho!$B$16</f>
        <v>24.220833333333331</v>
      </c>
      <c r="N9" s="11">
        <f>[5]Junho!$B$17</f>
        <v>22.887499999999999</v>
      </c>
      <c r="O9" s="11">
        <f>[5]Junho!$B$18</f>
        <v>17.500000000000004</v>
      </c>
      <c r="P9" s="11">
        <f>[5]Junho!$B$19</f>
        <v>19.570833333333333</v>
      </c>
      <c r="Q9" s="11">
        <f>[5]Junho!$B$20</f>
        <v>19.345833333333328</v>
      </c>
      <c r="R9" s="11">
        <f>[5]Junho!$B$21</f>
        <v>20.800000000000004</v>
      </c>
      <c r="S9" s="11">
        <f>[5]Junho!$B$22</f>
        <v>21.745833333333334</v>
      </c>
      <c r="T9" s="11">
        <f>[5]Junho!$B$23</f>
        <v>22.75</v>
      </c>
      <c r="U9" s="11">
        <f>[5]Junho!$B$24</f>
        <v>22.908333333333335</v>
      </c>
      <c r="V9" s="11">
        <f>[5]Junho!$B$25</f>
        <v>22.033333333333331</v>
      </c>
      <c r="W9" s="11">
        <f>[5]Junho!$B$26</f>
        <v>22.212500000000006</v>
      </c>
      <c r="X9" s="11">
        <f>[5]Junho!$B$27</f>
        <v>22.208333333333332</v>
      </c>
      <c r="Y9" s="11">
        <f>[5]Junho!$B$28</f>
        <v>21.291666666666668</v>
      </c>
      <c r="Z9" s="11">
        <f>[5]Junho!$B$29</f>
        <v>21.141666666666666</v>
      </c>
      <c r="AA9" s="11">
        <f>[5]Junho!$B$30</f>
        <v>11.679166666666669</v>
      </c>
      <c r="AB9" s="11">
        <f>[5]Junho!$B$31</f>
        <v>11.116666666666667</v>
      </c>
      <c r="AC9" s="11">
        <f>[5]Junho!$B$32</f>
        <v>13.212499999999999</v>
      </c>
      <c r="AD9" s="11">
        <f>[5]Junho!$B$33</f>
        <v>17.704166666666666</v>
      </c>
      <c r="AE9" s="11">
        <f>[5]Junho!$B$34</f>
        <v>20.441666666666663</v>
      </c>
      <c r="AF9" s="130">
        <f>AVERAGE(B9:AE9)</f>
        <v>19.01583333333333</v>
      </c>
    </row>
    <row r="10" spans="1:36" x14ac:dyDescent="0.2">
      <c r="A10" s="58" t="s">
        <v>111</v>
      </c>
      <c r="B10" s="11" t="str">
        <f>[6]Junho!$B$5</f>
        <v>*</v>
      </c>
      <c r="C10" s="11" t="str">
        <f>[6]Junho!$B$6</f>
        <v>*</v>
      </c>
      <c r="D10" s="11" t="str">
        <f>[6]Junho!$B$7</f>
        <v>*</v>
      </c>
      <c r="E10" s="11" t="str">
        <f>[6]Junho!$B$8</f>
        <v>*</v>
      </c>
      <c r="F10" s="11" t="str">
        <f>[6]Junho!$B$9</f>
        <v>*</v>
      </c>
      <c r="G10" s="11" t="str">
        <f>[6]Junho!$B$10</f>
        <v>*</v>
      </c>
      <c r="H10" s="11" t="str">
        <f>[6]Junho!$B$11</f>
        <v>*</v>
      </c>
      <c r="I10" s="11" t="str">
        <f>[6]Junho!$B$12</f>
        <v>*</v>
      </c>
      <c r="J10" s="11" t="str">
        <f>[6]Junho!$B$13</f>
        <v>*</v>
      </c>
      <c r="K10" s="11" t="str">
        <f>[6]Junho!$B$14</f>
        <v>*</v>
      </c>
      <c r="L10" s="11" t="str">
        <f>[6]Junho!$B$15</f>
        <v>*</v>
      </c>
      <c r="M10" s="11" t="str">
        <f>[6]Junho!$B$16</f>
        <v>*</v>
      </c>
      <c r="N10" s="11" t="str">
        <f>[6]Junho!$B$17</f>
        <v>*</v>
      </c>
      <c r="O10" s="11" t="str">
        <f>[6]Junho!$B$18</f>
        <v>*</v>
      </c>
      <c r="P10" s="11" t="str">
        <f>[6]Junho!$B$19</f>
        <v>*</v>
      </c>
      <c r="Q10" s="11" t="str">
        <f>[6]Junho!$B$20</f>
        <v>*</v>
      </c>
      <c r="R10" s="11" t="str">
        <f>[6]Junho!$B$21</f>
        <v>*</v>
      </c>
      <c r="S10" s="11" t="str">
        <f>[6]Junho!$B$22</f>
        <v>*</v>
      </c>
      <c r="T10" s="11" t="str">
        <f>[6]Junho!$B$23</f>
        <v>*</v>
      </c>
      <c r="U10" s="11" t="str">
        <f>[6]Junho!$B$24</f>
        <v>*</v>
      </c>
      <c r="V10" s="11" t="str">
        <f>[6]Junho!$B$25</f>
        <v>*</v>
      </c>
      <c r="W10" s="11" t="str">
        <f>[6]Junho!$B$26</f>
        <v>*</v>
      </c>
      <c r="X10" s="11" t="str">
        <f>[6]Junho!$B$27</f>
        <v>*</v>
      </c>
      <c r="Y10" s="11" t="str">
        <f>[6]Junho!$B$28</f>
        <v>*</v>
      </c>
      <c r="Z10" s="11" t="str">
        <f>[6]Junho!$B$29</f>
        <v>*</v>
      </c>
      <c r="AA10" s="11" t="str">
        <f>[6]Junho!$B$30</f>
        <v>*</v>
      </c>
      <c r="AB10" s="11" t="str">
        <f>[6]Junho!$B$31</f>
        <v>*</v>
      </c>
      <c r="AC10" s="11" t="str">
        <f>[6]Junho!$B$32</f>
        <v>*</v>
      </c>
      <c r="AD10" s="11" t="str">
        <f>[6]Junho!$B$33</f>
        <v>*</v>
      </c>
      <c r="AE10" s="11" t="str">
        <f>[6]Junho!$B$34</f>
        <v>*</v>
      </c>
      <c r="AF10" s="136" t="s">
        <v>226</v>
      </c>
    </row>
    <row r="11" spans="1:36" x14ac:dyDescent="0.2">
      <c r="A11" s="58" t="s">
        <v>64</v>
      </c>
      <c r="B11" s="11">
        <f>[7]Junho!$B$5</f>
        <v>22.720833333333335</v>
      </c>
      <c r="C11" s="11">
        <f>[7]Junho!$B$6</f>
        <v>17.754166666666666</v>
      </c>
      <c r="D11" s="11">
        <f>[7]Junho!$B$7</f>
        <v>17.983333333333338</v>
      </c>
      <c r="E11" s="11">
        <f>[7]Junho!$B$8</f>
        <v>19.337500000000002</v>
      </c>
      <c r="F11" s="11">
        <f>[7]Junho!$B$9</f>
        <v>21.141666666666669</v>
      </c>
      <c r="G11" s="11">
        <f>[7]Junho!$B$10</f>
        <v>16.770833333333336</v>
      </c>
      <c r="H11" s="11">
        <f>[7]Junho!$B$11</f>
        <v>19.245833333333334</v>
      </c>
      <c r="I11" s="11">
        <f>[7]Junho!$B$12</f>
        <v>23.383333333333336</v>
      </c>
      <c r="J11" s="11">
        <f>[7]Junho!$B$13</f>
        <v>25.416666666666668</v>
      </c>
      <c r="K11" s="11">
        <f>[7]Junho!$B$14</f>
        <v>25.458333333333339</v>
      </c>
      <c r="L11" s="11">
        <f>[7]Junho!$B$15</f>
        <v>25.75</v>
      </c>
      <c r="M11" s="11">
        <f>[7]Junho!$B$16</f>
        <v>25.058333333333337</v>
      </c>
      <c r="N11" s="11">
        <f>[7]Junho!$B$17</f>
        <v>24.783333333333331</v>
      </c>
      <c r="O11" s="11">
        <f>[7]Junho!$B$18</f>
        <v>23.162499999999998</v>
      </c>
      <c r="P11" s="11">
        <f>[7]Junho!$B$19</f>
        <v>20.958333333333332</v>
      </c>
      <c r="Q11" s="11">
        <f>[7]Junho!$B$20</f>
        <v>21.608333333333331</v>
      </c>
      <c r="R11" s="11">
        <f>[7]Junho!$B$21</f>
        <v>22.866666666666664</v>
      </c>
      <c r="S11" s="11">
        <f>[7]Junho!$B$22</f>
        <v>22.95</v>
      </c>
      <c r="T11" s="11">
        <f>[7]Junho!$B$23</f>
        <v>23.358333333333334</v>
      </c>
      <c r="U11" s="11">
        <f>[7]Junho!$B$24</f>
        <v>23.512500000000003</v>
      </c>
      <c r="V11" s="11">
        <f>[7]Junho!$B$25</f>
        <v>23.766666666666666</v>
      </c>
      <c r="W11" s="11">
        <f>[7]Junho!$B$26</f>
        <v>23.916666666666671</v>
      </c>
      <c r="X11" s="11">
        <f>[7]Junho!$B$27</f>
        <v>22.3</v>
      </c>
      <c r="Y11" s="11">
        <f>[7]Junho!$B$28</f>
        <v>22.416666666666661</v>
      </c>
      <c r="Z11" s="11">
        <f>[7]Junho!$B$29</f>
        <v>24.554166666666664</v>
      </c>
      <c r="AA11" s="11">
        <f>[7]Junho!$B$30</f>
        <v>18.741666666666671</v>
      </c>
      <c r="AB11" s="11">
        <f>[7]Junho!$B$31</f>
        <v>18.18333333333333</v>
      </c>
      <c r="AC11" s="11">
        <f>[7]Junho!$B$32</f>
        <v>17.833333333333332</v>
      </c>
      <c r="AD11" s="11">
        <f>[7]Junho!$B$33</f>
        <v>18.733333333333334</v>
      </c>
      <c r="AE11" s="11">
        <f>[7]Junho!$B$34</f>
        <v>22.883333333333336</v>
      </c>
      <c r="AF11" s="93">
        <f t="shared" ref="AF11:AF48" si="1">AVERAGE(B11:AE11)</f>
        <v>21.884999999999998</v>
      </c>
    </row>
    <row r="12" spans="1:36" x14ac:dyDescent="0.2">
      <c r="A12" s="58" t="s">
        <v>41</v>
      </c>
      <c r="B12" s="11">
        <f>[8]Junho!$B$5</f>
        <v>15.385714285714286</v>
      </c>
      <c r="C12" s="11" t="str">
        <f>[8]Junho!$B$6</f>
        <v>*</v>
      </c>
      <c r="D12" s="11">
        <f>[8]Junho!$B$7</f>
        <v>16.2</v>
      </c>
      <c r="E12" s="11" t="str">
        <f>[8]Junho!$B$8</f>
        <v>*</v>
      </c>
      <c r="F12" s="11" t="str">
        <f>[8]Junho!$B$9</f>
        <v>*</v>
      </c>
      <c r="G12" s="11" t="str">
        <f>[8]Junho!$B$10</f>
        <v>*</v>
      </c>
      <c r="H12" s="11" t="str">
        <f>[8]Junho!$B$11</f>
        <v>*</v>
      </c>
      <c r="I12" s="11" t="str">
        <f>[8]Junho!$B$12</f>
        <v>*</v>
      </c>
      <c r="J12" s="11" t="str">
        <f>[8]Junho!$B$13</f>
        <v>*</v>
      </c>
      <c r="K12" s="11" t="str">
        <f>[8]Junho!$B$14</f>
        <v>*</v>
      </c>
      <c r="L12" s="11" t="str">
        <f>[8]Junho!$B$15</f>
        <v>*</v>
      </c>
      <c r="M12" s="11" t="str">
        <f>[8]Junho!$B$16</f>
        <v>*</v>
      </c>
      <c r="N12" s="11" t="str">
        <f>[8]Junho!$B$17</f>
        <v>*</v>
      </c>
      <c r="O12" s="11" t="str">
        <f>[8]Junho!$B$18</f>
        <v>*</v>
      </c>
      <c r="P12" s="11" t="str">
        <f>[8]Junho!$B$19</f>
        <v>*</v>
      </c>
      <c r="Q12" s="11" t="str">
        <f>[8]Junho!$B$20</f>
        <v>*</v>
      </c>
      <c r="R12" s="11" t="str">
        <f>[8]Junho!$B$21</f>
        <v>*</v>
      </c>
      <c r="S12" s="11" t="str">
        <f>[8]Junho!$B$22</f>
        <v>*</v>
      </c>
      <c r="T12" s="11" t="str">
        <f>[8]Junho!$B$23</f>
        <v>*</v>
      </c>
      <c r="U12" s="11" t="str">
        <f>[8]Junho!$B$24</f>
        <v>*</v>
      </c>
      <c r="V12" s="11" t="str">
        <f>[8]Junho!$B$25</f>
        <v>*</v>
      </c>
      <c r="W12" s="11" t="str">
        <f>[8]Junho!$B$26</f>
        <v>*</v>
      </c>
      <c r="X12" s="11" t="str">
        <f>[8]Junho!$B$27</f>
        <v>*</v>
      </c>
      <c r="Y12" s="11" t="str">
        <f>[8]Junho!$B$28</f>
        <v>*</v>
      </c>
      <c r="Z12" s="11" t="str">
        <f>[8]Junho!$B$29</f>
        <v>*</v>
      </c>
      <c r="AA12" s="11" t="str">
        <f>[8]Junho!$B$30</f>
        <v>*</v>
      </c>
      <c r="AB12" s="11" t="str">
        <f>[8]Junho!$B$31</f>
        <v>*</v>
      </c>
      <c r="AC12" s="11" t="str">
        <f>[8]Junho!$B$32</f>
        <v>*</v>
      </c>
      <c r="AD12" s="11" t="str">
        <f>[8]Junho!$B$33</f>
        <v>*</v>
      </c>
      <c r="AE12" s="11" t="str">
        <f>[8]Junho!$B$34</f>
        <v>*</v>
      </c>
      <c r="AF12" s="93">
        <f t="shared" si="1"/>
        <v>15.792857142857143</v>
      </c>
      <c r="AI12" t="s">
        <v>47</v>
      </c>
    </row>
    <row r="13" spans="1:36" x14ac:dyDescent="0.2">
      <c r="A13" s="58" t="s">
        <v>114</v>
      </c>
      <c r="B13" s="11" t="str">
        <f>[9]Junho!$B$5</f>
        <v>*</v>
      </c>
      <c r="C13" s="11" t="str">
        <f>[9]Junho!$B$6</f>
        <v>*</v>
      </c>
      <c r="D13" s="11" t="str">
        <f>[9]Junho!$B$7</f>
        <v>*</v>
      </c>
      <c r="E13" s="11" t="str">
        <f>[9]Junho!$B$8</f>
        <v>*</v>
      </c>
      <c r="F13" s="11" t="str">
        <f>[9]Junho!$B$9</f>
        <v>*</v>
      </c>
      <c r="G13" s="11" t="str">
        <f>[9]Junho!$B$10</f>
        <v>*</v>
      </c>
      <c r="H13" s="11" t="str">
        <f>[9]Junho!$B$11</f>
        <v>*</v>
      </c>
      <c r="I13" s="11" t="str">
        <f>[9]Junho!$B$12</f>
        <v>*</v>
      </c>
      <c r="J13" s="11" t="str">
        <f>[9]Junho!$B$13</f>
        <v>*</v>
      </c>
      <c r="K13" s="11" t="str">
        <f>[9]Junho!$B$14</f>
        <v>*</v>
      </c>
      <c r="L13" s="11" t="str">
        <f>[9]Junho!$B$15</f>
        <v>*</v>
      </c>
      <c r="M13" s="11" t="str">
        <f>[9]Junho!$B$16</f>
        <v>*</v>
      </c>
      <c r="N13" s="11" t="str">
        <f>[9]Junho!$B$17</f>
        <v>*</v>
      </c>
      <c r="O13" s="11" t="str">
        <f>[9]Junho!$B$18</f>
        <v>*</v>
      </c>
      <c r="P13" s="11" t="str">
        <f>[9]Junho!$B$19</f>
        <v>*</v>
      </c>
      <c r="Q13" s="11" t="str">
        <f>[9]Junho!$B$20</f>
        <v>*</v>
      </c>
      <c r="R13" s="11" t="str">
        <f>[9]Junho!$B$21</f>
        <v>*</v>
      </c>
      <c r="S13" s="11" t="str">
        <f>[9]Junho!$B$22</f>
        <v>*</v>
      </c>
      <c r="T13" s="11" t="str">
        <f>[9]Junho!$B$23</f>
        <v>*</v>
      </c>
      <c r="U13" s="11" t="str">
        <f>[9]Junho!$B$24</f>
        <v>*</v>
      </c>
      <c r="V13" s="11" t="str">
        <f>[9]Junho!$B$25</f>
        <v>*</v>
      </c>
      <c r="W13" s="11" t="str">
        <f>[9]Junho!$B$26</f>
        <v>*</v>
      </c>
      <c r="X13" s="11" t="str">
        <f>[9]Junho!$B$27</f>
        <v>*</v>
      </c>
      <c r="Y13" s="11" t="str">
        <f>[9]Junho!$B$28</f>
        <v>*</v>
      </c>
      <c r="Z13" s="11" t="str">
        <f>[9]Junho!$B$29</f>
        <v>*</v>
      </c>
      <c r="AA13" s="11" t="str">
        <f>[9]Junho!$B$30</f>
        <v>*</v>
      </c>
      <c r="AB13" s="11" t="str">
        <f>[9]Junho!$B$31</f>
        <v>*</v>
      </c>
      <c r="AC13" s="11" t="str">
        <f>[9]Junho!$B$32</f>
        <v>*</v>
      </c>
      <c r="AD13" s="11" t="str">
        <f>[9]Junho!$B$33</f>
        <v>*</v>
      </c>
      <c r="AE13" s="11" t="str">
        <f>[9]Junho!$B$34</f>
        <v>*</v>
      </c>
      <c r="AF13" s="130" t="s">
        <v>226</v>
      </c>
    </row>
    <row r="14" spans="1:36" x14ac:dyDescent="0.2">
      <c r="A14" s="58" t="s">
        <v>118</v>
      </c>
      <c r="B14" s="11" t="str">
        <f>[10]Junho!$B$5</f>
        <v>*</v>
      </c>
      <c r="C14" s="11" t="str">
        <f>[10]Junho!$B$6</f>
        <v>*</v>
      </c>
      <c r="D14" s="11" t="str">
        <f>[10]Junho!$B$7</f>
        <v>*</v>
      </c>
      <c r="E14" s="11" t="str">
        <f>[10]Junho!$B$8</f>
        <v>*</v>
      </c>
      <c r="F14" s="11" t="str">
        <f>[10]Junho!$B$9</f>
        <v>*</v>
      </c>
      <c r="G14" s="11" t="str">
        <f>[10]Junho!$B$10</f>
        <v>*</v>
      </c>
      <c r="H14" s="11" t="str">
        <f>[10]Junho!$B$11</f>
        <v>*</v>
      </c>
      <c r="I14" s="11" t="str">
        <f>[10]Junho!$B$12</f>
        <v>*</v>
      </c>
      <c r="J14" s="11" t="str">
        <f>[10]Junho!$B$13</f>
        <v>*</v>
      </c>
      <c r="K14" s="11" t="str">
        <f>[10]Junho!$B$14</f>
        <v>*</v>
      </c>
      <c r="L14" s="11" t="str">
        <f>[10]Junho!$B$15</f>
        <v>*</v>
      </c>
      <c r="M14" s="11" t="str">
        <f>[10]Junho!$B$16</f>
        <v>*</v>
      </c>
      <c r="N14" s="11" t="str">
        <f>[10]Junho!$B$17</f>
        <v>*</v>
      </c>
      <c r="O14" s="11" t="str">
        <f>[10]Junho!$B$18</f>
        <v>*</v>
      </c>
      <c r="P14" s="11" t="str">
        <f>[10]Junho!$B$19</f>
        <v>*</v>
      </c>
      <c r="Q14" s="11" t="str">
        <f>[10]Junho!$B$20</f>
        <v>*</v>
      </c>
      <c r="R14" s="11" t="str">
        <f>[10]Junho!$B$21</f>
        <v>*</v>
      </c>
      <c r="S14" s="11" t="str">
        <f>[10]Junho!$B$22</f>
        <v>*</v>
      </c>
      <c r="T14" s="11" t="str">
        <f>[10]Junho!$B$23</f>
        <v>*</v>
      </c>
      <c r="U14" s="11" t="str">
        <f>[10]Junho!$B$24</f>
        <v>*</v>
      </c>
      <c r="V14" s="11" t="str">
        <f>[10]Junho!$B$25</f>
        <v>*</v>
      </c>
      <c r="W14" s="11" t="str">
        <f>[10]Junho!$B$26</f>
        <v>*</v>
      </c>
      <c r="X14" s="11" t="str">
        <f>[10]Junho!$B$27</f>
        <v>*</v>
      </c>
      <c r="Y14" s="11" t="str">
        <f>[10]Junho!$B$28</f>
        <v>*</v>
      </c>
      <c r="Z14" s="11" t="str">
        <f>[10]Junho!$B$29</f>
        <v>*</v>
      </c>
      <c r="AA14" s="11" t="str">
        <f>[10]Junho!$B$30</f>
        <v>*</v>
      </c>
      <c r="AB14" s="11" t="str">
        <f>[10]Junho!$B$31</f>
        <v>*</v>
      </c>
      <c r="AC14" s="11" t="str">
        <f>[10]Junho!$B$32</f>
        <v>*</v>
      </c>
      <c r="AD14" s="11" t="str">
        <f>[10]Junho!$B$33</f>
        <v>*</v>
      </c>
      <c r="AE14" s="11" t="str">
        <f>[10]Junho!$B$34</f>
        <v>*</v>
      </c>
      <c r="AF14" s="130" t="s">
        <v>226</v>
      </c>
    </row>
    <row r="15" spans="1:36" x14ac:dyDescent="0.2">
      <c r="A15" s="58" t="s">
        <v>121</v>
      </c>
      <c r="B15" s="11">
        <f>[11]Junho!$B$5</f>
        <v>16.358333333333334</v>
      </c>
      <c r="C15" s="11">
        <f>[11]Junho!$B$6</f>
        <v>12.737500000000002</v>
      </c>
      <c r="D15" s="11">
        <f>[11]Junho!$B$7</f>
        <v>15.883333333333335</v>
      </c>
      <c r="E15" s="11">
        <f>[11]Junho!$B$8</f>
        <v>18.662499999999998</v>
      </c>
      <c r="F15" s="11">
        <f>[11]Junho!$B$9</f>
        <v>18.309090909090912</v>
      </c>
      <c r="G15" s="11">
        <f>[11]Junho!$B$10</f>
        <v>14.933333333333335</v>
      </c>
      <c r="H15" s="11">
        <f>[11]Junho!$B$11</f>
        <v>16.891666666666669</v>
      </c>
      <c r="I15" s="11">
        <f>[11]Junho!$B$12</f>
        <v>22.395652173913046</v>
      </c>
      <c r="J15" s="11">
        <f>[11]Junho!$B$13</f>
        <v>24.641666666666669</v>
      </c>
      <c r="K15" s="11">
        <f>[11]Junho!$B$14</f>
        <v>24.775000000000002</v>
      </c>
      <c r="L15" s="11">
        <f>[11]Junho!$B$15</f>
        <v>24.278260869565216</v>
      </c>
      <c r="M15" s="11">
        <f>[11]Junho!$B$16</f>
        <v>23.304347826086957</v>
      </c>
      <c r="N15" s="11">
        <f>[11]Junho!$B$17</f>
        <v>23.529166666666669</v>
      </c>
      <c r="O15" s="11">
        <f>[11]Junho!$B$18</f>
        <v>19.333333333333332</v>
      </c>
      <c r="P15" s="11">
        <f>[11]Junho!$B$19</f>
        <v>20.416666666666664</v>
      </c>
      <c r="Q15" s="11">
        <f>[11]Junho!$B$20</f>
        <v>21.454166666666666</v>
      </c>
      <c r="R15" s="11">
        <f>[11]Junho!$B$21</f>
        <v>21.729166666666661</v>
      </c>
      <c r="S15" s="11">
        <f>[11]Junho!$B$22</f>
        <v>21.820833333333336</v>
      </c>
      <c r="T15" s="11">
        <f>[11]Junho!$B$23</f>
        <v>22.775000000000002</v>
      </c>
      <c r="U15" s="11">
        <f>[11]Junho!$B$24</f>
        <v>22.737499999999997</v>
      </c>
      <c r="V15" s="11">
        <f>[11]Junho!$B$25</f>
        <v>23.137499999999999</v>
      </c>
      <c r="W15" s="11">
        <f>[11]Junho!$B$26</f>
        <v>22.075000000000003</v>
      </c>
      <c r="X15" s="11">
        <f>[11]Junho!$B$27</f>
        <v>22.983333333333334</v>
      </c>
      <c r="Y15" s="11">
        <f>[11]Junho!$B$28</f>
        <v>21.425000000000001</v>
      </c>
      <c r="Z15" s="11">
        <f>[11]Junho!$B$29</f>
        <v>20.858333333333331</v>
      </c>
      <c r="AA15" s="11">
        <f>[11]Junho!$B$30</f>
        <v>13.629166666666665</v>
      </c>
      <c r="AB15" s="11">
        <f>[11]Junho!$B$31</f>
        <v>12.428571428571431</v>
      </c>
      <c r="AC15" s="11">
        <f>[11]Junho!$B$32</f>
        <v>15.425000000000002</v>
      </c>
      <c r="AD15" s="11">
        <f>[11]Junho!$B$33</f>
        <v>18.729166666666661</v>
      </c>
      <c r="AE15" s="11">
        <f>[11]Junho!$B$34</f>
        <v>21.370833333333334</v>
      </c>
      <c r="AF15" s="136">
        <f t="shared" si="1"/>
        <v>19.967614106907586</v>
      </c>
      <c r="AJ15" t="s">
        <v>47</v>
      </c>
    </row>
    <row r="16" spans="1:36" x14ac:dyDescent="0.2">
      <c r="A16" s="58" t="s">
        <v>168</v>
      </c>
      <c r="B16" s="11" t="str">
        <f>[12]Junho!$B$5</f>
        <v>*</v>
      </c>
      <c r="C16" s="11" t="str">
        <f>[12]Junho!$B$6</f>
        <v>*</v>
      </c>
      <c r="D16" s="11" t="str">
        <f>[12]Junho!$B$7</f>
        <v>*</v>
      </c>
      <c r="E16" s="11" t="str">
        <f>[12]Junho!$B$8</f>
        <v>*</v>
      </c>
      <c r="F16" s="11" t="str">
        <f>[12]Junho!$B$9</f>
        <v>*</v>
      </c>
      <c r="G16" s="11" t="str">
        <f>[12]Junho!$B$10</f>
        <v>*</v>
      </c>
      <c r="H16" s="11" t="str">
        <f>[12]Junho!$B$11</f>
        <v>*</v>
      </c>
      <c r="I16" s="11" t="str">
        <f>[12]Junho!$B$12</f>
        <v>*</v>
      </c>
      <c r="J16" s="11" t="str">
        <f>[12]Junho!$B$13</f>
        <v>*</v>
      </c>
      <c r="K16" s="11" t="str">
        <f>[12]Junho!$B$14</f>
        <v>*</v>
      </c>
      <c r="L16" s="11" t="str">
        <f>[12]Junho!$B$15</f>
        <v>*</v>
      </c>
      <c r="M16" s="11" t="str">
        <f>[12]Junho!$B$16</f>
        <v>*</v>
      </c>
      <c r="N16" s="11" t="str">
        <f>[12]Junho!$B$17</f>
        <v>*</v>
      </c>
      <c r="O16" s="11" t="str">
        <f>[12]Junho!$B$18</f>
        <v>*</v>
      </c>
      <c r="P16" s="11" t="str">
        <f>[12]Junho!$B$19</f>
        <v>*</v>
      </c>
      <c r="Q16" s="11" t="str">
        <f>[12]Junho!$B$20</f>
        <v>*</v>
      </c>
      <c r="R16" s="11" t="str">
        <f>[12]Junho!$B$21</f>
        <v>*</v>
      </c>
      <c r="S16" s="11" t="str">
        <f>[12]Junho!$B$22</f>
        <v>*</v>
      </c>
      <c r="T16" s="11" t="str">
        <f>[12]Junho!$B$23</f>
        <v>*</v>
      </c>
      <c r="U16" s="11" t="str">
        <f>[12]Junho!$B$24</f>
        <v>*</v>
      </c>
      <c r="V16" s="11" t="str">
        <f>[12]Junho!$B$25</f>
        <v>*</v>
      </c>
      <c r="W16" s="11" t="str">
        <f>[12]Junho!$B$26</f>
        <v>*</v>
      </c>
      <c r="X16" s="11" t="str">
        <f>[12]Junho!$B$27</f>
        <v>*</v>
      </c>
      <c r="Y16" s="11" t="str">
        <f>[12]Junho!$B$28</f>
        <v>*</v>
      </c>
      <c r="Z16" s="11" t="str">
        <f>[12]Junho!$B$29</f>
        <v>*</v>
      </c>
      <c r="AA16" s="11" t="str">
        <f>[12]Junho!$B$30</f>
        <v>*</v>
      </c>
      <c r="AB16" s="11" t="str">
        <f>[12]Junho!$B$31</f>
        <v>*</v>
      </c>
      <c r="AC16" s="11" t="str">
        <f>[12]Junho!$B$32</f>
        <v>*</v>
      </c>
      <c r="AD16" s="11" t="str">
        <f>[12]Junho!$B$33</f>
        <v>*</v>
      </c>
      <c r="AE16" s="11" t="str">
        <f>[12]Junho!$B$34</f>
        <v>*</v>
      </c>
      <c r="AF16" s="136" t="s">
        <v>226</v>
      </c>
      <c r="AJ16" t="s">
        <v>47</v>
      </c>
    </row>
    <row r="17" spans="1:37" x14ac:dyDescent="0.2">
      <c r="A17" s="58" t="s">
        <v>2</v>
      </c>
      <c r="B17" s="11">
        <f>[13]Junho!$B$5</f>
        <v>21.108333333333331</v>
      </c>
      <c r="C17" s="11">
        <f>[13]Junho!$B$6</f>
        <v>16.704166666666666</v>
      </c>
      <c r="D17" s="11">
        <f>[13]Junho!$B$7</f>
        <v>17.166666666666668</v>
      </c>
      <c r="E17" s="11">
        <f>[13]Junho!$B$8</f>
        <v>20.391666666666666</v>
      </c>
      <c r="F17" s="11">
        <f>[13]Junho!$B$9</f>
        <v>21.695833333333336</v>
      </c>
      <c r="G17" s="11">
        <f>[13]Junho!$B$10</f>
        <v>16.958333333333332</v>
      </c>
      <c r="H17" s="11">
        <f>[13]Junho!$B$11</f>
        <v>20.991666666666667</v>
      </c>
      <c r="I17" s="11">
        <f>[13]Junho!$B$12</f>
        <v>24.354166666666668</v>
      </c>
      <c r="J17" s="11">
        <f>[13]Junho!$B$13</f>
        <v>24.450000000000003</v>
      </c>
      <c r="K17" s="11">
        <f>[13]Junho!$B$14</f>
        <v>24.204166666666669</v>
      </c>
      <c r="L17" s="11">
        <f>[13]Junho!$B$15</f>
        <v>23.712500000000002</v>
      </c>
      <c r="M17" s="11">
        <f>[13]Junho!$B$16</f>
        <v>23.7</v>
      </c>
      <c r="N17" s="11">
        <f>[13]Junho!$B$17</f>
        <v>24.004166666666663</v>
      </c>
      <c r="O17" s="11">
        <f>[13]Junho!$B$18</f>
        <v>23.216666666666669</v>
      </c>
      <c r="P17" s="11">
        <f>[13]Junho!$B$19</f>
        <v>23.162499999999998</v>
      </c>
      <c r="Q17" s="11">
        <f>[13]Junho!$B$20</f>
        <v>23.045833333333331</v>
      </c>
      <c r="R17" s="11">
        <f>[13]Junho!$B$21</f>
        <v>23.116666666666664</v>
      </c>
      <c r="S17" s="11">
        <f>[13]Junho!$B$22</f>
        <v>22.958333333333339</v>
      </c>
      <c r="T17" s="11">
        <f>[13]Junho!$B$23</f>
        <v>22.683333333333334</v>
      </c>
      <c r="U17" s="11">
        <f>[13]Junho!$B$24</f>
        <v>23.404166666666669</v>
      </c>
      <c r="V17" s="11">
        <f>[13]Junho!$B$25</f>
        <v>22.887500000000003</v>
      </c>
      <c r="W17" s="11">
        <f>[13]Junho!$B$26</f>
        <v>23.337500000000002</v>
      </c>
      <c r="X17" s="11">
        <f>[13]Junho!$B$27</f>
        <v>23.191666666666666</v>
      </c>
      <c r="Y17" s="11">
        <f>[13]Junho!$B$28</f>
        <v>22.904166666666669</v>
      </c>
      <c r="Z17" s="11">
        <f>[13]Junho!$B$29</f>
        <v>22.895833333333332</v>
      </c>
      <c r="AA17" s="11">
        <f>[13]Junho!$B$30</f>
        <v>18.824999999999999</v>
      </c>
      <c r="AB17" s="11">
        <f>[13]Junho!$B$31</f>
        <v>16.499999999999996</v>
      </c>
      <c r="AC17" s="11">
        <f>[13]Junho!$B$32</f>
        <v>17.345833333333335</v>
      </c>
      <c r="AD17" s="11">
        <f>[13]Junho!$B$33</f>
        <v>21.066666666666666</v>
      </c>
      <c r="AE17" s="11">
        <f>[13]Junho!$B$34</f>
        <v>22.958333333333339</v>
      </c>
      <c r="AF17" s="93">
        <f t="shared" si="1"/>
        <v>21.764722222222229</v>
      </c>
      <c r="AH17" s="12" t="s">
        <v>47</v>
      </c>
    </row>
    <row r="18" spans="1:37" x14ac:dyDescent="0.2">
      <c r="A18" s="58" t="s">
        <v>3</v>
      </c>
      <c r="B18" s="11">
        <f>[14]Junho!$B$5</f>
        <v>18.808333333333334</v>
      </c>
      <c r="C18" s="11">
        <f>[14]Junho!$B$6</f>
        <v>19.529166666666669</v>
      </c>
      <c r="D18" s="11">
        <f>[14]Junho!$B$7</f>
        <v>20.55</v>
      </c>
      <c r="E18" s="11">
        <f>[14]Junho!$B$8</f>
        <v>21.495833333333334</v>
      </c>
      <c r="F18" s="11">
        <f>[14]Junho!$B$9</f>
        <v>24.3</v>
      </c>
      <c r="G18" s="11">
        <f>[14]Junho!$B$10</f>
        <v>23.158333333333331</v>
      </c>
      <c r="H18" s="11">
        <f>[14]Junho!$B$11</f>
        <v>22.958333333333339</v>
      </c>
      <c r="I18" s="11">
        <f>[14]Junho!$B$12</f>
        <v>24.462500000000002</v>
      </c>
      <c r="J18" s="11">
        <f>[14]Junho!$B$13</f>
        <v>24.166666666666668</v>
      </c>
      <c r="K18" s="11">
        <f>[14]Junho!$B$14</f>
        <v>23.6875</v>
      </c>
      <c r="L18" s="11">
        <f>[14]Junho!$B$15</f>
        <v>23.150000000000002</v>
      </c>
      <c r="M18" s="11">
        <f>[14]Junho!$B$16</f>
        <v>22.433333333333334</v>
      </c>
      <c r="N18" s="11">
        <f>[14]Junho!$B$17</f>
        <v>22.599999999999998</v>
      </c>
      <c r="O18" s="11">
        <f>[14]Junho!$B$18</f>
        <v>22.283333333333331</v>
      </c>
      <c r="P18" s="11">
        <f>[14]Junho!$B$19</f>
        <v>22.408333333333335</v>
      </c>
      <c r="Q18" s="11">
        <f>[14]Junho!$B$20</f>
        <v>21.679166666666671</v>
      </c>
      <c r="R18" s="11">
        <f>[14]Junho!$B$21</f>
        <v>22.091666666666669</v>
      </c>
      <c r="S18" s="11">
        <f>[14]Junho!$B$22</f>
        <v>21.920833333333338</v>
      </c>
      <c r="T18" s="11">
        <f>[14]Junho!$B$23</f>
        <v>22.066666666666666</v>
      </c>
      <c r="U18" s="11">
        <f>[14]Junho!$B$24</f>
        <v>21.295833333333338</v>
      </c>
      <c r="V18" s="11">
        <f>[14]Junho!$B$25</f>
        <v>22.958333333333332</v>
      </c>
      <c r="W18" s="11">
        <f>[14]Junho!$B$26</f>
        <v>20.708333333333332</v>
      </c>
      <c r="X18" s="11">
        <f>[14]Junho!$B$27</f>
        <v>20.954166666666669</v>
      </c>
      <c r="Y18" s="11">
        <f>[14]Junho!$B$28</f>
        <v>21.487499999999997</v>
      </c>
      <c r="Z18" s="11">
        <f>[14]Junho!$B$29</f>
        <v>23.420833333333334</v>
      </c>
      <c r="AA18" s="11">
        <f>[14]Junho!$B$30</f>
        <v>23.270833333333329</v>
      </c>
      <c r="AB18" s="11">
        <f>[14]Junho!$B$31</f>
        <v>20.975000000000001</v>
      </c>
      <c r="AC18" s="11">
        <f>[14]Junho!$B$32</f>
        <v>19.508333333333329</v>
      </c>
      <c r="AD18" s="11">
        <f>[14]Junho!$B$33</f>
        <v>20.612500000000001</v>
      </c>
      <c r="AE18" s="11">
        <f>[14]Junho!$B$34</f>
        <v>23.245833333333337</v>
      </c>
      <c r="AF18" s="93">
        <f t="shared" si="1"/>
        <v>22.072916666666668</v>
      </c>
      <c r="AG18" s="12" t="s">
        <v>47</v>
      </c>
      <c r="AH18" s="12" t="s">
        <v>47</v>
      </c>
      <c r="AK18" t="s">
        <v>47</v>
      </c>
    </row>
    <row r="19" spans="1:37" x14ac:dyDescent="0.2">
      <c r="A19" s="58" t="s">
        <v>4</v>
      </c>
      <c r="B19" s="11" t="str">
        <f>[15]Junho!$B$5</f>
        <v>*</v>
      </c>
      <c r="C19" s="11" t="str">
        <f>[15]Junho!$B$6</f>
        <v>*</v>
      </c>
      <c r="D19" s="11" t="str">
        <f>[15]Junho!$B$7</f>
        <v>*</v>
      </c>
      <c r="E19" s="11" t="str">
        <f>[15]Junho!$B$8</f>
        <v>*</v>
      </c>
      <c r="F19" s="11" t="str">
        <f>[15]Junho!$B$9</f>
        <v>*</v>
      </c>
      <c r="G19" s="11" t="str">
        <f>[15]Junho!$B$10</f>
        <v>*</v>
      </c>
      <c r="H19" s="11" t="str">
        <f>[15]Junho!$B$11</f>
        <v>*</v>
      </c>
      <c r="I19" s="11" t="str">
        <f>[15]Junho!$B$12</f>
        <v>*</v>
      </c>
      <c r="J19" s="11" t="str">
        <f>[15]Junho!$B$13</f>
        <v>*</v>
      </c>
      <c r="K19" s="11" t="str">
        <f>[15]Junho!$B$14</f>
        <v>*</v>
      </c>
      <c r="L19" s="11" t="str">
        <f>[15]Junho!$B$15</f>
        <v>*</v>
      </c>
      <c r="M19" s="11" t="str">
        <f>[15]Junho!$B$16</f>
        <v>*</v>
      </c>
      <c r="N19" s="11" t="str">
        <f>[15]Junho!$B$17</f>
        <v>*</v>
      </c>
      <c r="O19" s="11" t="str">
        <f>[15]Junho!$B$18</f>
        <v>*</v>
      </c>
      <c r="P19" s="11" t="str">
        <f>[15]Junho!$B$19</f>
        <v>*</v>
      </c>
      <c r="Q19" s="11" t="str">
        <f>[15]Junho!$B$20</f>
        <v>*</v>
      </c>
      <c r="R19" s="11" t="str">
        <f>[15]Junho!$B$21</f>
        <v>*</v>
      </c>
      <c r="S19" s="11" t="str">
        <f>[15]Junho!$B$22</f>
        <v>*</v>
      </c>
      <c r="T19" s="11" t="str">
        <f>[15]Junho!$B$23</f>
        <v>*</v>
      </c>
      <c r="U19" s="11" t="str">
        <f>[15]Junho!$B$24</f>
        <v>*</v>
      </c>
      <c r="V19" s="11" t="str">
        <f>[15]Junho!$B$25</f>
        <v>*</v>
      </c>
      <c r="W19" s="11" t="str">
        <f>[15]Junho!$B$26</f>
        <v>*</v>
      </c>
      <c r="X19" s="11" t="str">
        <f>[15]Junho!$B$27</f>
        <v>*</v>
      </c>
      <c r="Y19" s="11" t="str">
        <f>[15]Junho!$B$28</f>
        <v>*</v>
      </c>
      <c r="Z19" s="11" t="str">
        <f>[15]Junho!$B$29</f>
        <v>*</v>
      </c>
      <c r="AA19" s="11" t="str">
        <f>[15]Junho!$B$30</f>
        <v>*</v>
      </c>
      <c r="AB19" s="11" t="str">
        <f>[15]Junho!$B$31</f>
        <v>*</v>
      </c>
      <c r="AC19" s="11" t="str">
        <f>[15]Junho!$B$32</f>
        <v>*</v>
      </c>
      <c r="AD19" s="11" t="str">
        <f>[15]Junho!$B$33</f>
        <v>*</v>
      </c>
      <c r="AE19" s="11" t="str">
        <f>[15]Junho!$B$34</f>
        <v>*</v>
      </c>
      <c r="AF19" s="93" t="s">
        <v>226</v>
      </c>
      <c r="AG19" t="s">
        <v>47</v>
      </c>
      <c r="AH19" s="12" t="s">
        <v>47</v>
      </c>
      <c r="AJ19" t="s">
        <v>47</v>
      </c>
    </row>
    <row r="20" spans="1:37" x14ac:dyDescent="0.2">
      <c r="A20" s="58" t="s">
        <v>5</v>
      </c>
      <c r="B20" s="11">
        <f>[16]Junho!$B$5</f>
        <v>19.399999999999999</v>
      </c>
      <c r="C20" s="11">
        <f>[16]Junho!$B$6</f>
        <v>13.124999999999998</v>
      </c>
      <c r="D20" s="11">
        <f>[16]Junho!$B$7</f>
        <v>16.112499999999997</v>
      </c>
      <c r="E20" s="11">
        <f>[16]Junho!$B$8</f>
        <v>22.066666666666666</v>
      </c>
      <c r="F20" s="11">
        <f>[16]Junho!$B$9</f>
        <v>17.704166666666662</v>
      </c>
      <c r="G20" s="11">
        <f>[16]Junho!$B$10</f>
        <v>17.845833333333335</v>
      </c>
      <c r="H20" s="11">
        <f>[16]Junho!$B$11</f>
        <v>22.012499999999999</v>
      </c>
      <c r="I20" s="11">
        <f>[16]Junho!$B$12</f>
        <v>27.291666666666668</v>
      </c>
      <c r="J20" s="11">
        <f>[16]Junho!$B$13</f>
        <v>28.187499999999996</v>
      </c>
      <c r="K20" s="11">
        <f>[16]Junho!$B$14</f>
        <v>28.387499999999999</v>
      </c>
      <c r="L20" s="11">
        <f>[16]Junho!$B$15</f>
        <v>27.537500000000009</v>
      </c>
      <c r="M20" s="11">
        <f>[16]Junho!$B$16</f>
        <v>27.870833333333334</v>
      </c>
      <c r="N20" s="11">
        <f>[16]Junho!$B$17</f>
        <v>27.5</v>
      </c>
      <c r="O20" s="11">
        <f>[16]Junho!$B$18</f>
        <v>18.799999999999994</v>
      </c>
      <c r="P20" s="11">
        <f>[16]Junho!$B$19</f>
        <v>20.525000000000002</v>
      </c>
      <c r="Q20" s="11">
        <f>[16]Junho!$B$20</f>
        <v>24.974999999999998</v>
      </c>
      <c r="R20" s="11">
        <f>[16]Junho!$B$21</f>
        <v>26.345833333333335</v>
      </c>
      <c r="S20" s="11">
        <f>[16]Junho!$B$22</f>
        <v>26.129166666666666</v>
      </c>
      <c r="T20" s="11">
        <f>[16]Junho!$B$23</f>
        <v>27.179166666666664</v>
      </c>
      <c r="U20" s="11">
        <f>[16]Junho!$B$24</f>
        <v>27.141666666666666</v>
      </c>
      <c r="V20" s="11">
        <f>[16]Junho!$B$25</f>
        <v>26.837500000000002</v>
      </c>
      <c r="W20" s="11">
        <f>[16]Junho!$B$26</f>
        <v>27.383333333333336</v>
      </c>
      <c r="X20" s="11">
        <f>[16]Junho!$B$27</f>
        <v>27.274999999999995</v>
      </c>
      <c r="Y20" s="11">
        <f>[16]Junho!$B$28</f>
        <v>26.5</v>
      </c>
      <c r="Z20" s="11">
        <f>[16]Junho!$B$29</f>
        <v>25.608333333333338</v>
      </c>
      <c r="AA20" s="11">
        <f>[16]Junho!$B$30</f>
        <v>17.420833333333334</v>
      </c>
      <c r="AB20" s="11">
        <f>[16]Junho!$B$31</f>
        <v>14.941666666666665</v>
      </c>
      <c r="AC20" s="11">
        <f>[16]Junho!$B$32</f>
        <v>18.737499999999997</v>
      </c>
      <c r="AD20" s="11">
        <f>[16]Junho!$B$33</f>
        <v>22.504166666666674</v>
      </c>
      <c r="AE20" s="11">
        <f>[16]Junho!$B$34</f>
        <v>26.804166666666671</v>
      </c>
      <c r="AF20" s="93">
        <f t="shared" si="1"/>
        <v>23.338333333333335</v>
      </c>
      <c r="AG20" s="12" t="s">
        <v>47</v>
      </c>
      <c r="AH20" s="12" t="s">
        <v>47</v>
      </c>
    </row>
    <row r="21" spans="1:37" x14ac:dyDescent="0.2">
      <c r="A21" s="58" t="s">
        <v>43</v>
      </c>
      <c r="B21" s="11">
        <f>[17]Junho!$B$5</f>
        <v>20.987500000000001</v>
      </c>
      <c r="C21" s="11">
        <f>[17]Junho!$B$6</f>
        <v>20.191666666666666</v>
      </c>
      <c r="D21" s="11">
        <f>[17]Junho!$B$7</f>
        <v>20.549999999999997</v>
      </c>
      <c r="E21" s="11">
        <f>[17]Junho!$B$8</f>
        <v>22.279166666666669</v>
      </c>
      <c r="F21" s="11">
        <f>[17]Junho!$B$9</f>
        <v>23.387499999999999</v>
      </c>
      <c r="G21" s="11">
        <f>[17]Junho!$B$10</f>
        <v>20.841666666666669</v>
      </c>
      <c r="H21" s="11">
        <f>[17]Junho!$B$11</f>
        <v>21.995833333333337</v>
      </c>
      <c r="I21" s="11">
        <f>[17]Junho!$B$12</f>
        <v>23.795833333333334</v>
      </c>
      <c r="J21" s="11">
        <f>[17]Junho!$B$13</f>
        <v>23.770833333333332</v>
      </c>
      <c r="K21" s="11">
        <f>[17]Junho!$B$14</f>
        <v>23.345833333333335</v>
      </c>
      <c r="L21" s="11">
        <f>[17]Junho!$B$15</f>
        <v>23.320833333333329</v>
      </c>
      <c r="M21" s="11">
        <f>[17]Junho!$B$16</f>
        <v>22.587500000000006</v>
      </c>
      <c r="N21" s="11">
        <f>[17]Junho!$B$17</f>
        <v>22.462500000000002</v>
      </c>
      <c r="O21" s="11">
        <f>[17]Junho!$B$18</f>
        <v>22.920833333333331</v>
      </c>
      <c r="P21" s="11">
        <f>[17]Junho!$B$19</f>
        <v>21.849999999999998</v>
      </c>
      <c r="Q21" s="11">
        <f>[17]Junho!$B$20</f>
        <v>20.833333333333332</v>
      </c>
      <c r="R21" s="11">
        <f>[17]Junho!$B$21</f>
        <v>21.070833333333336</v>
      </c>
      <c r="S21" s="11">
        <f>[17]Junho!$B$22</f>
        <v>20.704166666666662</v>
      </c>
      <c r="T21" s="11">
        <f>[17]Junho!$B$23</f>
        <v>21.4375</v>
      </c>
      <c r="U21" s="11">
        <f>[17]Junho!$B$24</f>
        <v>20.645833333333332</v>
      </c>
      <c r="V21" s="11">
        <f>[17]Junho!$B$25</f>
        <v>21.533333333333328</v>
      </c>
      <c r="W21" s="11">
        <f>[17]Junho!$B$26</f>
        <v>21.016666666666666</v>
      </c>
      <c r="X21" s="11">
        <f>[17]Junho!$B$27</f>
        <v>20.295833333333331</v>
      </c>
      <c r="Y21" s="11">
        <f>[17]Junho!$B$28</f>
        <v>21.208333333333336</v>
      </c>
      <c r="Z21" s="11">
        <f>[17]Junho!$B$29</f>
        <v>23.033333333333335</v>
      </c>
      <c r="AA21" s="11">
        <f>[17]Junho!$B$30</f>
        <v>22.412499999999998</v>
      </c>
      <c r="AB21" s="11">
        <f>[17]Junho!$B$31</f>
        <v>20.187500000000004</v>
      </c>
      <c r="AC21" s="11">
        <f>[17]Junho!$B$32</f>
        <v>20.31666666666667</v>
      </c>
      <c r="AD21" s="11">
        <f>[17]Junho!$B$33</f>
        <v>20.908333333333331</v>
      </c>
      <c r="AE21" s="11">
        <f>[17]Junho!$B$34</f>
        <v>22.462500000000002</v>
      </c>
      <c r="AF21" s="93">
        <f t="shared" si="1"/>
        <v>21.745138888888889</v>
      </c>
      <c r="AH21" s="12" t="s">
        <v>47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[18]Junho!$B$5</f>
        <v>21.224999999999998</v>
      </c>
      <c r="C22" s="11">
        <f>[18]Junho!$B$6</f>
        <v>18.941666666666663</v>
      </c>
      <c r="D22" s="11">
        <f>[18]Junho!$B$7</f>
        <v>18.566666666666666</v>
      </c>
      <c r="E22" s="11">
        <f>[18]Junho!$B$8</f>
        <v>23.091666666666669</v>
      </c>
      <c r="F22" s="11">
        <f>[18]Junho!$B$9</f>
        <v>23.066666666666666</v>
      </c>
      <c r="G22" s="11">
        <f>[18]Junho!$B$10</f>
        <v>21.716666666666665</v>
      </c>
      <c r="H22" s="11">
        <f>[18]Junho!$B$11</f>
        <v>22.599999999999998</v>
      </c>
      <c r="I22" s="11">
        <f>[18]Junho!$B$12</f>
        <v>24.591666666666669</v>
      </c>
      <c r="J22" s="11">
        <f>[18]Junho!$B$13</f>
        <v>24.416666666666668</v>
      </c>
      <c r="K22" s="11">
        <f>[18]Junho!$B$14</f>
        <v>23.966666666666669</v>
      </c>
      <c r="L22" s="11">
        <f>[18]Junho!$B$15</f>
        <v>22.941666666666666</v>
      </c>
      <c r="M22" s="11">
        <f>[18]Junho!$B$16</f>
        <v>22.55</v>
      </c>
      <c r="N22" s="11">
        <f>[18]Junho!$B$17</f>
        <v>22.595833333333335</v>
      </c>
      <c r="O22" s="11">
        <f>[18]Junho!$B$18</f>
        <v>23.729166666666668</v>
      </c>
      <c r="P22" s="11">
        <f>[18]Junho!$B$19</f>
        <v>22.729166666666661</v>
      </c>
      <c r="Q22" s="11">
        <f>[18]Junho!$B$20</f>
        <v>21.745833333333334</v>
      </c>
      <c r="R22" s="11">
        <f>[18]Junho!$B$21</f>
        <v>21.162499999999998</v>
      </c>
      <c r="S22" s="11">
        <f>[18]Junho!$B$22</f>
        <v>21.387499999999999</v>
      </c>
      <c r="T22" s="11">
        <f>[18]Junho!$B$23</f>
        <v>22.204166666666666</v>
      </c>
      <c r="U22" s="11">
        <f>[18]Junho!$B$24</f>
        <v>22.474999999999998</v>
      </c>
      <c r="V22" s="11">
        <f>[18]Junho!$B$25</f>
        <v>21.295833333333334</v>
      </c>
      <c r="W22" s="11">
        <f>[18]Junho!$B$26</f>
        <v>21.204166666666669</v>
      </c>
      <c r="X22" s="11">
        <f>[18]Junho!$B$27</f>
        <v>20.904166666666665</v>
      </c>
      <c r="Y22" s="11">
        <f>[18]Junho!$B$28</f>
        <v>20.662500000000001</v>
      </c>
      <c r="Z22" s="11">
        <f>[18]Junho!$B$29</f>
        <v>22.045833333333334</v>
      </c>
      <c r="AA22" s="11">
        <f>[18]Junho!$B$30</f>
        <v>24.587500000000002</v>
      </c>
      <c r="AB22" s="11">
        <f>[18]Junho!$B$31</f>
        <v>20.804166666666667</v>
      </c>
      <c r="AC22" s="11">
        <f>[18]Junho!$B$32</f>
        <v>21.991666666666664</v>
      </c>
      <c r="AD22" s="11">
        <f>[18]Junho!$B$33</f>
        <v>23.283333333333331</v>
      </c>
      <c r="AE22" s="11">
        <f>[18]Junho!$B$34</f>
        <v>23.391666666666666</v>
      </c>
      <c r="AF22" s="93">
        <f t="shared" si="1"/>
        <v>22.195833333333333</v>
      </c>
      <c r="AG22" t="s">
        <v>47</v>
      </c>
      <c r="AJ22" t="s">
        <v>47</v>
      </c>
    </row>
    <row r="23" spans="1:37" x14ac:dyDescent="0.2">
      <c r="A23" s="58" t="s">
        <v>7</v>
      </c>
      <c r="B23" s="11" t="str">
        <f>[19]Junho!$B$5</f>
        <v>*</v>
      </c>
      <c r="C23" s="11" t="str">
        <f>[19]Junho!$B$6</f>
        <v>*</v>
      </c>
      <c r="D23" s="11" t="str">
        <f>[19]Junho!$B$7</f>
        <v>*</v>
      </c>
      <c r="E23" s="11" t="str">
        <f>[19]Junho!$B$8</f>
        <v>*</v>
      </c>
      <c r="F23" s="11" t="str">
        <f>[19]Junho!$B$9</f>
        <v>*</v>
      </c>
      <c r="G23" s="11" t="str">
        <f>[19]Junho!$B$10</f>
        <v>*</v>
      </c>
      <c r="H23" s="11" t="str">
        <f>[19]Junho!$B$11</f>
        <v>*</v>
      </c>
      <c r="I23" s="11" t="str">
        <f>[19]Junho!$B$12</f>
        <v>*</v>
      </c>
      <c r="J23" s="11">
        <f>[19]Junho!$B$13</f>
        <v>29</v>
      </c>
      <c r="K23" s="11" t="str">
        <f>[19]Junho!$B$14</f>
        <v>*</v>
      </c>
      <c r="L23" s="11" t="str">
        <f>[19]Junho!$B$15</f>
        <v>*</v>
      </c>
      <c r="M23" s="11" t="str">
        <f>[19]Junho!$B$16</f>
        <v>*</v>
      </c>
      <c r="N23" s="11" t="str">
        <f>[19]Junho!$B$17</f>
        <v>*</v>
      </c>
      <c r="O23" s="11" t="str">
        <f>[19]Junho!$B$18</f>
        <v>*</v>
      </c>
      <c r="P23" s="11">
        <f>[19]Junho!$B$19</f>
        <v>23.357142857142858</v>
      </c>
      <c r="Q23" s="11">
        <f>[19]Junho!$B$20</f>
        <v>24.058333333333334</v>
      </c>
      <c r="R23" s="11">
        <f>[19]Junho!$B$21</f>
        <v>25.024999999999995</v>
      </c>
      <c r="S23" s="11">
        <f>[19]Junho!$B$22</f>
        <v>24.130769230769229</v>
      </c>
      <c r="T23" s="11">
        <f>[19]Junho!$B$23</f>
        <v>24.961538461538456</v>
      </c>
      <c r="U23" s="11">
        <f>[19]Junho!$B$24</f>
        <v>25.035714285714285</v>
      </c>
      <c r="V23" s="11">
        <f>[19]Junho!$B$25</f>
        <v>25.307692307692307</v>
      </c>
      <c r="W23" s="11">
        <f>[19]Junho!$B$26</f>
        <v>25.674999999999997</v>
      </c>
      <c r="X23" s="11">
        <f>[19]Junho!$B$27</f>
        <v>25.254545454545454</v>
      </c>
      <c r="Y23" s="11">
        <f>[19]Junho!$B$28</f>
        <v>24.969999999999995</v>
      </c>
      <c r="Z23" s="11">
        <f>[19]Junho!$B$29</f>
        <v>22.462500000000002</v>
      </c>
      <c r="AA23" s="11" t="str">
        <f>[19]Junho!$B$30</f>
        <v>*</v>
      </c>
      <c r="AB23" s="11" t="str">
        <f>[19]Junho!$B$31</f>
        <v>*</v>
      </c>
      <c r="AC23" s="11" t="str">
        <f>[19]Junho!$B$32</f>
        <v>*</v>
      </c>
      <c r="AD23" s="11" t="str">
        <f>[19]Junho!$B$33</f>
        <v>*</v>
      </c>
      <c r="AE23" s="11" t="str">
        <f>[19]Junho!$B$34</f>
        <v>*</v>
      </c>
      <c r="AF23" s="93">
        <f t="shared" si="1"/>
        <v>24.936519660894657</v>
      </c>
      <c r="AH23" t="s">
        <v>47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[20]Junho!$B$5</f>
        <v>*</v>
      </c>
      <c r="C24" s="11" t="str">
        <f>[20]Junho!$B$6</f>
        <v>*</v>
      </c>
      <c r="D24" s="11" t="str">
        <f>[20]Junho!$B$7</f>
        <v>*</v>
      </c>
      <c r="E24" s="11" t="str">
        <f>[20]Junho!$B$8</f>
        <v>*</v>
      </c>
      <c r="F24" s="11" t="str">
        <f>[20]Junho!$B$9</f>
        <v>*</v>
      </c>
      <c r="G24" s="11" t="str">
        <f>[20]Junho!$B$10</f>
        <v>*</v>
      </c>
      <c r="H24" s="11" t="str">
        <f>[20]Junho!$B$11</f>
        <v>*</v>
      </c>
      <c r="I24" s="11" t="str">
        <f>[20]Junho!$B$12</f>
        <v>*</v>
      </c>
      <c r="J24" s="11" t="str">
        <f>[20]Junho!$B$13</f>
        <v>*</v>
      </c>
      <c r="K24" s="11" t="str">
        <f>[20]Junho!$B$14</f>
        <v>*</v>
      </c>
      <c r="L24" s="11" t="str">
        <f>[20]Junho!$B$15</f>
        <v>*</v>
      </c>
      <c r="M24" s="11" t="str">
        <f>[20]Junho!$B$16</f>
        <v>*</v>
      </c>
      <c r="N24" s="11" t="str">
        <f>[20]Junho!$B$17</f>
        <v>*</v>
      </c>
      <c r="O24" s="11" t="str">
        <f>[20]Junho!$B$18</f>
        <v>*</v>
      </c>
      <c r="P24" s="11" t="str">
        <f>[20]Junho!$B$19</f>
        <v>*</v>
      </c>
      <c r="Q24" s="11" t="str">
        <f>[20]Junho!$B$20</f>
        <v>*</v>
      </c>
      <c r="R24" s="11" t="str">
        <f>[20]Junho!$B$21</f>
        <v>*</v>
      </c>
      <c r="S24" s="11" t="str">
        <f>[20]Junho!$B$22</f>
        <v>*</v>
      </c>
      <c r="T24" s="11" t="str">
        <f>[20]Junho!$B$23</f>
        <v>*</v>
      </c>
      <c r="U24" s="11" t="str">
        <f>[20]Junho!$B$24</f>
        <v>*</v>
      </c>
      <c r="V24" s="11" t="str">
        <f>[20]Junho!$B$25</f>
        <v>*</v>
      </c>
      <c r="W24" s="11" t="str">
        <f>[20]Junho!$B$26</f>
        <v>*</v>
      </c>
      <c r="X24" s="11" t="str">
        <f>[20]Junho!$B$27</f>
        <v>*</v>
      </c>
      <c r="Y24" s="11" t="str">
        <f>[20]Junho!$B$28</f>
        <v>*</v>
      </c>
      <c r="Z24" s="11" t="str">
        <f>[20]Junho!$B$29</f>
        <v>*</v>
      </c>
      <c r="AA24" s="11" t="str">
        <f>[20]Junho!$B$30</f>
        <v>*</v>
      </c>
      <c r="AB24" s="11" t="str">
        <f>[20]Junho!$B$31</f>
        <v>*</v>
      </c>
      <c r="AC24" s="11" t="str">
        <f>[20]Junho!$B$32</f>
        <v>*</v>
      </c>
      <c r="AD24" s="11" t="str">
        <f>[20]Junho!$B$33</f>
        <v>*</v>
      </c>
      <c r="AE24" s="11" t="str">
        <f>[20]Junho!$B$34</f>
        <v>*</v>
      </c>
      <c r="AF24" s="136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58" t="s">
        <v>170</v>
      </c>
      <c r="B25" s="11">
        <f>[21]Junho!$B$5</f>
        <v>16.262499999999999</v>
      </c>
      <c r="C25" s="11">
        <f>[21]Junho!$B$6</f>
        <v>12.762500000000001</v>
      </c>
      <c r="D25" s="11">
        <f>[21]Junho!$B$7</f>
        <v>14.725000000000001</v>
      </c>
      <c r="E25" s="11">
        <f>[21]Junho!$B$8</f>
        <v>19.145833333333332</v>
      </c>
      <c r="F25" s="11">
        <f>[21]Junho!$B$9</f>
        <v>18.312499999999996</v>
      </c>
      <c r="G25" s="11">
        <f>[21]Junho!$B$10</f>
        <v>12.625</v>
      </c>
      <c r="H25" s="11">
        <f>[21]Junho!$B$11</f>
        <v>14.837499999999999</v>
      </c>
      <c r="I25" s="11">
        <f>[21]Junho!$B$12</f>
        <v>21.895833333333329</v>
      </c>
      <c r="J25" s="11">
        <f>[21]Junho!$B$13</f>
        <v>24.383333333333329</v>
      </c>
      <c r="K25" s="11">
        <f>[21]Junho!$B$14</f>
        <v>24.599999999999998</v>
      </c>
      <c r="L25" s="11">
        <f>[21]Junho!$B$15</f>
        <v>24.516666666666669</v>
      </c>
      <c r="M25" s="11">
        <f>[21]Junho!$B$16</f>
        <v>23.666666666666671</v>
      </c>
      <c r="N25" s="11">
        <f>[21]Junho!$B$17</f>
        <v>21.725000000000005</v>
      </c>
      <c r="O25" s="11">
        <f>[21]Junho!$B$18</f>
        <v>18.779166666666665</v>
      </c>
      <c r="P25" s="11">
        <f>[21]Junho!$B$19</f>
        <v>20.441666666666666</v>
      </c>
      <c r="Q25" s="11">
        <f>[21]Junho!$B$20</f>
        <v>21.995833333333326</v>
      </c>
      <c r="R25" s="11">
        <f>[21]Junho!$B$21</f>
        <v>22.179166666666664</v>
      </c>
      <c r="S25" s="11">
        <f>[21]Junho!$B$22</f>
        <v>22.279166666666665</v>
      </c>
      <c r="T25" s="11">
        <f>[21]Junho!$B$23</f>
        <v>22.341666666666669</v>
      </c>
      <c r="U25" s="11">
        <f>[21]Junho!$B$24</f>
        <v>21.691666666666663</v>
      </c>
      <c r="V25" s="11">
        <f>[21]Junho!$B$25</f>
        <v>21</v>
      </c>
      <c r="W25" s="11">
        <f>[21]Junho!$B$26</f>
        <v>21.808333333333337</v>
      </c>
      <c r="X25" s="11">
        <f>[21]Junho!$B$27</f>
        <v>22.1875</v>
      </c>
      <c r="Y25" s="11">
        <f>[21]Junho!$B$28</f>
        <v>21.574999999999999</v>
      </c>
      <c r="Z25" s="11">
        <f>[21]Junho!$B$29</f>
        <v>21.191666666666666</v>
      </c>
      <c r="AA25" s="11">
        <f>[21]Junho!$B$30</f>
        <v>13.141666666666667</v>
      </c>
      <c r="AB25" s="11">
        <f>[21]Junho!$B$31</f>
        <v>13.33333333333333</v>
      </c>
      <c r="AC25" s="11">
        <f>[21]Junho!$B$32</f>
        <v>13.837499999999999</v>
      </c>
      <c r="AD25" s="11">
        <f>[21]Junho!$B$33</f>
        <v>18.537500000000001</v>
      </c>
      <c r="AE25" s="11">
        <f>[21]Junho!$B$34</f>
        <v>21.712499999999995</v>
      </c>
      <c r="AF25" s="136">
        <f t="shared" si="1"/>
        <v>19.583055555555557</v>
      </c>
      <c r="AG25" s="12" t="s">
        <v>47</v>
      </c>
      <c r="AH25" s="12" t="s">
        <v>47</v>
      </c>
      <c r="AI25" t="s">
        <v>47</v>
      </c>
    </row>
    <row r="26" spans="1:37" x14ac:dyDescent="0.2">
      <c r="A26" s="58" t="s">
        <v>171</v>
      </c>
      <c r="B26" s="11">
        <f>[22]Junho!$B$5</f>
        <v>19.291666666666668</v>
      </c>
      <c r="C26" s="11">
        <f>[22]Junho!$B$6</f>
        <v>14.1</v>
      </c>
      <c r="D26" s="11">
        <f>[22]Junho!$B$7</f>
        <v>16.204166666666669</v>
      </c>
      <c r="E26" s="11">
        <f>[22]Junho!$B$8</f>
        <v>19.087499999999995</v>
      </c>
      <c r="F26" s="11">
        <f>[22]Junho!$B$9</f>
        <v>19.683333333333334</v>
      </c>
      <c r="G26" s="11">
        <f>[22]Junho!$B$10</f>
        <v>15.3125</v>
      </c>
      <c r="H26" s="11">
        <f>[22]Junho!$B$11</f>
        <v>17.879166666666666</v>
      </c>
      <c r="I26" s="11">
        <f>[22]Junho!$B$12</f>
        <v>22.770833333333332</v>
      </c>
      <c r="J26" s="11">
        <f>[22]Junho!$B$13</f>
        <v>24.362500000000001</v>
      </c>
      <c r="K26" s="11">
        <f>[22]Junho!$B$14</f>
        <v>24.604166666666675</v>
      </c>
      <c r="L26" s="11">
        <f>[22]Junho!$B$15</f>
        <v>23.883333333333336</v>
      </c>
      <c r="M26" s="11">
        <f>[22]Junho!$B$16</f>
        <v>23.274999999999995</v>
      </c>
      <c r="N26" s="11">
        <f>[22]Junho!$B$17</f>
        <v>23.016666666666666</v>
      </c>
      <c r="O26" s="11">
        <f>[22]Junho!$B$18</f>
        <v>20.795833333333338</v>
      </c>
      <c r="P26" s="11">
        <f>[22]Junho!$B$19</f>
        <v>20.858333333333331</v>
      </c>
      <c r="Q26" s="11">
        <f>[22]Junho!$B$20</f>
        <v>21.604166666666668</v>
      </c>
      <c r="R26" s="11">
        <f>[22]Junho!$B$21</f>
        <v>22.3125</v>
      </c>
      <c r="S26" s="11">
        <f>[22]Junho!$B$22</f>
        <v>22.395833333333332</v>
      </c>
      <c r="T26" s="11">
        <f>[22]Junho!$B$23</f>
        <v>22.574999999999992</v>
      </c>
      <c r="U26" s="11">
        <f>[22]Junho!$B$24</f>
        <v>22.737500000000001</v>
      </c>
      <c r="V26" s="11">
        <f>[22]Junho!$B$25</f>
        <v>22.458333333333339</v>
      </c>
      <c r="W26" s="11">
        <f>[22]Junho!$B$26</f>
        <v>22.320833333333336</v>
      </c>
      <c r="X26" s="11">
        <f>[22]Junho!$B$27</f>
        <v>22.724999999999994</v>
      </c>
      <c r="Y26" s="11">
        <f>[22]Junho!$B$28</f>
        <v>21.220833333333335</v>
      </c>
      <c r="Z26" s="11">
        <f>[22]Junho!$B$29</f>
        <v>20.837499999999995</v>
      </c>
      <c r="AA26" s="11">
        <f>[22]Junho!$B$30</f>
        <v>15.299999999999999</v>
      </c>
      <c r="AB26" s="11">
        <f>[22]Junho!$B$31</f>
        <v>14.776470588235293</v>
      </c>
      <c r="AC26" s="11">
        <f>[22]Junho!$B$32</f>
        <v>16.287499999999998</v>
      </c>
      <c r="AD26" s="11">
        <f>[22]Junho!$B$33</f>
        <v>20.405882352941177</v>
      </c>
      <c r="AE26" s="11">
        <f>[22]Junho!$B$34</f>
        <v>21.966666666666669</v>
      </c>
      <c r="AF26" s="136">
        <f t="shared" si="1"/>
        <v>20.501633986928105</v>
      </c>
      <c r="AH26" s="12" t="s">
        <v>47</v>
      </c>
      <c r="AI26" t="s">
        <v>47</v>
      </c>
      <c r="AJ26" t="s">
        <v>47</v>
      </c>
    </row>
    <row r="27" spans="1:37" x14ac:dyDescent="0.2">
      <c r="A27" s="58" t="s">
        <v>8</v>
      </c>
      <c r="B27" s="11">
        <f>[23]Junho!$B$5</f>
        <v>17.491666666666667</v>
      </c>
      <c r="C27" s="11">
        <f>[23]Junho!$B$6</f>
        <v>13.062500000000002</v>
      </c>
      <c r="D27" s="11">
        <f>[23]Junho!$B$7</f>
        <v>14.962499999999997</v>
      </c>
      <c r="E27" s="11">
        <f>[23]Junho!$B$8</f>
        <v>18.720833333333339</v>
      </c>
      <c r="F27" s="11">
        <f>[23]Junho!$B$9</f>
        <v>18.583333333333332</v>
      </c>
      <c r="G27" s="11">
        <f>[23]Junho!$B$10</f>
        <v>13.929166666666672</v>
      </c>
      <c r="H27" s="11">
        <f>[23]Junho!$B$11</f>
        <v>15.862500000000002</v>
      </c>
      <c r="I27" s="11">
        <f>[23]Junho!$B$12</f>
        <v>21.516666666666666</v>
      </c>
      <c r="J27" s="11">
        <f>[23]Junho!$B$13</f>
        <v>24.716666666666669</v>
      </c>
      <c r="K27" s="11">
        <f>[23]Junho!$B$14</f>
        <v>25.25</v>
      </c>
      <c r="L27" s="11">
        <f>[23]Junho!$B$15</f>
        <v>24.599999999999998</v>
      </c>
      <c r="M27" s="11">
        <f>[23]Junho!$B$16</f>
        <v>23.670833333333334</v>
      </c>
      <c r="N27" s="11">
        <f>[23]Junho!$B$17</f>
        <v>21.991666666666664</v>
      </c>
      <c r="O27" s="11">
        <f>[23]Junho!$B$18</f>
        <v>19.462500000000002</v>
      </c>
      <c r="P27" s="11">
        <f>[23]Junho!$B$19</f>
        <v>20.445833333333336</v>
      </c>
      <c r="Q27" s="11">
        <f>[23]Junho!$B$20</f>
        <v>21.145833333333339</v>
      </c>
      <c r="R27" s="11">
        <f>[23]Junho!$B$21</f>
        <v>21.445833333333329</v>
      </c>
      <c r="S27" s="11">
        <f>[23]Junho!$B$22</f>
        <v>22.25</v>
      </c>
      <c r="T27" s="11">
        <f>[23]Junho!$B$23</f>
        <v>22.683333333333334</v>
      </c>
      <c r="U27" s="11">
        <f>[23]Junho!$B$24</f>
        <v>22.604166666666668</v>
      </c>
      <c r="V27" s="11">
        <f>[23]Junho!$B$25</f>
        <v>22.404166666666669</v>
      </c>
      <c r="W27" s="11">
        <f>[23]Junho!$B$26</f>
        <v>22.079166666666669</v>
      </c>
      <c r="X27" s="11">
        <f>[23]Junho!$B$27</f>
        <v>22.308333333333334</v>
      </c>
      <c r="Y27" s="11">
        <f>[23]Junho!$B$28</f>
        <v>21.774999999999995</v>
      </c>
      <c r="Z27" s="11">
        <f>[23]Junho!$B$29</f>
        <v>20.833333333333332</v>
      </c>
      <c r="AA27" s="11">
        <f>[23]Junho!$B$30</f>
        <v>14.233333333333334</v>
      </c>
      <c r="AB27" s="11">
        <f>[23]Junho!$B$31</f>
        <v>13.779166666666669</v>
      </c>
      <c r="AC27" s="11">
        <f>[23]Junho!$B$32</f>
        <v>14.804166666666667</v>
      </c>
      <c r="AD27" s="11">
        <f>[23]Junho!$B$33</f>
        <v>17.887500000000003</v>
      </c>
      <c r="AE27" s="11">
        <f>[23]Junho!$B$34</f>
        <v>21.354166666666668</v>
      </c>
      <c r="AF27" s="93">
        <f t="shared" si="1"/>
        <v>19.861805555555556</v>
      </c>
      <c r="AI27" t="s">
        <v>47</v>
      </c>
      <c r="AJ27" t="s">
        <v>47</v>
      </c>
    </row>
    <row r="28" spans="1:37" x14ac:dyDescent="0.2">
      <c r="A28" s="58" t="s">
        <v>9</v>
      </c>
      <c r="B28" s="11">
        <f>[24]Junho!$B$5</f>
        <v>23.400000000000002</v>
      </c>
      <c r="C28" s="11">
        <f>[24]Junho!$B$6</f>
        <v>15.200000000000001</v>
      </c>
      <c r="D28" s="11">
        <f>[24]Junho!$B$7</f>
        <v>18.528571428571428</v>
      </c>
      <c r="E28" s="11">
        <f>[24]Junho!$B$8</f>
        <v>20.616666666666664</v>
      </c>
      <c r="F28" s="11">
        <f>[24]Junho!$B$9</f>
        <v>23.588888888888889</v>
      </c>
      <c r="G28" s="11">
        <f>[24]Junho!$B$10</f>
        <v>16</v>
      </c>
      <c r="H28" s="11">
        <f>[24]Junho!$B$11</f>
        <v>21.023076923076925</v>
      </c>
      <c r="I28" s="11">
        <f>[24]Junho!$B$12</f>
        <v>25.233333333333334</v>
      </c>
      <c r="J28" s="11">
        <f>[24]Junho!$B$13</f>
        <v>25.5</v>
      </c>
      <c r="K28" s="11">
        <f>[24]Junho!$B$14</f>
        <v>24.787500000000005</v>
      </c>
      <c r="L28" s="11">
        <f>[24]Junho!$B$15</f>
        <v>25.099999999999998</v>
      </c>
      <c r="M28" s="11">
        <f>[24]Junho!$B$16</f>
        <v>24.150000000000002</v>
      </c>
      <c r="N28" s="11">
        <f>[24]Junho!$B$17</f>
        <v>24.204166666666666</v>
      </c>
      <c r="O28" s="11">
        <f>[24]Junho!$B$18</f>
        <v>20.929166666666671</v>
      </c>
      <c r="P28" s="11">
        <f>[24]Junho!$B$19</f>
        <v>21.552380952380958</v>
      </c>
      <c r="Q28" s="11">
        <f>[24]Junho!$B$20</f>
        <v>22.352173913043476</v>
      </c>
      <c r="R28" s="11">
        <f>[24]Junho!$B$21</f>
        <v>23.338095238095235</v>
      </c>
      <c r="S28" s="11">
        <f>[24]Junho!$B$22</f>
        <v>23.385000000000005</v>
      </c>
      <c r="T28" s="11">
        <f>[24]Junho!$B$23</f>
        <v>23.012499999999999</v>
      </c>
      <c r="U28" s="11">
        <f>[24]Junho!$B$24</f>
        <v>23.433333333333334</v>
      </c>
      <c r="V28" s="11">
        <f>[24]Junho!$B$25</f>
        <v>23.020833333333332</v>
      </c>
      <c r="W28" s="11">
        <f>[24]Junho!$B$26</f>
        <v>24.030434782608697</v>
      </c>
      <c r="X28" s="11">
        <f>[24]Junho!$B$27</f>
        <v>23.810526315789474</v>
      </c>
      <c r="Y28" s="11">
        <f>[24]Junho!$B$28</f>
        <v>24.612500000000001</v>
      </c>
      <c r="Z28" s="11">
        <f>[24]Junho!$B$29</f>
        <v>23.918749999999999</v>
      </c>
      <c r="AA28" s="11">
        <f>[24]Junho!$B$30</f>
        <v>16.411111111111111</v>
      </c>
      <c r="AB28" s="11">
        <f>[24]Junho!$B$31</f>
        <v>15.772727272727275</v>
      </c>
      <c r="AC28" s="11">
        <f>[24]Junho!$B$32</f>
        <v>18.207142857142859</v>
      </c>
      <c r="AD28" s="11">
        <f>[24]Junho!$B$33</f>
        <v>21.175000000000001</v>
      </c>
      <c r="AE28" s="11">
        <f>[24]Junho!$B$34</f>
        <v>22.740000000000002</v>
      </c>
      <c r="AF28" s="93">
        <f t="shared" si="1"/>
        <v>21.967795989447879</v>
      </c>
      <c r="AG28" t="s">
        <v>47</v>
      </c>
      <c r="AI28" t="s">
        <v>47</v>
      </c>
      <c r="AJ28" t="s">
        <v>47</v>
      </c>
    </row>
    <row r="29" spans="1:37" x14ac:dyDescent="0.2">
      <c r="A29" s="58" t="s">
        <v>42</v>
      </c>
      <c r="B29" s="11">
        <f>[25]Junho!$B$5</f>
        <v>17.216666666666661</v>
      </c>
      <c r="C29" s="11">
        <f>[25]Junho!$B$6</f>
        <v>13.241666666666665</v>
      </c>
      <c r="D29" s="11">
        <f>[25]Junho!$B$7</f>
        <v>16.679166666666671</v>
      </c>
      <c r="E29" s="11">
        <f>[25]Junho!$B$8</f>
        <v>20.216666666666672</v>
      </c>
      <c r="F29" s="11">
        <f>[25]Junho!$B$9</f>
        <v>18.620833333333334</v>
      </c>
      <c r="G29" s="11">
        <f>[25]Junho!$B$10</f>
        <v>15.137500000000003</v>
      </c>
      <c r="H29" s="11">
        <f>[25]Junho!$B$11</f>
        <v>19.737500000000001</v>
      </c>
      <c r="I29" s="11">
        <f>[25]Junho!$B$12</f>
        <v>24.029166666666669</v>
      </c>
      <c r="J29" s="11">
        <f>[25]Junho!$B$13</f>
        <v>25.249999999999996</v>
      </c>
      <c r="K29" s="11">
        <f>[25]Junho!$B$14</f>
        <v>25.474999999999998</v>
      </c>
      <c r="L29" s="11">
        <f>[25]Junho!$B$15</f>
        <v>24.820833333333336</v>
      </c>
      <c r="M29" s="11">
        <f>[25]Junho!$B$16</f>
        <v>24.516666666666666</v>
      </c>
      <c r="N29" s="11">
        <f>[25]Junho!$B$17</f>
        <v>24.229166666666661</v>
      </c>
      <c r="O29" s="11">
        <f>[25]Junho!$B$18</f>
        <v>22.700000000000003</v>
      </c>
      <c r="P29" s="11">
        <f>[25]Junho!$B$19</f>
        <v>22.145833333333332</v>
      </c>
      <c r="Q29" s="11">
        <f>[25]Junho!$B$20</f>
        <v>23.445833333333336</v>
      </c>
      <c r="R29" s="11">
        <f>[25]Junho!$B$21</f>
        <v>23.108333333333334</v>
      </c>
      <c r="S29" s="11">
        <f>[25]Junho!$B$22</f>
        <v>23.675000000000001</v>
      </c>
      <c r="T29" s="11">
        <f>[25]Junho!$B$23</f>
        <v>23.908333333333335</v>
      </c>
      <c r="U29" s="11">
        <f>[25]Junho!$B$24</f>
        <v>23.862499999999997</v>
      </c>
      <c r="V29" s="11">
        <f>[25]Junho!$B$25</f>
        <v>23.195833333333329</v>
      </c>
      <c r="W29" s="11">
        <f>[25]Junho!$B$26</f>
        <v>22.983333333333334</v>
      </c>
      <c r="X29" s="11">
        <f>[25]Junho!$B$27</f>
        <v>23.154166666666665</v>
      </c>
      <c r="Y29" s="11">
        <f>[25]Junho!$B$28</f>
        <v>23.166666666666668</v>
      </c>
      <c r="Z29" s="11">
        <f>[25]Junho!$B$29</f>
        <v>22.091666666666669</v>
      </c>
      <c r="AA29" s="11">
        <f>[25]Junho!$B$30</f>
        <v>16.337499999999999</v>
      </c>
      <c r="AB29" s="11">
        <f>[25]Junho!$B$31</f>
        <v>13.749999999999998</v>
      </c>
      <c r="AC29" s="11">
        <f>[25]Junho!$B$32</f>
        <v>17.399999999999999</v>
      </c>
      <c r="AD29" s="11">
        <f>[25]Junho!$B$33</f>
        <v>21.091666666666665</v>
      </c>
      <c r="AE29" s="11">
        <f>[25]Junho!$B$34</f>
        <v>22.958333333333329</v>
      </c>
      <c r="AF29" s="93">
        <f t="shared" si="1"/>
        <v>21.271527777777781</v>
      </c>
      <c r="AH29" s="12" t="s">
        <v>47</v>
      </c>
    </row>
    <row r="30" spans="1:37" x14ac:dyDescent="0.2">
      <c r="A30" s="58" t="s">
        <v>10</v>
      </c>
      <c r="B30" s="11">
        <f>[26]Junho!$B$5</f>
        <v>16.820833333333333</v>
      </c>
      <c r="C30" s="11">
        <f>[26]Junho!$B$6</f>
        <v>13.179166666666665</v>
      </c>
      <c r="D30" s="11">
        <f>[26]Junho!$B$7</f>
        <v>16.191666666666666</v>
      </c>
      <c r="E30" s="11">
        <f>[26]Junho!$B$8</f>
        <v>18.933333333333334</v>
      </c>
      <c r="F30" s="11">
        <f>[26]Junho!$B$9</f>
        <v>18.820833333333329</v>
      </c>
      <c r="G30" s="11">
        <f>[26]Junho!$B$10</f>
        <v>14.841666666666667</v>
      </c>
      <c r="H30" s="11">
        <f>[26]Junho!$B$11</f>
        <v>16.666666666666668</v>
      </c>
      <c r="I30" s="11">
        <f>[26]Junho!$B$12</f>
        <v>22.100000000000005</v>
      </c>
      <c r="J30" s="11">
        <f>[26]Junho!$B$13</f>
        <v>24.524999999999995</v>
      </c>
      <c r="K30" s="11">
        <f>[26]Junho!$B$14</f>
        <v>25.325000000000003</v>
      </c>
      <c r="L30" s="11">
        <f>[26]Junho!$B$15</f>
        <v>24.6875</v>
      </c>
      <c r="M30" s="11">
        <f>[26]Junho!$B$16</f>
        <v>24.025000000000002</v>
      </c>
      <c r="N30" s="11">
        <f>[26]Junho!$B$17</f>
        <v>23.374999999999996</v>
      </c>
      <c r="O30" s="11">
        <f>[26]Junho!$B$18</f>
        <v>20.024999999999999</v>
      </c>
      <c r="P30" s="11">
        <f>[26]Junho!$B$19</f>
        <v>20.979166666666668</v>
      </c>
      <c r="Q30" s="11">
        <f>[26]Junho!$B$20</f>
        <v>22.325000000000003</v>
      </c>
      <c r="R30" s="11">
        <f>[26]Junho!$B$21</f>
        <v>22.454166666666666</v>
      </c>
      <c r="S30" s="11">
        <f>[26]Junho!$B$22</f>
        <v>23.658333333333331</v>
      </c>
      <c r="T30" s="11">
        <f>[26]Junho!$B$23</f>
        <v>23.1875</v>
      </c>
      <c r="U30" s="11">
        <f>[26]Junho!$B$24</f>
        <v>23.391666666666666</v>
      </c>
      <c r="V30" s="11">
        <f>[26]Junho!$B$25</f>
        <v>22.875</v>
      </c>
      <c r="W30" s="11">
        <f>[26]Junho!$B$26</f>
        <v>22.508333333333329</v>
      </c>
      <c r="X30" s="11">
        <f>[26]Junho!$B$27</f>
        <v>23.033333333333331</v>
      </c>
      <c r="Y30" s="11">
        <f>[26]Junho!$B$28</f>
        <v>22.399999999999995</v>
      </c>
      <c r="Z30" s="11">
        <f>[26]Junho!$B$29</f>
        <v>21.083333333333332</v>
      </c>
      <c r="AA30" s="11">
        <f>[26]Junho!$B$30</f>
        <v>14.287500000000001</v>
      </c>
      <c r="AB30" s="11">
        <f>[26]Junho!$B$31</f>
        <v>13.116666666666667</v>
      </c>
      <c r="AC30" s="11">
        <f>[26]Junho!$B$32</f>
        <v>15.325000000000001</v>
      </c>
      <c r="AD30" s="11">
        <f>[26]Junho!$B$33</f>
        <v>19.025000000000002</v>
      </c>
      <c r="AE30" s="11">
        <f>[26]Junho!$B$34</f>
        <v>22.145833333333332</v>
      </c>
      <c r="AF30" s="93">
        <f t="shared" si="1"/>
        <v>20.377083333333335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[27]Junho!$B$5</f>
        <v>16.477777777777774</v>
      </c>
      <c r="C31" s="11">
        <f>[27]Junho!$B$6</f>
        <v>13.266666666666666</v>
      </c>
      <c r="D31" s="11">
        <f>[27]Junho!$B$7</f>
        <v>17.041666666666668</v>
      </c>
      <c r="E31" s="11">
        <f>[27]Junho!$B$8</f>
        <v>18.655555555555555</v>
      </c>
      <c r="F31" s="11">
        <f>[27]Junho!$B$9</f>
        <v>18.020000000000003</v>
      </c>
      <c r="G31" s="11">
        <f>[27]Junho!$B$10</f>
        <v>17.145454545454545</v>
      </c>
      <c r="H31" s="11">
        <f>[27]Junho!$B$11</f>
        <v>18.407142857142851</v>
      </c>
      <c r="I31" s="11">
        <f>[27]Junho!$B$12</f>
        <v>23.607142857142858</v>
      </c>
      <c r="J31" s="11">
        <f>[27]Junho!$B$13</f>
        <v>24.849999999999998</v>
      </c>
      <c r="K31" s="11">
        <f>[27]Junho!$B$14</f>
        <v>25.107142857142858</v>
      </c>
      <c r="L31" s="11">
        <f>[27]Junho!$B$15</f>
        <v>24.335714285714289</v>
      </c>
      <c r="M31" s="11">
        <f>[27]Junho!$B$16</f>
        <v>23.599999999999998</v>
      </c>
      <c r="N31" s="11">
        <f>[27]Junho!$B$17</f>
        <v>23.82</v>
      </c>
      <c r="O31" s="11">
        <f>[27]Junho!$B$18</f>
        <v>20.557142857142857</v>
      </c>
      <c r="P31" s="11">
        <f>[27]Junho!$B$19</f>
        <v>20.186666666666667</v>
      </c>
      <c r="Q31" s="11">
        <f>[27]Junho!$B$20</f>
        <v>21.1</v>
      </c>
      <c r="R31" s="11">
        <f>[27]Junho!$B$21</f>
        <v>22.606666666666669</v>
      </c>
      <c r="S31" s="11">
        <f>[27]Junho!$B$22</f>
        <v>22.721428571428572</v>
      </c>
      <c r="T31" s="11">
        <f>[27]Junho!$B$23</f>
        <v>23.335714285714285</v>
      </c>
      <c r="U31" s="11">
        <f>[27]Junho!$B$24</f>
        <v>23.571428571428577</v>
      </c>
      <c r="V31" s="11">
        <f>[27]Junho!$B$25</f>
        <v>23.728571428571431</v>
      </c>
      <c r="W31" s="11">
        <f>[27]Junho!$B$26</f>
        <v>22.806666666666668</v>
      </c>
      <c r="X31" s="11">
        <f>[27]Junho!$B$27</f>
        <v>23.160000000000004</v>
      </c>
      <c r="Y31" s="11">
        <f>[27]Junho!$B$28</f>
        <v>22.614285714285717</v>
      </c>
      <c r="Z31" s="11">
        <f>[27]Junho!$B$29</f>
        <v>20.7</v>
      </c>
      <c r="AA31" s="11">
        <f>[27]Junho!$B$30</f>
        <v>13.9125</v>
      </c>
      <c r="AB31" s="11">
        <f>[27]Junho!$B$31</f>
        <v>13.779999999999998</v>
      </c>
      <c r="AC31" s="11">
        <f>[27]Junho!$B$32</f>
        <v>16.699999999999996</v>
      </c>
      <c r="AD31" s="11">
        <f>[27]Junho!$B$33</f>
        <v>19.40909090909091</v>
      </c>
      <c r="AE31" s="11">
        <f>[27]Junho!$B$34</f>
        <v>22.930769230769233</v>
      </c>
      <c r="AF31" s="136">
        <f t="shared" si="1"/>
        <v>20.605173187923192</v>
      </c>
      <c r="AG31" s="12" t="s">
        <v>47</v>
      </c>
    </row>
    <row r="32" spans="1:37" x14ac:dyDescent="0.2">
      <c r="A32" s="58" t="s">
        <v>11</v>
      </c>
      <c r="B32" s="11" t="str">
        <f>[28]Junho!$B$5</f>
        <v>*</v>
      </c>
      <c r="C32" s="11" t="str">
        <f>[28]Junho!$B$6</f>
        <v>*</v>
      </c>
      <c r="D32" s="11" t="str">
        <f>[28]Junho!$B$7</f>
        <v>*</v>
      </c>
      <c r="E32" s="11" t="str">
        <f>[28]Junho!$B$8</f>
        <v>*</v>
      </c>
      <c r="F32" s="11" t="str">
        <f>[28]Junho!$B$9</f>
        <v>*</v>
      </c>
      <c r="G32" s="11" t="str">
        <f>[28]Junho!$B$10</f>
        <v>*</v>
      </c>
      <c r="H32" s="11" t="str">
        <f>[28]Junho!$B$11</f>
        <v>*</v>
      </c>
      <c r="I32" s="11" t="str">
        <f>[28]Junho!$B$12</f>
        <v>*</v>
      </c>
      <c r="J32" s="11" t="str">
        <f>[28]Junho!$B$13</f>
        <v>*</v>
      </c>
      <c r="K32" s="11" t="str">
        <f>[28]Junho!$B$14</f>
        <v>*</v>
      </c>
      <c r="L32" s="11" t="str">
        <f>[28]Junho!$B$15</f>
        <v>*</v>
      </c>
      <c r="M32" s="11" t="str">
        <f>[28]Junho!$B$16</f>
        <v>*</v>
      </c>
      <c r="N32" s="11" t="str">
        <f>[28]Junho!$B$17</f>
        <v>*</v>
      </c>
      <c r="O32" s="11" t="str">
        <f>[28]Junho!$B$18</f>
        <v>*</v>
      </c>
      <c r="P32" s="11" t="str">
        <f>[28]Junho!$B$19</f>
        <v>*</v>
      </c>
      <c r="Q32" s="11" t="str">
        <f>[28]Junho!$B$20</f>
        <v>*</v>
      </c>
      <c r="R32" s="11" t="str">
        <f>[28]Junho!$B$21</f>
        <v>*</v>
      </c>
      <c r="S32" s="11" t="str">
        <f>[28]Junho!$B$22</f>
        <v>*</v>
      </c>
      <c r="T32" s="11" t="str">
        <f>[28]Junho!$B$23</f>
        <v>*</v>
      </c>
      <c r="U32" s="11" t="str">
        <f>[28]Junho!$B$24</f>
        <v>*</v>
      </c>
      <c r="V32" s="11" t="str">
        <f>[28]Junho!$B$25</f>
        <v>*</v>
      </c>
      <c r="W32" s="11" t="str">
        <f>[28]Junho!$B$26</f>
        <v>*</v>
      </c>
      <c r="X32" s="11" t="str">
        <f>[28]Junho!$B$27</f>
        <v>*</v>
      </c>
      <c r="Y32" s="11" t="str">
        <f>[28]Junho!$B$28</f>
        <v>*</v>
      </c>
      <c r="Z32" s="11" t="str">
        <f>[28]Junho!$B$29</f>
        <v>*</v>
      </c>
      <c r="AA32" s="11" t="str">
        <f>[28]Junho!$B$30</f>
        <v>*</v>
      </c>
      <c r="AB32" s="11" t="str">
        <f>[28]Junho!$B$31</f>
        <v>*</v>
      </c>
      <c r="AC32" s="11" t="str">
        <f>[28]Junho!$B$32</f>
        <v>*</v>
      </c>
      <c r="AD32" s="11" t="str">
        <f>[28]Junho!$B$33</f>
        <v>*</v>
      </c>
      <c r="AE32" s="11" t="str">
        <f>[28]Junho!$B$34</f>
        <v>*</v>
      </c>
      <c r="AF32" s="93" t="s">
        <v>226</v>
      </c>
      <c r="AH32" s="12" t="s">
        <v>47</v>
      </c>
      <c r="AJ32" t="s">
        <v>47</v>
      </c>
      <c r="AK32" s="12" t="s">
        <v>47</v>
      </c>
    </row>
    <row r="33" spans="1:37" s="5" customFormat="1" x14ac:dyDescent="0.2">
      <c r="A33" s="58" t="s">
        <v>12</v>
      </c>
      <c r="B33" s="11">
        <f>[29]Junho!$B$5</f>
        <v>20.950000000000003</v>
      </c>
      <c r="C33" s="11">
        <f>[29]Junho!$B$6</f>
        <v>14.875</v>
      </c>
      <c r="D33" s="11">
        <f>[29]Junho!$B$7</f>
        <v>16.533333333333335</v>
      </c>
      <c r="E33" s="11">
        <f>[29]Junho!$B$8</f>
        <v>20.312499999999996</v>
      </c>
      <c r="F33" s="11">
        <f>[29]Junho!$B$9</f>
        <v>20.212499999999999</v>
      </c>
      <c r="G33" s="11">
        <f>[29]Junho!$B$10</f>
        <v>17.68333333333333</v>
      </c>
      <c r="H33" s="11">
        <f>[29]Junho!$B$11</f>
        <v>20.695833333333333</v>
      </c>
      <c r="I33" s="11">
        <f>[29]Junho!$B$12</f>
        <v>24.262499999999999</v>
      </c>
      <c r="J33" s="11">
        <f>[29]Junho!$B$13</f>
        <v>25.420833333333331</v>
      </c>
      <c r="K33" s="11">
        <f>[29]Junho!$B$14</f>
        <v>25.141666666666669</v>
      </c>
      <c r="L33" s="11">
        <f>[29]Junho!$B$15</f>
        <v>24.412499999999998</v>
      </c>
      <c r="M33" s="11">
        <f>[29]Junho!$B$16</f>
        <v>23.966666666666669</v>
      </c>
      <c r="N33" s="11">
        <f>[29]Junho!$B$17</f>
        <v>23.400000000000002</v>
      </c>
      <c r="O33" s="11">
        <f>[29]Junho!$B$18</f>
        <v>23.266666666666666</v>
      </c>
      <c r="P33" s="11">
        <f>[29]Junho!$B$19</f>
        <v>23.354166666666671</v>
      </c>
      <c r="Q33" s="11">
        <f>[29]Junho!$B$20</f>
        <v>23.783333333333331</v>
      </c>
      <c r="R33" s="11">
        <f>[29]Junho!$B$21</f>
        <v>23.387499999999999</v>
      </c>
      <c r="S33" s="11">
        <f>[29]Junho!$B$22</f>
        <v>23.866666666666664</v>
      </c>
      <c r="T33" s="11">
        <f>[29]Junho!$B$23</f>
        <v>23.704166666666666</v>
      </c>
      <c r="U33" s="11">
        <f>[29]Junho!$B$24</f>
        <v>20.524999999999999</v>
      </c>
      <c r="V33" s="11" t="str">
        <f>[29]Junho!$B$25</f>
        <v>*</v>
      </c>
      <c r="W33" s="11" t="str">
        <f>[29]Junho!$B$26</f>
        <v>*</v>
      </c>
      <c r="X33" s="11">
        <f>[29]Junho!$B$27</f>
        <v>27.099999999999994</v>
      </c>
      <c r="Y33" s="11">
        <f>[29]Junho!$B$28</f>
        <v>23.383333333333329</v>
      </c>
      <c r="Z33" s="11">
        <f>[29]Junho!$B$29</f>
        <v>21.537499999999998</v>
      </c>
      <c r="AA33" s="11">
        <f>[29]Junho!$B$30</f>
        <v>17.454166666666662</v>
      </c>
      <c r="AB33" s="11">
        <f>[29]Junho!$B$31</f>
        <v>15.625</v>
      </c>
      <c r="AC33" s="11" t="str">
        <f>[29]Junho!$B$32</f>
        <v>*</v>
      </c>
      <c r="AD33" s="11">
        <f>[29]Junho!$B$33</f>
        <v>25.263636363636365</v>
      </c>
      <c r="AE33" s="11">
        <f>[29]Junho!$B$34</f>
        <v>23.045833333333331</v>
      </c>
      <c r="AF33" s="93">
        <f t="shared" si="1"/>
        <v>21.969023569023562</v>
      </c>
      <c r="AI33" s="5" t="s">
        <v>47</v>
      </c>
      <c r="AJ33" s="5" t="s">
        <v>47</v>
      </c>
    </row>
    <row r="34" spans="1:37" x14ac:dyDescent="0.2">
      <c r="A34" s="58" t="s">
        <v>13</v>
      </c>
      <c r="B34" s="11" t="str">
        <f>[30]Junho!$B$5</f>
        <v>*</v>
      </c>
      <c r="C34" s="11" t="str">
        <f>[30]Junho!$B$6</f>
        <v>*</v>
      </c>
      <c r="D34" s="11" t="str">
        <f>[30]Junho!$B$7</f>
        <v>*</v>
      </c>
      <c r="E34" s="11" t="str">
        <f>[30]Junho!$B$8</f>
        <v>*</v>
      </c>
      <c r="F34" s="11" t="str">
        <f>[30]Junho!$B$9</f>
        <v>*</v>
      </c>
      <c r="G34" s="11" t="str">
        <f>[30]Junho!$B$10</f>
        <v>*</v>
      </c>
      <c r="H34" s="11" t="str">
        <f>[30]Junho!$B$11</f>
        <v>*</v>
      </c>
      <c r="I34" s="11" t="str">
        <f>[30]Junho!$B$12</f>
        <v>*</v>
      </c>
      <c r="J34" s="11" t="str">
        <f>[30]Junho!$B$13</f>
        <v>*</v>
      </c>
      <c r="K34" s="11" t="str">
        <f>[30]Junho!$B$14</f>
        <v>*</v>
      </c>
      <c r="L34" s="11" t="str">
        <f>[30]Junho!$B$15</f>
        <v>*</v>
      </c>
      <c r="M34" s="11" t="str">
        <f>[30]Junho!$B$16</f>
        <v>*</v>
      </c>
      <c r="N34" s="11" t="str">
        <f>[30]Junho!$B$17</f>
        <v>*</v>
      </c>
      <c r="O34" s="11" t="str">
        <f>[30]Junho!$B$18</f>
        <v>*</v>
      </c>
      <c r="P34" s="11" t="str">
        <f>[30]Junho!$B$19</f>
        <v>*</v>
      </c>
      <c r="Q34" s="11" t="str">
        <f>[30]Junho!$B$20</f>
        <v>*</v>
      </c>
      <c r="R34" s="11" t="str">
        <f>[30]Junho!$B$21</f>
        <v>*</v>
      </c>
      <c r="S34" s="11" t="str">
        <f>[30]Junho!$B$22</f>
        <v>*</v>
      </c>
      <c r="T34" s="11" t="str">
        <f>[30]Junho!$B$23</f>
        <v>*</v>
      </c>
      <c r="U34" s="11" t="str">
        <f>[30]Junho!$B$24</f>
        <v>*</v>
      </c>
      <c r="V34" s="11" t="str">
        <f>[30]Junho!$B$25</f>
        <v>*</v>
      </c>
      <c r="W34" s="11" t="str">
        <f>[30]Junho!$B$26</f>
        <v>*</v>
      </c>
      <c r="X34" s="11" t="str">
        <f>[30]Junho!$B$27</f>
        <v>*</v>
      </c>
      <c r="Y34" s="11" t="str">
        <f>[30]Junho!$B$28</f>
        <v>*</v>
      </c>
      <c r="Z34" s="11" t="str">
        <f>[30]Junho!$B$29</f>
        <v>*</v>
      </c>
      <c r="AA34" s="11" t="str">
        <f>[30]Junho!$B$30</f>
        <v>*</v>
      </c>
      <c r="AB34" s="11" t="str">
        <f>[30]Junho!$B$31</f>
        <v>*</v>
      </c>
      <c r="AC34" s="11" t="str">
        <f>[30]Junho!$B$32</f>
        <v>*</v>
      </c>
      <c r="AD34" s="11" t="str">
        <f>[30]Junho!$B$33</f>
        <v>*</v>
      </c>
      <c r="AE34" s="11" t="str">
        <f>[30]Junho!$B$34</f>
        <v>*</v>
      </c>
      <c r="AF34" s="93" t="s">
        <v>226</v>
      </c>
      <c r="AI34" t="s">
        <v>47</v>
      </c>
      <c r="AK34" t="s">
        <v>47</v>
      </c>
    </row>
    <row r="35" spans="1:37" x14ac:dyDescent="0.2">
      <c r="A35" s="58" t="s">
        <v>173</v>
      </c>
      <c r="B35" s="11">
        <f>[31]Junho!$B$5</f>
        <v>20.241666666666667</v>
      </c>
      <c r="C35" s="11">
        <f>[31]Junho!$B$6</f>
        <v>15.270833333333336</v>
      </c>
      <c r="D35" s="11">
        <f>[31]Junho!$B$7</f>
        <v>16.954166666666669</v>
      </c>
      <c r="E35" s="11">
        <f>[31]Junho!$B$8</f>
        <v>19.5</v>
      </c>
      <c r="F35" s="11">
        <f>[31]Junho!$B$9</f>
        <v>20.962500000000002</v>
      </c>
      <c r="G35" s="11">
        <f>[31]Junho!$B$10</f>
        <v>16.083333333333336</v>
      </c>
      <c r="H35" s="11">
        <f>[31]Junho!$B$11</f>
        <v>19.3125</v>
      </c>
      <c r="I35" s="11">
        <f>[31]Junho!$B$12</f>
        <v>23.883333333333329</v>
      </c>
      <c r="J35" s="11">
        <f>[31]Junho!$B$13</f>
        <v>25.120833333333334</v>
      </c>
      <c r="K35" s="11">
        <f>[31]Junho!$B$14</f>
        <v>24.937499999999996</v>
      </c>
      <c r="L35" s="11">
        <f>[31]Junho!$B$15</f>
        <v>24.120833333333341</v>
      </c>
      <c r="M35" s="11">
        <f>[31]Junho!$B$16</f>
        <v>23.895833333333332</v>
      </c>
      <c r="N35" s="11">
        <f>[31]Junho!$B$17</f>
        <v>24.529166666666669</v>
      </c>
      <c r="O35" s="11">
        <f>[31]Junho!$B$18</f>
        <v>21.483333333333334</v>
      </c>
      <c r="P35" s="11">
        <f>[31]Junho!$B$19</f>
        <v>20.670833333333338</v>
      </c>
      <c r="Q35" s="11">
        <f>[31]Junho!$B$20</f>
        <v>21.55</v>
      </c>
      <c r="R35" s="11">
        <f>[31]Junho!$B$21</f>
        <v>21.337499999999995</v>
      </c>
      <c r="S35" s="11">
        <f>[31]Junho!$B$22</f>
        <v>22.958333333333329</v>
      </c>
      <c r="T35" s="11">
        <f>[31]Junho!$B$23</f>
        <v>22.737500000000001</v>
      </c>
      <c r="U35" s="11">
        <f>[31]Junho!$B$24</f>
        <v>23.133333333333336</v>
      </c>
      <c r="V35" s="11">
        <f>[31]Junho!$B$25</f>
        <v>22.016666666666669</v>
      </c>
      <c r="W35" s="11">
        <f>[31]Junho!$B$26</f>
        <v>22.358333333333338</v>
      </c>
      <c r="X35" s="11">
        <f>[31]Junho!$B$27</f>
        <v>22.670833333333334</v>
      </c>
      <c r="Y35" s="11">
        <f>[31]Junho!$B$28</f>
        <v>22.166666666666668</v>
      </c>
      <c r="Z35" s="11">
        <f>[31]Junho!$B$29</f>
        <v>22.208333333333332</v>
      </c>
      <c r="AA35" s="11">
        <f>[31]Junho!$B$30</f>
        <v>17.020833333333332</v>
      </c>
      <c r="AB35" s="11">
        <f>[31]Junho!$B$31</f>
        <v>15.854166666666666</v>
      </c>
      <c r="AC35" s="11">
        <f>[31]Junho!$B$32</f>
        <v>16.758333333333333</v>
      </c>
      <c r="AD35" s="11">
        <f>[31]Junho!$B$33</f>
        <v>19.808333333333341</v>
      </c>
      <c r="AE35" s="11">
        <f>[31]Junho!$B$34</f>
        <v>22.595833333333335</v>
      </c>
      <c r="AF35" s="136">
        <f t="shared" si="1"/>
        <v>21.071388888888894</v>
      </c>
      <c r="AJ35" t="s">
        <v>47</v>
      </c>
    </row>
    <row r="36" spans="1:37" x14ac:dyDescent="0.2">
      <c r="A36" s="58" t="s">
        <v>144</v>
      </c>
      <c r="B36" s="11" t="str">
        <f>[32]Junho!$B$5</f>
        <v>*</v>
      </c>
      <c r="C36" s="11" t="str">
        <f>[32]Junho!$B$6</f>
        <v>*</v>
      </c>
      <c r="D36" s="11" t="str">
        <f>[32]Junho!$B$7</f>
        <v>*</v>
      </c>
      <c r="E36" s="11" t="str">
        <f>[32]Junho!$B$8</f>
        <v>*</v>
      </c>
      <c r="F36" s="11" t="str">
        <f>[32]Junho!$B$9</f>
        <v>*</v>
      </c>
      <c r="G36" s="11" t="str">
        <f>[32]Junho!$B$10</f>
        <v>*</v>
      </c>
      <c r="H36" s="11" t="str">
        <f>[32]Junho!$B$11</f>
        <v>*</v>
      </c>
      <c r="I36" s="11" t="str">
        <f>[32]Junho!$B$12</f>
        <v>*</v>
      </c>
      <c r="J36" s="11" t="str">
        <f>[32]Junho!$B$13</f>
        <v>*</v>
      </c>
      <c r="K36" s="11" t="str">
        <f>[32]Junho!$B$14</f>
        <v>*</v>
      </c>
      <c r="L36" s="11" t="str">
        <f>[32]Junho!$B$15</f>
        <v>*</v>
      </c>
      <c r="M36" s="11" t="str">
        <f>[32]Junho!$B$16</f>
        <v>*</v>
      </c>
      <c r="N36" s="11" t="str">
        <f>[32]Junho!$B$17</f>
        <v>*</v>
      </c>
      <c r="O36" s="11" t="str">
        <f>[32]Junho!$B$18</f>
        <v>*</v>
      </c>
      <c r="P36" s="11" t="str">
        <f>[32]Junho!$B$19</f>
        <v>*</v>
      </c>
      <c r="Q36" s="11" t="str">
        <f>[32]Junho!$B$20</f>
        <v>*</v>
      </c>
      <c r="R36" s="11" t="str">
        <f>[32]Junho!$B$21</f>
        <v>*</v>
      </c>
      <c r="S36" s="11" t="str">
        <f>[32]Junho!$B$22</f>
        <v>*</v>
      </c>
      <c r="T36" s="11" t="str">
        <f>[32]Junho!$B$23</f>
        <v>*</v>
      </c>
      <c r="U36" s="11" t="str">
        <f>[32]Junho!$B$24</f>
        <v>*</v>
      </c>
      <c r="V36" s="11" t="str">
        <f>[32]Junho!$B$25</f>
        <v>*</v>
      </c>
      <c r="W36" s="11" t="str">
        <f>[32]Junho!$B$26</f>
        <v>*</v>
      </c>
      <c r="X36" s="11" t="str">
        <f>[32]Junho!$B$27</f>
        <v>*</v>
      </c>
      <c r="Y36" s="11" t="str">
        <f>[32]Junho!$B$28</f>
        <v>*</v>
      </c>
      <c r="Z36" s="11" t="str">
        <f>[32]Junho!$B$29</f>
        <v>*</v>
      </c>
      <c r="AA36" s="11" t="str">
        <f>[32]Junho!$B$30</f>
        <v>*</v>
      </c>
      <c r="AB36" s="11" t="str">
        <f>[32]Junho!$B$31</f>
        <v>*</v>
      </c>
      <c r="AC36" s="11" t="str">
        <f>[32]Junho!$B$32</f>
        <v>*</v>
      </c>
      <c r="AD36" s="11" t="str">
        <f>[32]Junho!$B$33</f>
        <v>*</v>
      </c>
      <c r="AE36" s="11" t="str">
        <f>[32]Junho!$B$34</f>
        <v>*</v>
      </c>
      <c r="AF36" s="136" t="s">
        <v>226</v>
      </c>
      <c r="AJ36" t="s">
        <v>47</v>
      </c>
    </row>
    <row r="37" spans="1:37" x14ac:dyDescent="0.2">
      <c r="A37" s="58" t="s">
        <v>14</v>
      </c>
      <c r="B37" s="11" t="str">
        <f>[33]Junho!$B$5</f>
        <v>*</v>
      </c>
      <c r="C37" s="11" t="str">
        <f>[33]Junho!$B$6</f>
        <v>*</v>
      </c>
      <c r="D37" s="11" t="str">
        <f>[33]Junho!$B$7</f>
        <v>*</v>
      </c>
      <c r="E37" s="11" t="str">
        <f>[33]Junho!$B$8</f>
        <v>*</v>
      </c>
      <c r="F37" s="11" t="str">
        <f>[33]Junho!$B$9</f>
        <v>*</v>
      </c>
      <c r="G37" s="11" t="str">
        <f>[33]Junho!$B$10</f>
        <v>*</v>
      </c>
      <c r="H37" s="11" t="str">
        <f>[33]Junho!$B$11</f>
        <v>*</v>
      </c>
      <c r="I37" s="11" t="str">
        <f>[33]Junho!$B$12</f>
        <v>*</v>
      </c>
      <c r="J37" s="11" t="str">
        <f>[33]Junho!$B$13</f>
        <v>*</v>
      </c>
      <c r="K37" s="11" t="str">
        <f>[33]Junho!$B$14</f>
        <v>*</v>
      </c>
      <c r="L37" s="11" t="str">
        <f>[33]Junho!$B$15</f>
        <v>*</v>
      </c>
      <c r="M37" s="11" t="str">
        <f>[33]Junho!$B$16</f>
        <v>*</v>
      </c>
      <c r="N37" s="11" t="str">
        <f>[33]Junho!$B$17</f>
        <v>*</v>
      </c>
      <c r="O37" s="11" t="str">
        <f>[33]Junho!$B$18</f>
        <v>*</v>
      </c>
      <c r="P37" s="11" t="str">
        <f>[33]Junho!$B$19</f>
        <v>*</v>
      </c>
      <c r="Q37" s="11" t="str">
        <f>[33]Junho!$B$20</f>
        <v>*</v>
      </c>
      <c r="R37" s="11" t="str">
        <f>[33]Junho!$B$21</f>
        <v>*</v>
      </c>
      <c r="S37" s="11" t="str">
        <f>[33]Junho!$B$22</f>
        <v>*</v>
      </c>
      <c r="T37" s="11" t="str">
        <f>[33]Junho!$B$23</f>
        <v>*</v>
      </c>
      <c r="U37" s="11" t="str">
        <f>[33]Junho!$B$24</f>
        <v>*</v>
      </c>
      <c r="V37" s="11" t="str">
        <f>[33]Junho!$B$25</f>
        <v>*</v>
      </c>
      <c r="W37" s="11" t="str">
        <f>[33]Junho!$B$26</f>
        <v>*</v>
      </c>
      <c r="X37" s="11" t="str">
        <f>[33]Junho!$B$27</f>
        <v>*</v>
      </c>
      <c r="Y37" s="11" t="str">
        <f>[33]Junho!$B$28</f>
        <v>*</v>
      </c>
      <c r="Z37" s="11" t="str">
        <f>[33]Junho!$B$29</f>
        <v>*</v>
      </c>
      <c r="AA37" s="11" t="str">
        <f>[33]Junho!$B$30</f>
        <v>*</v>
      </c>
      <c r="AB37" s="11" t="str">
        <f>[33]Junho!$B$31</f>
        <v>*</v>
      </c>
      <c r="AC37" s="11" t="str">
        <f>[33]Junho!$B$32</f>
        <v>*</v>
      </c>
      <c r="AD37" s="11" t="str">
        <f>[33]Junho!$B$33</f>
        <v>*</v>
      </c>
      <c r="AE37" s="11" t="str">
        <f>[33]Junho!$B$34</f>
        <v>*</v>
      </c>
      <c r="AF37" s="93" t="s">
        <v>226</v>
      </c>
      <c r="AI37" t="s">
        <v>47</v>
      </c>
      <c r="AJ37" t="s">
        <v>47</v>
      </c>
    </row>
    <row r="38" spans="1:37" x14ac:dyDescent="0.2">
      <c r="A38" s="58" t="s">
        <v>174</v>
      </c>
      <c r="B38" s="11">
        <f>[34]Junho!$B$5</f>
        <v>18.594117647058823</v>
      </c>
      <c r="C38" s="11">
        <f>[34]Junho!$B$6</f>
        <v>20.34090909090909</v>
      </c>
      <c r="D38" s="11">
        <f>[34]Junho!$B$7</f>
        <v>19.438095238095237</v>
      </c>
      <c r="E38" s="11">
        <f>[34]Junho!$B$8</f>
        <v>21.388235294117653</v>
      </c>
      <c r="F38" s="11">
        <f>[34]Junho!$B$9</f>
        <v>20.335294117647059</v>
      </c>
      <c r="G38" s="11">
        <f>[34]Junho!$B$10</f>
        <v>21.384210526315787</v>
      </c>
      <c r="H38" s="11">
        <f>[34]Junho!$B$11</f>
        <v>20.405882352941173</v>
      </c>
      <c r="I38" s="11">
        <f>[34]Junho!$B$12</f>
        <v>21.313333333333333</v>
      </c>
      <c r="J38" s="11">
        <f>[34]Junho!$B$13</f>
        <v>22.24</v>
      </c>
      <c r="K38" s="11">
        <f>[34]Junho!$B$14</f>
        <v>20.993750000000006</v>
      </c>
      <c r="L38" s="11">
        <f>[34]Junho!$B$15</f>
        <v>19.139999999999997</v>
      </c>
      <c r="M38" s="11">
        <f>[34]Junho!$B$16</f>
        <v>19.623529411764707</v>
      </c>
      <c r="N38" s="11">
        <f>[34]Junho!$B$17</f>
        <v>20.352941176470587</v>
      </c>
      <c r="O38" s="11">
        <f>[34]Junho!$B$18</f>
        <v>20.982352941176469</v>
      </c>
      <c r="P38" s="11">
        <f>[34]Junho!$B$19</f>
        <v>19.5</v>
      </c>
      <c r="Q38" s="11">
        <f>[34]Junho!$B$20</f>
        <v>19.105882352941176</v>
      </c>
      <c r="R38" s="11">
        <f>[34]Junho!$B$21</f>
        <v>17.887499999999999</v>
      </c>
      <c r="S38" s="11">
        <f>[34]Junho!$B$22</f>
        <v>19.322222222222223</v>
      </c>
      <c r="T38" s="11">
        <f>[34]Junho!$B$23</f>
        <v>19.45</v>
      </c>
      <c r="U38" s="11">
        <f>[34]Junho!$B$24</f>
        <v>19.058823529411761</v>
      </c>
      <c r="V38" s="11">
        <f>[34]Junho!$B$25</f>
        <v>17.86470588235294</v>
      </c>
      <c r="W38" s="11">
        <f>[34]Junho!$B$26</f>
        <v>17.994117647058829</v>
      </c>
      <c r="X38" s="11">
        <f>[34]Junho!$B$27</f>
        <v>17.223529411764709</v>
      </c>
      <c r="Y38" s="11">
        <f>[34]Junho!$B$28</f>
        <v>16.841176470588238</v>
      </c>
      <c r="Z38" s="11">
        <f>[34]Junho!$B$29</f>
        <v>18.876470588235296</v>
      </c>
      <c r="AA38" s="11">
        <f>[34]Junho!$B$30</f>
        <v>21.975000000000001</v>
      </c>
      <c r="AB38" s="11">
        <f>[34]Junho!$B$31</f>
        <v>21.695454545454542</v>
      </c>
      <c r="AC38" s="11">
        <f>[34]Junho!$B$32</f>
        <v>21.194117647058825</v>
      </c>
      <c r="AD38" s="11">
        <f>[34]Junho!$B$33</f>
        <v>22.694117647058828</v>
      </c>
      <c r="AE38" s="11">
        <f>[34]Junho!$B$34</f>
        <v>19.975000000000001</v>
      </c>
      <c r="AF38" s="136">
        <f t="shared" si="1"/>
        <v>19.906358969132587</v>
      </c>
      <c r="AH38" s="128" t="s">
        <v>47</v>
      </c>
      <c r="AI38" s="128" t="s">
        <v>47</v>
      </c>
    </row>
    <row r="39" spans="1:37" x14ac:dyDescent="0.2">
      <c r="A39" s="58" t="s">
        <v>15</v>
      </c>
      <c r="B39" s="11">
        <f>[35]Junho!$B$5</f>
        <v>13.779166666666667</v>
      </c>
      <c r="C39" s="11">
        <f>[35]Junho!$B$6</f>
        <v>10.5875</v>
      </c>
      <c r="D39" s="11">
        <f>[35]Junho!$B$7</f>
        <v>14.229166666666666</v>
      </c>
      <c r="E39" s="11">
        <f>[35]Junho!$B$8</f>
        <v>17.083333333333339</v>
      </c>
      <c r="F39" s="11">
        <f>[35]Junho!$B$9</f>
        <v>16.133333333333333</v>
      </c>
      <c r="G39" s="11">
        <f>[35]Junho!$B$10</f>
        <v>15.35</v>
      </c>
      <c r="H39" s="11">
        <f>[35]Junho!$B$11</f>
        <v>15.012499999999998</v>
      </c>
      <c r="I39" s="11">
        <f>[35]Junho!$B$12</f>
        <v>20.624999999999996</v>
      </c>
      <c r="J39" s="11">
        <f>[35]Junho!$B$13</f>
        <v>23.55</v>
      </c>
      <c r="K39" s="11">
        <f>[35]Junho!$B$14</f>
        <v>24.587500000000002</v>
      </c>
      <c r="L39" s="11">
        <f>[35]Junho!$B$15</f>
        <v>24.104166666666661</v>
      </c>
      <c r="M39" s="11">
        <f>[35]Junho!$B$16</f>
        <v>23.375</v>
      </c>
      <c r="N39" s="11">
        <f>[35]Junho!$B$17</f>
        <v>22.525000000000002</v>
      </c>
      <c r="O39" s="11">
        <f>[35]Junho!$B$18</f>
        <v>18.508333333333333</v>
      </c>
      <c r="P39" s="11">
        <f>[35]Junho!$B$19</f>
        <v>19.366666666666667</v>
      </c>
      <c r="Q39" s="11">
        <f>[35]Junho!$B$20</f>
        <v>19.029166666666669</v>
      </c>
      <c r="R39" s="11">
        <f>[35]Junho!$B$21</f>
        <v>19.587500000000002</v>
      </c>
      <c r="S39" s="11">
        <f>[35]Junho!$B$22</f>
        <v>21.374999999999996</v>
      </c>
      <c r="T39" s="11">
        <f>[35]Junho!$B$23</f>
        <v>21.508333333333329</v>
      </c>
      <c r="U39" s="11">
        <f>[35]Junho!$B$24</f>
        <v>22.704166666666666</v>
      </c>
      <c r="V39" s="11">
        <f>[35]Junho!$B$25</f>
        <v>21.229166666666664</v>
      </c>
      <c r="W39" s="11">
        <f>[35]Junho!$B$26</f>
        <v>21.941666666666663</v>
      </c>
      <c r="X39" s="11">
        <f>[35]Junho!$B$27</f>
        <v>21.512499999999999</v>
      </c>
      <c r="Y39" s="11">
        <f>[35]Junho!$B$28</f>
        <v>20.304166666666664</v>
      </c>
      <c r="Z39" s="11">
        <f>[35]Junho!$B$29</f>
        <v>20.529166666666665</v>
      </c>
      <c r="AA39" s="11">
        <f>[35]Junho!$B$30</f>
        <v>12.020833333333336</v>
      </c>
      <c r="AB39" s="11">
        <f>[35]Junho!$B$31</f>
        <v>10.904166666666667</v>
      </c>
      <c r="AC39" s="11">
        <f>[35]Junho!$B$32</f>
        <v>13.620833333333332</v>
      </c>
      <c r="AD39" s="11">
        <f>[35]Junho!$B$33</f>
        <v>17.549999999999997</v>
      </c>
      <c r="AE39" s="11">
        <f>[35]Junho!$B$34</f>
        <v>20.041666666666664</v>
      </c>
      <c r="AF39" s="93">
        <f t="shared" si="1"/>
        <v>18.755833333333324</v>
      </c>
      <c r="AG39" s="12" t="s">
        <v>47</v>
      </c>
      <c r="AH39" s="12" t="s">
        <v>47</v>
      </c>
      <c r="AI39" t="s">
        <v>47</v>
      </c>
      <c r="AJ39" t="s">
        <v>47</v>
      </c>
    </row>
    <row r="40" spans="1:37" x14ac:dyDescent="0.2">
      <c r="A40" s="58" t="s">
        <v>16</v>
      </c>
      <c r="B40" s="11" t="str">
        <f>[36]Junho!$B$5</f>
        <v>*</v>
      </c>
      <c r="C40" s="11">
        <f>[36]Junho!$B$6</f>
        <v>14.200000000000001</v>
      </c>
      <c r="D40" s="11">
        <f>[36]Junho!$B$7</f>
        <v>15.783333333333333</v>
      </c>
      <c r="E40" s="11">
        <f>[36]Junho!$B$8</f>
        <v>18.925000000000001</v>
      </c>
      <c r="F40" s="11" t="str">
        <f>[36]Junho!$B$9</f>
        <v>*</v>
      </c>
      <c r="G40" s="11" t="str">
        <f>[36]Junho!$B$10</f>
        <v>*</v>
      </c>
      <c r="H40" s="11">
        <f>[36]Junho!$B$11</f>
        <v>24.799999999999997</v>
      </c>
      <c r="I40" s="11">
        <f>[36]Junho!$B$12</f>
        <v>25.770833333333329</v>
      </c>
      <c r="J40" s="11">
        <f>[36]Junho!$B$13</f>
        <v>27.266666666666669</v>
      </c>
      <c r="K40" s="11">
        <f>[36]Junho!$B$14</f>
        <v>28.045833333333334</v>
      </c>
      <c r="L40" s="11">
        <f>[36]Junho!$B$15</f>
        <v>25.163636363636364</v>
      </c>
      <c r="M40" s="11" t="str">
        <f>[36]Junho!$B$16</f>
        <v>*</v>
      </c>
      <c r="N40" s="11" t="str">
        <f>[36]Junho!$B$17</f>
        <v>*</v>
      </c>
      <c r="O40" s="11">
        <f>[36]Junho!$B$18</f>
        <v>16.558333333333334</v>
      </c>
      <c r="P40" s="11">
        <f>[36]Junho!$B$19</f>
        <v>18.420833333333334</v>
      </c>
      <c r="Q40" s="11">
        <f>[36]Junho!$B$20</f>
        <v>23.775000000000006</v>
      </c>
      <c r="R40" s="11">
        <f>[36]Junho!$B$21</f>
        <v>25.2</v>
      </c>
      <c r="S40" s="11">
        <f>[36]Junho!$B$22</f>
        <v>25.571428571428577</v>
      </c>
      <c r="T40" s="11" t="str">
        <f>[36]Junho!$B$23</f>
        <v>*</v>
      </c>
      <c r="U40" s="11" t="str">
        <f>[36]Junho!$B$24</f>
        <v>*</v>
      </c>
      <c r="V40" s="11">
        <f>[36]Junho!$B$25</f>
        <v>30.408333333333335</v>
      </c>
      <c r="W40" s="11">
        <f>[36]Junho!$B$26</f>
        <v>26.816666666666663</v>
      </c>
      <c r="X40" s="11">
        <f>[36]Junho!$B$27</f>
        <v>26.591666666666665</v>
      </c>
      <c r="Y40" s="11">
        <f>[36]Junho!$B$28</f>
        <v>26.224999999999998</v>
      </c>
      <c r="Z40" s="11" t="str">
        <f>[36]Junho!$B$29</f>
        <v>*</v>
      </c>
      <c r="AA40" s="11" t="str">
        <f>[36]Junho!$B$30</f>
        <v>*</v>
      </c>
      <c r="AB40" s="11">
        <f>[36]Junho!$B$31</f>
        <v>16.618181818181821</v>
      </c>
      <c r="AC40" s="11">
        <f>[36]Junho!$B$32</f>
        <v>15.626086956521743</v>
      </c>
      <c r="AD40" s="11">
        <f>[36]Junho!$B$33</f>
        <v>18.987499999999997</v>
      </c>
      <c r="AE40" s="11" t="str">
        <f>[36]Junho!$B$34</f>
        <v>*</v>
      </c>
      <c r="AF40" s="93">
        <f t="shared" si="1"/>
        <v>22.537716685488427</v>
      </c>
      <c r="AH40" s="12" t="s">
        <v>47</v>
      </c>
      <c r="AJ40" t="s">
        <v>47</v>
      </c>
    </row>
    <row r="41" spans="1:37" x14ac:dyDescent="0.2">
      <c r="A41" s="58" t="s">
        <v>175</v>
      </c>
      <c r="B41" s="11">
        <f>[37]Junho!$B$5</f>
        <v>21.670833333333334</v>
      </c>
      <c r="C41" s="11">
        <f>[37]Junho!$B$6</f>
        <v>18.470833333333331</v>
      </c>
      <c r="D41" s="11">
        <f>[37]Junho!$B$7</f>
        <v>18</v>
      </c>
      <c r="E41" s="11">
        <f>[37]Junho!$B$8</f>
        <v>19.375</v>
      </c>
      <c r="F41" s="11">
        <f>[37]Junho!$B$9</f>
        <v>21.695833333333336</v>
      </c>
      <c r="G41" s="11">
        <f>[37]Junho!$B$10</f>
        <v>19.141666666666666</v>
      </c>
      <c r="H41" s="11">
        <f>[37]Junho!$B$11</f>
        <v>20.8125</v>
      </c>
      <c r="I41" s="11">
        <f>[37]Junho!$B$12</f>
        <v>24.287499999999998</v>
      </c>
      <c r="J41" s="11">
        <f>[37]Junho!$B$13</f>
        <v>24.975000000000005</v>
      </c>
      <c r="K41" s="11">
        <f>[37]Junho!$B$14</f>
        <v>24.487499999999997</v>
      </c>
      <c r="L41" s="11">
        <f>[37]Junho!$B$15</f>
        <v>23.987500000000001</v>
      </c>
      <c r="M41" s="11">
        <f>[37]Junho!$B$16</f>
        <v>23.762499999999999</v>
      </c>
      <c r="N41" s="11">
        <f>[37]Junho!$B$17</f>
        <v>22.658333333333335</v>
      </c>
      <c r="O41" s="11">
        <f>[37]Junho!$B$18</f>
        <v>23.237499999999997</v>
      </c>
      <c r="P41" s="11">
        <f>[37]Junho!$B$19</f>
        <v>21.833333333333332</v>
      </c>
      <c r="Q41" s="11">
        <f>[37]Junho!$B$20</f>
        <v>21.866666666666664</v>
      </c>
      <c r="R41" s="11">
        <f>[37]Junho!$B$21</f>
        <v>22.650000000000002</v>
      </c>
      <c r="S41" s="11">
        <f>[37]Junho!$B$22</f>
        <v>22.904166666666665</v>
      </c>
      <c r="T41" s="11">
        <f>[37]Junho!$B$23</f>
        <v>21.975000000000005</v>
      </c>
      <c r="U41" s="11">
        <f>[37]Junho!$B$24</f>
        <v>22.629166666666666</v>
      </c>
      <c r="V41" s="11">
        <f>[37]Junho!$B$25</f>
        <v>21.712500000000002</v>
      </c>
      <c r="W41" s="11">
        <f>[37]Junho!$B$26</f>
        <v>21.245833333333334</v>
      </c>
      <c r="X41" s="11">
        <f>[37]Junho!$B$27</f>
        <v>21.666666666666668</v>
      </c>
      <c r="Y41" s="11">
        <f>[37]Junho!$B$28</f>
        <v>21.629166666666666</v>
      </c>
      <c r="Z41" s="11">
        <f>[37]Junho!$B$29</f>
        <v>22.929166666666671</v>
      </c>
      <c r="AA41" s="11">
        <f>[37]Junho!$B$30</f>
        <v>19.237500000000001</v>
      </c>
      <c r="AB41" s="11">
        <f>[37]Junho!$B$31</f>
        <v>18.24583333333333</v>
      </c>
      <c r="AC41" s="11">
        <f>[37]Junho!$B$32</f>
        <v>18.045833333333334</v>
      </c>
      <c r="AD41" s="11">
        <f>[37]Junho!$B$33</f>
        <v>20.249999999999996</v>
      </c>
      <c r="AE41" s="11">
        <f>[37]Junho!$B$34</f>
        <v>22.570833333333329</v>
      </c>
      <c r="AF41" s="136">
        <f t="shared" si="1"/>
        <v>21.59847222222222</v>
      </c>
      <c r="AH41" s="12" t="s">
        <v>47</v>
      </c>
      <c r="AJ41" t="s">
        <v>47</v>
      </c>
    </row>
    <row r="42" spans="1:37" x14ac:dyDescent="0.2">
      <c r="A42" s="58" t="s">
        <v>17</v>
      </c>
      <c r="B42" s="11">
        <f>[38]Junho!$B$5</f>
        <v>19.704166666666662</v>
      </c>
      <c r="C42" s="11">
        <f>[38]Junho!$B$6</f>
        <v>14.637499999999994</v>
      </c>
      <c r="D42" s="11">
        <f>[38]Junho!$B$7</f>
        <v>16.383333333333333</v>
      </c>
      <c r="E42" s="11">
        <f>[38]Junho!$B$8</f>
        <v>19.12916666666667</v>
      </c>
      <c r="F42" s="11">
        <f>[38]Junho!$B$9</f>
        <v>20.612500000000001</v>
      </c>
      <c r="G42" s="11">
        <f>[38]Junho!$B$10</f>
        <v>15.291666666666664</v>
      </c>
      <c r="H42" s="11">
        <f>[38]Junho!$B$11</f>
        <v>18.554166666666664</v>
      </c>
      <c r="I42" s="11">
        <f>[38]Junho!$B$12</f>
        <v>22.737500000000001</v>
      </c>
      <c r="J42" s="11">
        <f>[38]Junho!$B$13</f>
        <v>24.129166666666666</v>
      </c>
      <c r="K42" s="11">
        <f>[38]Junho!$B$14</f>
        <v>24.224999999999994</v>
      </c>
      <c r="L42" s="11">
        <f>[38]Junho!$B$15</f>
        <v>23.362500000000001</v>
      </c>
      <c r="M42" s="11">
        <f>[38]Junho!$B$16</f>
        <v>22.545833333333334</v>
      </c>
      <c r="N42" s="11">
        <f>[38]Junho!$B$17</f>
        <v>22.383333333333336</v>
      </c>
      <c r="O42" s="11">
        <f>[38]Junho!$B$18</f>
        <v>20.691666666666674</v>
      </c>
      <c r="P42" s="11">
        <f>[38]Junho!$B$19</f>
        <v>20.662499999999998</v>
      </c>
      <c r="Q42" s="11">
        <f>[38]Junho!$B$20</f>
        <v>21.574999999999999</v>
      </c>
      <c r="R42" s="11">
        <f>[38]Junho!$B$21</f>
        <v>22.016666666666666</v>
      </c>
      <c r="S42" s="11">
        <f>[38]Junho!$B$22</f>
        <v>22.254166666666666</v>
      </c>
      <c r="T42" s="11">
        <f>[38]Junho!$B$23</f>
        <v>22.058333333333337</v>
      </c>
      <c r="U42" s="11">
        <f>[38]Junho!$B$24</f>
        <v>22.216666666666669</v>
      </c>
      <c r="V42" s="11">
        <f>[38]Junho!$B$25</f>
        <v>21.566666666666663</v>
      </c>
      <c r="W42" s="11">
        <f>[38]Junho!$B$26</f>
        <v>20.816666666666663</v>
      </c>
      <c r="X42" s="11">
        <f>[38]Junho!$B$27</f>
        <v>22.037499999999994</v>
      </c>
      <c r="Y42" s="11">
        <f>[38]Junho!$B$28</f>
        <v>21.758333333333336</v>
      </c>
      <c r="Z42" s="11">
        <f>[38]Junho!$B$29</f>
        <v>21.395833333333329</v>
      </c>
      <c r="AA42" s="11">
        <f>[38]Junho!$B$30</f>
        <v>16.158333333333335</v>
      </c>
      <c r="AB42" s="11">
        <f>[38]Junho!$B$31</f>
        <v>15.174999999999997</v>
      </c>
      <c r="AC42" s="11">
        <f>[38]Junho!$B$32</f>
        <v>16.929166666666667</v>
      </c>
      <c r="AD42" s="11">
        <f>[38]Junho!$B$33</f>
        <v>19.741666666666671</v>
      </c>
      <c r="AE42" s="11">
        <f>[38]Junho!$B$34</f>
        <v>22.675000000000001</v>
      </c>
      <c r="AF42" s="93">
        <f t="shared" si="1"/>
        <v>20.447499999999998</v>
      </c>
      <c r="AH42" s="12" t="s">
        <v>47</v>
      </c>
      <c r="AJ42" t="s">
        <v>47</v>
      </c>
    </row>
    <row r="43" spans="1:37" x14ac:dyDescent="0.2">
      <c r="A43" s="58" t="s">
        <v>157</v>
      </c>
      <c r="B43" s="11">
        <f>[39]Junho!$B$5</f>
        <v>21.620833333333334</v>
      </c>
      <c r="C43" s="11">
        <f>[39]Junho!$B$6</f>
        <v>18.020833333333336</v>
      </c>
      <c r="D43" s="11">
        <f>[39]Junho!$B$7</f>
        <v>18.279166666666665</v>
      </c>
      <c r="E43" s="11">
        <f>[39]Junho!$B$8</f>
        <v>19.283333333333328</v>
      </c>
      <c r="F43" s="11">
        <f>[39]Junho!$B$9</f>
        <v>21.283333333333331</v>
      </c>
      <c r="G43" s="11">
        <f>[39]Junho!$B$10</f>
        <v>17.162499999999998</v>
      </c>
      <c r="H43" s="11">
        <f>[39]Junho!$B$11</f>
        <v>18.958333333333332</v>
      </c>
      <c r="I43" s="11">
        <f>[39]Junho!$B$12</f>
        <v>23.237500000000001</v>
      </c>
      <c r="J43" s="11">
        <f>[39]Junho!$B$13</f>
        <v>24.779166666666669</v>
      </c>
      <c r="K43" s="11">
        <f>[39]Junho!$B$14</f>
        <v>23.829166666666662</v>
      </c>
      <c r="L43" s="11">
        <f>[39]Junho!$B$15</f>
        <v>23.391666666666666</v>
      </c>
      <c r="M43" s="11">
        <f>[39]Junho!$B$16</f>
        <v>22.929166666666664</v>
      </c>
      <c r="N43" s="11">
        <f>[39]Junho!$B$17</f>
        <v>21.766666666666669</v>
      </c>
      <c r="O43" s="11">
        <f>[39]Junho!$B$18</f>
        <v>22.429166666666664</v>
      </c>
      <c r="P43" s="11">
        <f>[39]Junho!$B$19</f>
        <v>21.333333333333332</v>
      </c>
      <c r="Q43" s="11">
        <f>[39]Junho!$B$20</f>
        <v>21.454166666666666</v>
      </c>
      <c r="R43" s="11">
        <f>[39]Junho!$B$21</f>
        <v>22.1875</v>
      </c>
      <c r="S43" s="11">
        <f>[39]Junho!$B$22</f>
        <v>23.033333333333335</v>
      </c>
      <c r="T43" s="11">
        <f>[39]Junho!$B$23</f>
        <v>22.691666666666666</v>
      </c>
      <c r="U43" s="11">
        <f>[39]Junho!$B$24</f>
        <v>23.670833333333338</v>
      </c>
      <c r="V43" s="11">
        <f>[39]Junho!$B$25</f>
        <v>23.495833333333334</v>
      </c>
      <c r="W43" s="11">
        <f>[39]Junho!$B$26</f>
        <v>21.808333333333337</v>
      </c>
      <c r="X43" s="11">
        <f>[39]Junho!$B$27</f>
        <v>22.55</v>
      </c>
      <c r="Y43" s="11">
        <f>[39]Junho!$B$28</f>
        <v>22.450000000000003</v>
      </c>
      <c r="Z43" s="11">
        <f>[39]Junho!$B$29</f>
        <v>23.391666666666666</v>
      </c>
      <c r="AA43" s="11">
        <f>[39]Junho!$B$30</f>
        <v>18.595833333333335</v>
      </c>
      <c r="AB43" s="11">
        <f>[39]Junho!$B$31</f>
        <v>18.362500000000001</v>
      </c>
      <c r="AC43" s="11">
        <f>[39]Junho!$B$32</f>
        <v>17.954166666666669</v>
      </c>
      <c r="AD43" s="11">
        <f>[39]Junho!$B$33</f>
        <v>18.804166666666667</v>
      </c>
      <c r="AE43" s="11">
        <f>[39]Junho!$B$34</f>
        <v>23.191666666666666</v>
      </c>
      <c r="AF43" s="136">
        <f t="shared" si="1"/>
        <v>21.398194444444446</v>
      </c>
      <c r="AH43" s="12" t="s">
        <v>47</v>
      </c>
      <c r="AI43" t="s">
        <v>47</v>
      </c>
    </row>
    <row r="44" spans="1:37" x14ac:dyDescent="0.2">
      <c r="A44" s="58" t="s">
        <v>18</v>
      </c>
      <c r="B44" s="11">
        <f>[40]Junho!$B$5</f>
        <v>19.962500000000002</v>
      </c>
      <c r="C44" s="11">
        <f>[40]Junho!$B$6</f>
        <v>17.833333333333332</v>
      </c>
      <c r="D44" s="11">
        <f>[40]Junho!$B$7</f>
        <v>17.9375</v>
      </c>
      <c r="E44" s="11">
        <f>[40]Junho!$B$8</f>
        <v>20.574999999999996</v>
      </c>
      <c r="F44" s="11">
        <f>[40]Junho!$B$9</f>
        <v>21.708333333333332</v>
      </c>
      <c r="G44" s="11">
        <f>[40]Junho!$B$10</f>
        <v>18.574999999999999</v>
      </c>
      <c r="H44" s="11">
        <f>[40]Junho!$B$11</f>
        <v>21.112500000000008</v>
      </c>
      <c r="I44" s="11">
        <f>[40]Junho!$B$12</f>
        <v>23.258333333333336</v>
      </c>
      <c r="J44" s="11">
        <f>[40]Junho!$B$13</f>
        <v>23.095833333333335</v>
      </c>
      <c r="K44" s="11">
        <f>[40]Junho!$B$14</f>
        <v>22.374999999999996</v>
      </c>
      <c r="L44" s="11">
        <f>[40]Junho!$B$15</f>
        <v>21.733333333333334</v>
      </c>
      <c r="M44" s="11">
        <f>[40]Junho!$B$16</f>
        <v>21.587500000000002</v>
      </c>
      <c r="N44" s="11">
        <f>[40]Junho!$B$17</f>
        <v>21.858333333333334</v>
      </c>
      <c r="O44" s="11">
        <f>[40]Junho!$B$18</f>
        <v>22.158333333333331</v>
      </c>
      <c r="P44" s="11">
        <f>[40]Junho!$B$19</f>
        <v>21.466666666666665</v>
      </c>
      <c r="Q44" s="11">
        <f>[40]Junho!$B$20</f>
        <v>21.162500000000005</v>
      </c>
      <c r="R44" s="11">
        <f>[40]Junho!$B$21</f>
        <v>20.583333333333332</v>
      </c>
      <c r="S44" s="11">
        <f>[40]Junho!$B$22</f>
        <v>21.195833333333329</v>
      </c>
      <c r="T44" s="11">
        <f>[40]Junho!$B$23</f>
        <v>20.824999999999999</v>
      </c>
      <c r="U44" s="11">
        <f>[40]Junho!$B$24</f>
        <v>21.425000000000001</v>
      </c>
      <c r="V44" s="11">
        <f>[40]Junho!$B$25</f>
        <v>21.045833333333338</v>
      </c>
      <c r="W44" s="11">
        <f>[40]Junho!$B$26</f>
        <v>20.4375</v>
      </c>
      <c r="X44" s="11">
        <f>[40]Junho!$B$27</f>
        <v>20.12916666666667</v>
      </c>
      <c r="Y44" s="11">
        <f>[40]Junho!$B$28</f>
        <v>20.508333333333336</v>
      </c>
      <c r="Z44" s="11">
        <f>[40]Junho!$B$29</f>
        <v>22.258333333333336</v>
      </c>
      <c r="AA44" s="11">
        <f>[40]Junho!$B$30</f>
        <v>21.233333333333334</v>
      </c>
      <c r="AB44" s="11">
        <f>[40]Junho!$B$31</f>
        <v>19.16</v>
      </c>
      <c r="AC44" s="11" t="str">
        <f>[40]Junho!$B$32</f>
        <v>*</v>
      </c>
      <c r="AD44" s="11">
        <f>[40]Junho!$B$33</f>
        <v>24.016666666666666</v>
      </c>
      <c r="AE44" s="11">
        <f>[40]Junho!$B$34</f>
        <v>18.600000000000001</v>
      </c>
      <c r="AF44" s="93">
        <f t="shared" si="1"/>
        <v>20.959252873563219</v>
      </c>
      <c r="AJ44" t="s">
        <v>47</v>
      </c>
    </row>
    <row r="45" spans="1:37" x14ac:dyDescent="0.2">
      <c r="A45" s="58" t="s">
        <v>162</v>
      </c>
      <c r="B45" s="11" t="str">
        <f>[41]Junho!$B$5</f>
        <v>*</v>
      </c>
      <c r="C45" s="11" t="str">
        <f>[41]Junho!$B$6</f>
        <v>*</v>
      </c>
      <c r="D45" s="11" t="str">
        <f>[41]Junho!$B$7</f>
        <v>*</v>
      </c>
      <c r="E45" s="11" t="str">
        <f>[41]Junho!$B$8</f>
        <v>*</v>
      </c>
      <c r="F45" s="11" t="str">
        <f>[41]Junho!$B$9</f>
        <v>*</v>
      </c>
      <c r="G45" s="11" t="str">
        <f>[41]Junho!$B$10</f>
        <v>*</v>
      </c>
      <c r="H45" s="11" t="str">
        <f>[41]Junho!$B$11</f>
        <v>*</v>
      </c>
      <c r="I45" s="11" t="str">
        <f>[41]Junho!$B$12</f>
        <v>*</v>
      </c>
      <c r="J45" s="11" t="str">
        <f>[41]Junho!$B$13</f>
        <v>*</v>
      </c>
      <c r="K45" s="11" t="str">
        <f>[41]Junho!$B$14</f>
        <v>*</v>
      </c>
      <c r="L45" s="11" t="str">
        <f>[41]Junho!$B$15</f>
        <v>*</v>
      </c>
      <c r="M45" s="11" t="str">
        <f>[41]Junho!$B$16</f>
        <v>*</v>
      </c>
      <c r="N45" s="11" t="str">
        <f>[41]Junho!$B$17</f>
        <v>*</v>
      </c>
      <c r="O45" s="11" t="str">
        <f>[41]Junho!$B$18</f>
        <v>*</v>
      </c>
      <c r="P45" s="11" t="str">
        <f>[41]Junho!$B$19</f>
        <v>*</v>
      </c>
      <c r="Q45" s="11" t="str">
        <f>[41]Junho!$B$20</f>
        <v>*</v>
      </c>
      <c r="R45" s="11" t="str">
        <f>[41]Junho!$B$21</f>
        <v>*</v>
      </c>
      <c r="S45" s="11" t="str">
        <f>[41]Junho!$B$22</f>
        <v>*</v>
      </c>
      <c r="T45" s="11" t="str">
        <f>[41]Junho!$B$23</f>
        <v>*</v>
      </c>
      <c r="U45" s="11" t="str">
        <f>[41]Junho!$B$24</f>
        <v>*</v>
      </c>
      <c r="V45" s="11" t="str">
        <f>[41]Junho!$B$25</f>
        <v>*</v>
      </c>
      <c r="W45" s="11" t="str">
        <f>[41]Junho!$B$26</f>
        <v>*</v>
      </c>
      <c r="X45" s="11" t="str">
        <f>[41]Junho!$B$27</f>
        <v>*</v>
      </c>
      <c r="Y45" s="11" t="str">
        <f>[41]Junho!$B$28</f>
        <v>*</v>
      </c>
      <c r="Z45" s="11" t="str">
        <f>[41]Junho!$B$29</f>
        <v>*</v>
      </c>
      <c r="AA45" s="11" t="str">
        <f>[41]Junho!$B$30</f>
        <v>*</v>
      </c>
      <c r="AB45" s="11" t="str">
        <f>[41]Junho!$B$31</f>
        <v>*</v>
      </c>
      <c r="AC45" s="11" t="str">
        <f>[41]Junho!$B$32</f>
        <v>*</v>
      </c>
      <c r="AD45" s="11" t="str">
        <f>[41]Junho!$B$33</f>
        <v>*</v>
      </c>
      <c r="AE45" s="11" t="str">
        <f>[41]Junho!$B$34</f>
        <v>*</v>
      </c>
      <c r="AF45" s="136" t="s">
        <v>226</v>
      </c>
    </row>
    <row r="46" spans="1:37" x14ac:dyDescent="0.2">
      <c r="A46" s="58" t="s">
        <v>19</v>
      </c>
      <c r="B46" s="11">
        <f>[42]Junho!$B$5</f>
        <v>14.924999999999999</v>
      </c>
      <c r="C46" s="11">
        <f>[42]Junho!$B$6</f>
        <v>12.15</v>
      </c>
      <c r="D46" s="11">
        <f>[42]Junho!$B$7</f>
        <v>13.691666666666668</v>
      </c>
      <c r="E46" s="11">
        <f>[42]Junho!$B$8</f>
        <v>18.041666666666664</v>
      </c>
      <c r="F46" s="11">
        <f>[42]Junho!$B$9</f>
        <v>16.171428571428571</v>
      </c>
      <c r="G46" s="11">
        <f>[42]Junho!$B$10</f>
        <v>14.020000000000001</v>
      </c>
      <c r="H46" s="11">
        <f>[42]Junho!$B$11</f>
        <v>14.608333333333333</v>
      </c>
      <c r="I46" s="11">
        <f>[42]Junho!$B$12</f>
        <v>20.724999999999998</v>
      </c>
      <c r="J46" s="11">
        <f>[42]Junho!$B$13</f>
        <v>24.037499999999998</v>
      </c>
      <c r="K46" s="11">
        <f>[42]Junho!$B$14</f>
        <v>23.904166666666672</v>
      </c>
      <c r="L46" s="11">
        <f>[42]Junho!$B$15</f>
        <v>23.970833333333331</v>
      </c>
      <c r="M46" s="11">
        <f>[42]Junho!$B$16</f>
        <v>22.837500000000002</v>
      </c>
      <c r="N46" s="11">
        <f>[42]Junho!$B$17</f>
        <v>20.583333333333332</v>
      </c>
      <c r="O46" s="11">
        <f>[42]Junho!$B$18</f>
        <v>16.920833333333331</v>
      </c>
      <c r="P46" s="11">
        <f>[42]Junho!$B$19</f>
        <v>19.679166666666667</v>
      </c>
      <c r="Q46" s="11">
        <f>[42]Junho!$B$20</f>
        <v>20.833333333333332</v>
      </c>
      <c r="R46" s="11">
        <f>[42]Junho!$B$21</f>
        <v>21.483333333333338</v>
      </c>
      <c r="S46" s="11">
        <f>[42]Junho!$B$22</f>
        <v>21.258333333333333</v>
      </c>
      <c r="T46" s="11">
        <f>[42]Junho!$B$23</f>
        <v>22.329166666666666</v>
      </c>
      <c r="U46" s="11">
        <f>[42]Junho!$B$24</f>
        <v>22.299999999999997</v>
      </c>
      <c r="V46" s="11">
        <f>[42]Junho!$B$25</f>
        <v>21.75</v>
      </c>
      <c r="W46" s="11">
        <f>[42]Junho!$B$26</f>
        <v>22.283333333333342</v>
      </c>
      <c r="X46" s="11">
        <f>[42]Junho!$B$27</f>
        <v>22.637500000000003</v>
      </c>
      <c r="Y46" s="11">
        <f>[42]Junho!$B$28</f>
        <v>21.008333333333333</v>
      </c>
      <c r="Z46" s="11">
        <f>[42]Junho!$B$29</f>
        <v>20.230434782608697</v>
      </c>
      <c r="AA46" s="11">
        <f>[42]Junho!$B$30</f>
        <v>12.359999999999998</v>
      </c>
      <c r="AB46" s="11">
        <f>[42]Junho!$B$31</f>
        <v>13.562499999999998</v>
      </c>
      <c r="AC46" s="11">
        <f>[42]Junho!$B$32</f>
        <v>12.924999999999999</v>
      </c>
      <c r="AD46" s="11">
        <f>[42]Junho!$B$33</f>
        <v>17.849999999999998</v>
      </c>
      <c r="AE46" s="11">
        <f>[42]Junho!$B$34</f>
        <v>19.866666666666664</v>
      </c>
      <c r="AF46" s="93">
        <f t="shared" si="1"/>
        <v>18.96481211180124</v>
      </c>
      <c r="AG46" s="12" t="s">
        <v>47</v>
      </c>
      <c r="AH46" s="12" t="s">
        <v>47</v>
      </c>
      <c r="AJ46" t="s">
        <v>47</v>
      </c>
    </row>
    <row r="47" spans="1:37" x14ac:dyDescent="0.2">
      <c r="A47" s="58" t="s">
        <v>31</v>
      </c>
      <c r="B47" s="11">
        <f>[43]Junho!$B$5</f>
        <v>19.579166666666666</v>
      </c>
      <c r="C47" s="11">
        <f>[43]Junho!$B$6</f>
        <v>14.895833333333329</v>
      </c>
      <c r="D47" s="11">
        <f>[43]Junho!$B$7</f>
        <v>16.633333333333333</v>
      </c>
      <c r="E47" s="11">
        <f>[43]Junho!$B$8</f>
        <v>19.56666666666667</v>
      </c>
      <c r="F47" s="11">
        <f>[43]Junho!$B$9</f>
        <v>20.654166666666665</v>
      </c>
      <c r="G47" s="11">
        <f>[43]Junho!$B$10</f>
        <v>15.849999999999996</v>
      </c>
      <c r="H47" s="11">
        <f>[43]Junho!$B$11</f>
        <v>19.591666666666665</v>
      </c>
      <c r="I47" s="11">
        <f>[43]Junho!$B$12</f>
        <v>24.224999999999998</v>
      </c>
      <c r="J47" s="11">
        <f>[43]Junho!$B$13</f>
        <v>24.720833333333331</v>
      </c>
      <c r="K47" s="11">
        <f>[43]Junho!$B$14</f>
        <v>24.670833333333331</v>
      </c>
      <c r="L47" s="11">
        <f>[43]Junho!$B$15</f>
        <v>24.362500000000001</v>
      </c>
      <c r="M47" s="11">
        <f>[43]Junho!$B$16</f>
        <v>24.137500000000003</v>
      </c>
      <c r="N47" s="11">
        <f>[43]Junho!$B$17</f>
        <v>23.295833333333334</v>
      </c>
      <c r="O47" s="11">
        <f>[43]Junho!$B$18</f>
        <v>21.883333333333336</v>
      </c>
      <c r="P47" s="11">
        <f>[43]Junho!$B$19</f>
        <v>21.116666666666664</v>
      </c>
      <c r="Q47" s="11">
        <f>[43]Junho!$B$20</f>
        <v>22.437500000000004</v>
      </c>
      <c r="R47" s="11">
        <f>[43]Junho!$B$21</f>
        <v>22.904166666666672</v>
      </c>
      <c r="S47" s="11">
        <f>[43]Junho!$B$22</f>
        <v>23.858333333333338</v>
      </c>
      <c r="T47" s="11">
        <f>[43]Junho!$B$23</f>
        <v>22.858333333333334</v>
      </c>
      <c r="U47" s="11">
        <f>[43]Junho!$B$24</f>
        <v>23.462499999999995</v>
      </c>
      <c r="V47" s="11">
        <f>[43]Junho!$B$25</f>
        <v>23.504166666666666</v>
      </c>
      <c r="W47" s="11">
        <f>[43]Junho!$B$26</f>
        <v>22.8</v>
      </c>
      <c r="X47" s="11">
        <f>[43]Junho!$B$27</f>
        <v>23.004166666666666</v>
      </c>
      <c r="Y47" s="11">
        <f>[43]Junho!$B$28</f>
        <v>23.058333333333337</v>
      </c>
      <c r="Z47" s="11">
        <f>[43]Junho!$B$29</f>
        <v>21.620833333333337</v>
      </c>
      <c r="AA47" s="11">
        <f>[43]Junho!$B$30</f>
        <v>16.645833333333332</v>
      </c>
      <c r="AB47" s="11">
        <f>[43]Junho!$B$31</f>
        <v>15.783333333333333</v>
      </c>
      <c r="AC47" s="11">
        <f>[43]Junho!$B$32</f>
        <v>16.287500000000005</v>
      </c>
      <c r="AD47" s="11">
        <f>[43]Junho!$B$33</f>
        <v>21.012500000000003</v>
      </c>
      <c r="AE47" s="11">
        <f>[43]Junho!$B$34</f>
        <v>22.687500000000004</v>
      </c>
      <c r="AF47" s="93">
        <f t="shared" si="1"/>
        <v>21.236944444444454</v>
      </c>
      <c r="AJ47" t="s">
        <v>47</v>
      </c>
    </row>
    <row r="48" spans="1:37" x14ac:dyDescent="0.2">
      <c r="A48" s="58" t="s">
        <v>44</v>
      </c>
      <c r="B48" s="11">
        <f>[44]Junho!$B$5</f>
        <v>22.858333333333334</v>
      </c>
      <c r="C48" s="11">
        <f>[44]Junho!$B$6</f>
        <v>17.416666666666668</v>
      </c>
      <c r="D48" s="11">
        <f>[44]Junho!$B$7</f>
        <v>19.474999999999998</v>
      </c>
      <c r="E48" s="11">
        <f>[44]Junho!$B$8</f>
        <v>23.841666666666669</v>
      </c>
      <c r="F48" s="11">
        <f>[44]Junho!$B$9</f>
        <v>24.508333333333336</v>
      </c>
      <c r="G48" s="11">
        <f>[44]Junho!$B$10</f>
        <v>20.016666666666662</v>
      </c>
      <c r="H48" s="11">
        <f>[44]Junho!$B$11</f>
        <v>23.033333333333335</v>
      </c>
      <c r="I48" s="11">
        <f>[44]Junho!$B$12</f>
        <v>25.304166666666664</v>
      </c>
      <c r="J48" s="11">
        <f>[44]Junho!$B$13</f>
        <v>25.141666666666666</v>
      </c>
      <c r="K48" s="11">
        <f>[44]Junho!$B$14</f>
        <v>25.004166666666666</v>
      </c>
      <c r="L48" s="11">
        <f>[44]Junho!$B$15</f>
        <v>24.445833333333326</v>
      </c>
      <c r="M48" s="11">
        <f>[44]Junho!$B$16</f>
        <v>23.899999999999995</v>
      </c>
      <c r="N48" s="11">
        <f>[44]Junho!$B$17</f>
        <v>24.558333333333334</v>
      </c>
      <c r="O48" s="11">
        <f>[44]Junho!$B$18</f>
        <v>24.375</v>
      </c>
      <c r="P48" s="11">
        <f>[44]Junho!$B$19</f>
        <v>23.024999999999995</v>
      </c>
      <c r="Q48" s="11">
        <f>[44]Junho!$B$20</f>
        <v>23.033333333333335</v>
      </c>
      <c r="R48" s="11">
        <f>[44]Junho!$B$21</f>
        <v>22.904166666666665</v>
      </c>
      <c r="S48" s="11">
        <f>[44]Junho!$B$22</f>
        <v>23.129166666666666</v>
      </c>
      <c r="T48" s="11">
        <f>[44]Junho!$B$23</f>
        <v>23.666666666666661</v>
      </c>
      <c r="U48" s="11">
        <f>[44]Junho!$B$24</f>
        <v>23.612500000000001</v>
      </c>
      <c r="V48" s="11">
        <f>[44]Junho!$B$25</f>
        <v>22.962500000000002</v>
      </c>
      <c r="W48" s="11">
        <f>[44]Junho!$B$26</f>
        <v>24.037499999999998</v>
      </c>
      <c r="X48" s="11">
        <f>[44]Junho!$B$27</f>
        <v>23.049999999999997</v>
      </c>
      <c r="Y48" s="11">
        <f>[44]Junho!$B$28</f>
        <v>22.683333333333334</v>
      </c>
      <c r="Z48" s="11">
        <f>[44]Junho!$B$29</f>
        <v>23.895833333333339</v>
      </c>
      <c r="AA48" s="11">
        <f>[44]Junho!$B$30</f>
        <v>24.129166666666666</v>
      </c>
      <c r="AB48" s="11">
        <f>[44]Junho!$B$31</f>
        <v>19.308333333333334</v>
      </c>
      <c r="AC48" s="11">
        <f>[44]Junho!$B$32</f>
        <v>21.204166666666662</v>
      </c>
      <c r="AD48" s="11">
        <f>[44]Junho!$B$33</f>
        <v>23.4375</v>
      </c>
      <c r="AE48" s="11">
        <f>[44]Junho!$B$34</f>
        <v>23.704166666666666</v>
      </c>
      <c r="AF48" s="93">
        <f t="shared" si="1"/>
        <v>23.055416666666662</v>
      </c>
      <c r="AG48" s="12" t="s">
        <v>47</v>
      </c>
      <c r="AH48" s="12" t="s">
        <v>47</v>
      </c>
    </row>
    <row r="49" spans="1:37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93" t="s">
        <v>226</v>
      </c>
      <c r="AH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2">AVERAGE(B5:B49)</f>
        <v>18.897614768129468</v>
      </c>
      <c r="C50" s="13">
        <f t="shared" si="2"/>
        <v>15.388169191919184</v>
      </c>
      <c r="D50" s="13">
        <f t="shared" si="2"/>
        <v>16.997043010752691</v>
      </c>
      <c r="E50" s="13">
        <f t="shared" si="2"/>
        <v>19.816320806100222</v>
      </c>
      <c r="F50" s="13">
        <f t="shared" si="2"/>
        <v>20.245697153608919</v>
      </c>
      <c r="G50" s="13">
        <f t="shared" si="2"/>
        <v>16.874711057947898</v>
      </c>
      <c r="H50" s="13">
        <f t="shared" si="2"/>
        <v>19.285169961284762</v>
      </c>
      <c r="I50" s="13">
        <f t="shared" si="2"/>
        <v>23.379821345087823</v>
      </c>
      <c r="J50" s="13">
        <f t="shared" si="2"/>
        <v>24.893342803030304</v>
      </c>
      <c r="K50" s="13">
        <f t="shared" si="2"/>
        <v>24.675307539682542</v>
      </c>
      <c r="L50" s="13">
        <f t="shared" si="2"/>
        <v>24.08239260618608</v>
      </c>
      <c r="M50" s="13">
        <f t="shared" si="2"/>
        <v>23.490185421994887</v>
      </c>
      <c r="N50" s="13">
        <f t="shared" si="2"/>
        <v>23.05337728194726</v>
      </c>
      <c r="O50" s="13">
        <f t="shared" si="2"/>
        <v>20.991316526610643</v>
      </c>
      <c r="P50" s="13">
        <f t="shared" si="2"/>
        <v>21.136705069124432</v>
      </c>
      <c r="Q50" s="13">
        <f t="shared" si="2"/>
        <v>21.793942675246818</v>
      </c>
      <c r="R50" s="13">
        <f t="shared" si="2"/>
        <v>22.200771889400922</v>
      </c>
      <c r="S50" s="13">
        <f t="shared" si="2"/>
        <v>22.645753180511246</v>
      </c>
      <c r="T50" s="13">
        <f t="shared" si="2"/>
        <v>22.673102869352874</v>
      </c>
      <c r="U50" s="13">
        <f t="shared" si="2"/>
        <v>22.737059990662932</v>
      </c>
      <c r="V50" s="13">
        <f t="shared" si="2"/>
        <v>22.685448987287224</v>
      </c>
      <c r="W50" s="13">
        <f t="shared" si="2"/>
        <v>22.630295923928671</v>
      </c>
      <c r="X50" s="13">
        <f t="shared" si="2"/>
        <v>22.583159411940617</v>
      </c>
      <c r="Y50" s="13">
        <f t="shared" si="2"/>
        <v>22.128660276610642</v>
      </c>
      <c r="Z50" s="13">
        <f t="shared" si="2"/>
        <v>22.094510388306791</v>
      </c>
      <c r="AA50" s="13">
        <f t="shared" si="2"/>
        <v>17.337105218855225</v>
      </c>
      <c r="AB50" s="13">
        <f t="shared" si="2"/>
        <v>16.054380188439016</v>
      </c>
      <c r="AC50" s="13">
        <f t="shared" si="2"/>
        <v>17.018685028359169</v>
      </c>
      <c r="AD50" s="13">
        <f t="shared" si="2"/>
        <v>20.265063131313131</v>
      </c>
      <c r="AE50" s="13">
        <f t="shared" si="2"/>
        <v>22.22830238726791</v>
      </c>
      <c r="AF50" s="92">
        <f>AVERAGE(AF5:AF49)</f>
        <v>21.010316290209001</v>
      </c>
      <c r="AH50" s="5" t="s">
        <v>47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88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88"/>
      <c r="AH52" s="1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88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88"/>
      <c r="AK54" t="s">
        <v>47</v>
      </c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88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88"/>
      <c r="AH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9"/>
    </row>
    <row r="59" spans="1:37" x14ac:dyDescent="0.2">
      <c r="AH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2" t="s">
        <v>47</v>
      </c>
    </row>
    <row r="62" spans="1:37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2" t="s">
        <v>47</v>
      </c>
      <c r="W62" s="2" t="s">
        <v>47</v>
      </c>
    </row>
    <row r="63" spans="1:37" x14ac:dyDescent="0.2">
      <c r="Z63" s="2" t="s">
        <v>47</v>
      </c>
    </row>
    <row r="64" spans="1:37" x14ac:dyDescent="0.2">
      <c r="AB64" s="2" t="s">
        <v>47</v>
      </c>
    </row>
    <row r="65" spans="9:32" x14ac:dyDescent="0.2">
      <c r="AF65" s="7" t="s">
        <v>47</v>
      </c>
    </row>
    <row r="67" spans="9:32" x14ac:dyDescent="0.2">
      <c r="I67" s="2" t="s">
        <v>47</v>
      </c>
    </row>
    <row r="70" spans="9:32" x14ac:dyDescent="0.2">
      <c r="AE70" s="2" t="s">
        <v>47</v>
      </c>
    </row>
  </sheetData>
  <sheetProtection password="C6EC" sheet="1" objects="1" scenarios="1"/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zoomScale="90" zoomScaleNormal="90" workbookViewId="0">
      <selection activeCell="AK51" sqref="AK51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5" ht="20.100000000000001" customHeight="1" x14ac:dyDescent="0.2">
      <c r="A1" s="156" t="s">
        <v>23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5" ht="20.100000000000001" customHeight="1" x14ac:dyDescent="0.2">
      <c r="A2" s="161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5" s="4" customFormat="1" ht="20.100000000000001" customHeight="1" x14ac:dyDescent="0.2">
      <c r="A3" s="162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64">
        <v>30</v>
      </c>
      <c r="AF3" s="110" t="s">
        <v>37</v>
      </c>
      <c r="AG3" s="60" t="s">
        <v>36</v>
      </c>
    </row>
    <row r="4" spans="1:35" s="5" customFormat="1" ht="20.100000000000001" customHeight="1" x14ac:dyDescent="0.2">
      <c r="A4" s="163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5"/>
      <c r="AF4" s="110" t="s">
        <v>35</v>
      </c>
      <c r="AG4" s="60" t="s">
        <v>35</v>
      </c>
    </row>
    <row r="5" spans="1:35" s="5" customFormat="1" x14ac:dyDescent="0.2">
      <c r="A5" s="58" t="s">
        <v>40</v>
      </c>
      <c r="B5" s="127">
        <f>[1]Junho!$C$5</f>
        <v>32.200000000000003</v>
      </c>
      <c r="C5" s="127">
        <f>[1]Junho!$C$6</f>
        <v>23.7</v>
      </c>
      <c r="D5" s="127">
        <f>[1]Junho!$C$7</f>
        <v>22.4</v>
      </c>
      <c r="E5" s="127">
        <f>[1]Junho!$C$8</f>
        <v>23.7</v>
      </c>
      <c r="F5" s="127">
        <f>[1]Junho!$C$9</f>
        <v>30.5</v>
      </c>
      <c r="G5" s="127">
        <f>[1]Junho!$C$10</f>
        <v>24.8</v>
      </c>
      <c r="H5" s="127">
        <f>[1]Junho!$C$11</f>
        <v>29.1</v>
      </c>
      <c r="I5" s="127">
        <f>[1]Junho!$C$12</f>
        <v>33.700000000000003</v>
      </c>
      <c r="J5" s="127">
        <f>[1]Junho!$C$13</f>
        <v>33.700000000000003</v>
      </c>
      <c r="K5" s="127">
        <f>[1]Junho!$C$14</f>
        <v>33.200000000000003</v>
      </c>
      <c r="L5" s="127">
        <f>[1]Junho!$C$15</f>
        <v>33.9</v>
      </c>
      <c r="M5" s="127">
        <f>[1]Junho!$C$16</f>
        <v>33.9</v>
      </c>
      <c r="N5" s="127">
        <f>[1]Junho!$C$17</f>
        <v>33.200000000000003</v>
      </c>
      <c r="O5" s="127">
        <f>[1]Junho!$C$18</f>
        <v>32.6</v>
      </c>
      <c r="P5" s="127">
        <f>[1]Junho!$C$19</f>
        <v>30.1</v>
      </c>
      <c r="Q5" s="127">
        <f>[1]Junho!$C$20</f>
        <v>31.2</v>
      </c>
      <c r="R5" s="127">
        <f>[1]Junho!$C$21</f>
        <v>31.8</v>
      </c>
      <c r="S5" s="127">
        <f>[1]Junho!$C$22</f>
        <v>30.7</v>
      </c>
      <c r="T5" s="127">
        <f>[1]Junho!$C$23</f>
        <v>32.4</v>
      </c>
      <c r="U5" s="127">
        <f>[1]Junho!$C$24</f>
        <v>32.700000000000003</v>
      </c>
      <c r="V5" s="127">
        <f>[1]Junho!$C$25</f>
        <v>33.6</v>
      </c>
      <c r="W5" s="127">
        <f>[1]Junho!$C$26</f>
        <v>33.200000000000003</v>
      </c>
      <c r="X5" s="127">
        <f>[1]Junho!$C$27</f>
        <v>31.7</v>
      </c>
      <c r="Y5" s="127">
        <f>[1]Junho!$C$28</f>
        <v>32.799999999999997</v>
      </c>
      <c r="Z5" s="127">
        <f>[1]Junho!$C$29</f>
        <v>33.299999999999997</v>
      </c>
      <c r="AA5" s="127">
        <f>[1]Junho!$C$30</f>
        <v>25.6</v>
      </c>
      <c r="AB5" s="127">
        <f>[1]Junho!$C$31</f>
        <v>21</v>
      </c>
      <c r="AC5" s="127">
        <f>[1]Junho!$C$32</f>
        <v>23.8</v>
      </c>
      <c r="AD5" s="127">
        <f>[1]Junho!$C$33</f>
        <v>28.8</v>
      </c>
      <c r="AE5" s="127">
        <f>[1]Junho!$C$34</f>
        <v>32.299999999999997</v>
      </c>
      <c r="AF5" s="131">
        <f>MAX(B5:AE5)</f>
        <v>33.9</v>
      </c>
      <c r="AG5" s="94">
        <f>AVERAGE(B5:AE5)</f>
        <v>30.186666666666664</v>
      </c>
    </row>
    <row r="6" spans="1:35" x14ac:dyDescent="0.2">
      <c r="A6" s="58" t="s">
        <v>0</v>
      </c>
      <c r="B6" s="11">
        <f>[2]Junho!$C$5</f>
        <v>19.8</v>
      </c>
      <c r="C6" s="11">
        <f>[2]Junho!$C$6</f>
        <v>16</v>
      </c>
      <c r="D6" s="11">
        <f>[2]Junho!$C$7</f>
        <v>21</v>
      </c>
      <c r="E6" s="11">
        <f>[2]Junho!$C$8</f>
        <v>20.399999999999999</v>
      </c>
      <c r="F6" s="11">
        <f>[2]Junho!$C$9</f>
        <v>22.5</v>
      </c>
      <c r="G6" s="11">
        <f>[2]Junho!$C$10</f>
        <v>19.5</v>
      </c>
      <c r="H6" s="11">
        <f>[2]Junho!$C$11</f>
        <v>21.4</v>
      </c>
      <c r="I6" s="11">
        <f>[2]Junho!$C$12</f>
        <v>29.9</v>
      </c>
      <c r="J6" s="11">
        <f>[2]Junho!$C$13</f>
        <v>32.200000000000003</v>
      </c>
      <c r="K6" s="11">
        <f>[2]Junho!$C$14</f>
        <v>30.9</v>
      </c>
      <c r="L6" s="11">
        <f>[2]Junho!$C$15</f>
        <v>31.2</v>
      </c>
      <c r="M6" s="11">
        <f>[2]Junho!$C$16</f>
        <v>30.1</v>
      </c>
      <c r="N6" s="11">
        <f>[2]Junho!$C$17</f>
        <v>31</v>
      </c>
      <c r="O6" s="11">
        <f>[2]Junho!$C$18</f>
        <v>25.5</v>
      </c>
      <c r="P6" s="11">
        <f>[2]Junho!$C$19</f>
        <v>25.5</v>
      </c>
      <c r="Q6" s="11">
        <f>[2]Junho!$C$20</f>
        <v>26.8</v>
      </c>
      <c r="R6" s="11">
        <f>[2]Junho!$C$21</f>
        <v>28.1</v>
      </c>
      <c r="S6" s="11">
        <f>[2]Junho!$C$22</f>
        <v>28.4</v>
      </c>
      <c r="T6" s="11">
        <f>[2]Junho!$C$23</f>
        <v>29.4</v>
      </c>
      <c r="U6" s="11">
        <f>[2]Junho!$C$24</f>
        <v>29.7</v>
      </c>
      <c r="V6" s="11">
        <f>[2]Junho!$C$25</f>
        <v>29.5</v>
      </c>
      <c r="W6" s="11">
        <f>[2]Junho!$C$26</f>
        <v>29.7</v>
      </c>
      <c r="X6" s="11">
        <f>[2]Junho!$C$27</f>
        <v>29.7</v>
      </c>
      <c r="Y6" s="11">
        <f>[2]Junho!$C$28</f>
        <v>28.6</v>
      </c>
      <c r="Z6" s="11">
        <f>[2]Junho!$C$29</f>
        <v>23.9</v>
      </c>
      <c r="AA6" s="11">
        <f>[2]Junho!$C$30</f>
        <v>15.3</v>
      </c>
      <c r="AB6" s="11">
        <f>[2]Junho!$C$31</f>
        <v>19.7</v>
      </c>
      <c r="AC6" s="11">
        <f>[2]Junho!$C$32</f>
        <v>19.7</v>
      </c>
      <c r="AD6" s="11">
        <f>[2]Junho!$C$33</f>
        <v>23.1</v>
      </c>
      <c r="AE6" s="11">
        <f>[2]Junho!$C$34</f>
        <v>29.1</v>
      </c>
      <c r="AF6" s="131">
        <f>MAX(B6:AE6)</f>
        <v>32.200000000000003</v>
      </c>
      <c r="AG6" s="94">
        <f>AVERAGE(B6:AE6)</f>
        <v>25.586666666666677</v>
      </c>
    </row>
    <row r="7" spans="1:35" x14ac:dyDescent="0.2">
      <c r="A7" s="58" t="s">
        <v>104</v>
      </c>
      <c r="B7" s="11">
        <f>[3]Junho!$C$5</f>
        <v>26.6</v>
      </c>
      <c r="C7" s="11">
        <f>[3]Junho!$C$6</f>
        <v>18.7</v>
      </c>
      <c r="D7" s="11">
        <f>[3]Junho!$C$7</f>
        <v>20.8</v>
      </c>
      <c r="E7" s="11">
        <f>[3]Junho!$C$8</f>
        <v>21.6</v>
      </c>
      <c r="F7" s="11">
        <f>[3]Junho!$C$9</f>
        <v>26.6</v>
      </c>
      <c r="G7" s="11">
        <f>[3]Junho!$C$10</f>
        <v>18.8</v>
      </c>
      <c r="H7" s="11">
        <f>[3]Junho!$C$11</f>
        <v>25.3</v>
      </c>
      <c r="I7" s="11">
        <f>[3]Junho!$C$12</f>
        <v>30.9</v>
      </c>
      <c r="J7" s="11">
        <f>[3]Junho!$C$13</f>
        <v>32.299999999999997</v>
      </c>
      <c r="K7" s="11">
        <f>[3]Junho!$C$14</f>
        <v>31.8</v>
      </c>
      <c r="L7" s="11">
        <f>[3]Junho!$C$15</f>
        <v>32.1</v>
      </c>
      <c r="M7" s="11">
        <f>[3]Junho!$C$16</f>
        <v>32.1</v>
      </c>
      <c r="N7" s="11">
        <f>[3]Junho!$C$17</f>
        <v>32</v>
      </c>
      <c r="O7" s="11">
        <f>[3]Junho!$C$18</f>
        <v>25.1</v>
      </c>
      <c r="P7" s="11">
        <f>[3]Junho!$C$19</f>
        <v>27.9</v>
      </c>
      <c r="Q7" s="11">
        <f>[3]Junho!$C$20</f>
        <v>28.6</v>
      </c>
      <c r="R7" s="11">
        <f>[3]Junho!$C$21</f>
        <v>29.9</v>
      </c>
      <c r="S7" s="11">
        <f>[3]Junho!$C$22</f>
        <v>30.1</v>
      </c>
      <c r="T7" s="11">
        <f>[3]Junho!$C$23</f>
        <v>31.2</v>
      </c>
      <c r="U7" s="11">
        <f>[3]Junho!$C$24</f>
        <v>31.3</v>
      </c>
      <c r="V7" s="11">
        <f>[3]Junho!$C$25</f>
        <v>31.7</v>
      </c>
      <c r="W7" s="11">
        <f>[3]Junho!$C$26</f>
        <v>31.9</v>
      </c>
      <c r="X7" s="11">
        <f>[3]Junho!$C$27</f>
        <v>30.1</v>
      </c>
      <c r="Y7" s="11">
        <f>[3]Junho!$C$28</f>
        <v>30.9</v>
      </c>
      <c r="Z7" s="11">
        <f>[3]Junho!$C$29</f>
        <v>30.5</v>
      </c>
      <c r="AA7" s="11">
        <f>[3]Junho!$C$30</f>
        <v>20.6</v>
      </c>
      <c r="AB7" s="11">
        <f>[3]Junho!$C$31</f>
        <v>18.399999999999999</v>
      </c>
      <c r="AC7" s="11">
        <f>[3]Junho!$C$32</f>
        <v>21.3</v>
      </c>
      <c r="AD7" s="11">
        <f>[3]Junho!$C$33</f>
        <v>25.1</v>
      </c>
      <c r="AE7" s="11">
        <f>[3]Junho!$C$34</f>
        <v>29.9</v>
      </c>
      <c r="AF7" s="137">
        <f>MAX(B7:AE7)</f>
        <v>32.299999999999997</v>
      </c>
      <c r="AG7" s="112">
        <f>AVERAGE(B7:AE7)</f>
        <v>27.470000000000002</v>
      </c>
    </row>
    <row r="8" spans="1:35" x14ac:dyDescent="0.2">
      <c r="A8" s="58" t="s">
        <v>1</v>
      </c>
      <c r="B8" s="11" t="str">
        <f>[4]Junho!$C$5</f>
        <v>*</v>
      </c>
      <c r="C8" s="11" t="str">
        <f>[4]Junho!$C$6</f>
        <v>*</v>
      </c>
      <c r="D8" s="11" t="str">
        <f>[4]Junho!$C$7</f>
        <v>*</v>
      </c>
      <c r="E8" s="11" t="str">
        <f>[4]Junho!$C$8</f>
        <v>*</v>
      </c>
      <c r="F8" s="11">
        <f>[4]Junho!$C$9</f>
        <v>26.5</v>
      </c>
      <c r="G8" s="11">
        <f>[4]Junho!$C$10</f>
        <v>23.2</v>
      </c>
      <c r="H8" s="11">
        <f>[4]Junho!$C$11</f>
        <v>31.4</v>
      </c>
      <c r="I8" s="11">
        <f>[4]Junho!$C$12</f>
        <v>33.299999999999997</v>
      </c>
      <c r="J8" s="11">
        <f>[4]Junho!$C$13</f>
        <v>34</v>
      </c>
      <c r="K8" s="11" t="str">
        <f>[4]Junho!$C$14</f>
        <v>*</v>
      </c>
      <c r="L8" s="11" t="str">
        <f>[4]Junho!$C$15</f>
        <v>*</v>
      </c>
      <c r="M8" s="11" t="str">
        <f>[4]Junho!$C$16</f>
        <v>*</v>
      </c>
      <c r="N8" s="11" t="str">
        <f>[4]Junho!$C$17</f>
        <v>*</v>
      </c>
      <c r="O8" s="11" t="str">
        <f>[4]Junho!$C$18</f>
        <v>*</v>
      </c>
      <c r="P8" s="11" t="str">
        <f>[4]Junho!$C$19</f>
        <v>*</v>
      </c>
      <c r="Q8" s="11" t="str">
        <f>[4]Junho!$C$20</f>
        <v>*</v>
      </c>
      <c r="R8" s="11" t="str">
        <f>[4]Junho!$C$21</f>
        <v>*</v>
      </c>
      <c r="S8" s="11" t="str">
        <f>[4]Junho!$C$22</f>
        <v>*</v>
      </c>
      <c r="T8" s="11" t="str">
        <f>[4]Junho!$C$23</f>
        <v>*</v>
      </c>
      <c r="U8" s="11" t="str">
        <f>[4]Junho!$C$24</f>
        <v>*</v>
      </c>
      <c r="V8" s="11" t="str">
        <f>[4]Junho!$C$25</f>
        <v>*</v>
      </c>
      <c r="W8" s="11">
        <f>[4]Junho!$C$26</f>
        <v>33.799999999999997</v>
      </c>
      <c r="X8" s="11">
        <f>[4]Junho!$C$27</f>
        <v>31.8</v>
      </c>
      <c r="Y8" s="11">
        <f>[4]Junho!$C$28</f>
        <v>31.9</v>
      </c>
      <c r="Z8" s="11">
        <f>[4]Junho!$C$29</f>
        <v>28.4</v>
      </c>
      <c r="AA8" s="11">
        <f>[4]Junho!$C$30</f>
        <v>21.9</v>
      </c>
      <c r="AB8" s="11" t="str">
        <f>[4]Junho!$C$31</f>
        <v>*</v>
      </c>
      <c r="AC8" s="11" t="str">
        <f>[4]Junho!$C$32</f>
        <v>*</v>
      </c>
      <c r="AD8" s="11" t="str">
        <f>[4]Junho!$C$33</f>
        <v>*</v>
      </c>
      <c r="AE8" s="11" t="str">
        <f>[4]Junho!$C$34</f>
        <v>*</v>
      </c>
      <c r="AF8" s="131">
        <f>MAX(B8:AE8)</f>
        <v>34</v>
      </c>
      <c r="AG8" s="94">
        <f>AVERAGE(B8:AE8)</f>
        <v>29.619999999999997</v>
      </c>
    </row>
    <row r="9" spans="1:35" x14ac:dyDescent="0.2">
      <c r="A9" s="58" t="s">
        <v>167</v>
      </c>
      <c r="B9" s="11">
        <f>[5]Junho!$C$5</f>
        <v>22.2</v>
      </c>
      <c r="C9" s="11">
        <f>[5]Junho!$C$6</f>
        <v>11.9</v>
      </c>
      <c r="D9" s="11">
        <f>[5]Junho!$C$7</f>
        <v>21.8</v>
      </c>
      <c r="E9" s="11">
        <f>[5]Junho!$C$8</f>
        <v>19.3</v>
      </c>
      <c r="F9" s="11">
        <f>[5]Junho!$C$9</f>
        <v>20.7</v>
      </c>
      <c r="G9" s="11">
        <f>[5]Junho!$C$10</f>
        <v>17.3</v>
      </c>
      <c r="H9" s="11">
        <f>[5]Junho!$C$11</f>
        <v>21</v>
      </c>
      <c r="I9" s="11">
        <f>[5]Junho!$C$12</f>
        <v>29.1</v>
      </c>
      <c r="J9" s="11">
        <f>[5]Junho!$C$13</f>
        <v>29.2</v>
      </c>
      <c r="K9" s="11">
        <f>[5]Junho!$C$14</f>
        <v>29.3</v>
      </c>
      <c r="L9" s="11">
        <f>[5]Junho!$C$15</f>
        <v>29.5</v>
      </c>
      <c r="M9" s="11">
        <f>[5]Junho!$C$16</f>
        <v>30.1</v>
      </c>
      <c r="N9" s="11">
        <f>[5]Junho!$C$17</f>
        <v>28.5</v>
      </c>
      <c r="O9" s="11">
        <f>[5]Junho!$C$18</f>
        <v>25.4</v>
      </c>
      <c r="P9" s="11">
        <f>[5]Junho!$C$19</f>
        <v>24.7</v>
      </c>
      <c r="Q9" s="11">
        <f>[5]Junho!$C$20</f>
        <v>25.6</v>
      </c>
      <c r="R9" s="11">
        <f>[5]Junho!$C$21</f>
        <v>27.1</v>
      </c>
      <c r="S9" s="11">
        <f>[5]Junho!$C$22</f>
        <v>28.7</v>
      </c>
      <c r="T9" s="11">
        <f>[5]Junho!$C$23</f>
        <v>29.2</v>
      </c>
      <c r="U9" s="11">
        <f>[5]Junho!$C$24</f>
        <v>28.7</v>
      </c>
      <c r="V9" s="11">
        <f>[5]Junho!$C$25</f>
        <v>29.6</v>
      </c>
      <c r="W9" s="11">
        <f>[5]Junho!$C$26</f>
        <v>29.4</v>
      </c>
      <c r="X9" s="11">
        <f>[5]Junho!$C$27</f>
        <v>29.6</v>
      </c>
      <c r="Y9" s="11">
        <f>[5]Junho!$C$28</f>
        <v>28.4</v>
      </c>
      <c r="Z9" s="11">
        <f>[5]Junho!$C$29</f>
        <v>24.3</v>
      </c>
      <c r="AA9" s="11">
        <f>[5]Junho!$C$30</f>
        <v>13.6</v>
      </c>
      <c r="AB9" s="11">
        <f>[5]Junho!$C$31</f>
        <v>16.5</v>
      </c>
      <c r="AC9" s="11">
        <f>[5]Junho!$C$32</f>
        <v>19.3</v>
      </c>
      <c r="AD9" s="11">
        <f>[5]Junho!$C$33</f>
        <v>22.6</v>
      </c>
      <c r="AE9" s="11">
        <f>[5]Junho!$C$34</f>
        <v>26.3</v>
      </c>
      <c r="AF9" s="137">
        <f>MAX(B9:AE9)</f>
        <v>30.1</v>
      </c>
      <c r="AG9" s="112">
        <f>AVERAGE(B9:AE9)</f>
        <v>24.629999999999995</v>
      </c>
    </row>
    <row r="10" spans="1:35" x14ac:dyDescent="0.2">
      <c r="A10" s="58" t="s">
        <v>111</v>
      </c>
      <c r="B10" s="11" t="str">
        <f>[6]Junho!$C$5</f>
        <v>*</v>
      </c>
      <c r="C10" s="11" t="str">
        <f>[6]Junho!$C$6</f>
        <v>*</v>
      </c>
      <c r="D10" s="11" t="str">
        <f>[6]Junho!$C$7</f>
        <v>*</v>
      </c>
      <c r="E10" s="11" t="str">
        <f>[6]Junho!$C$8</f>
        <v>*</v>
      </c>
      <c r="F10" s="11" t="str">
        <f>[6]Junho!$C$9</f>
        <v>*</v>
      </c>
      <c r="G10" s="11" t="str">
        <f>[6]Junho!$C$10</f>
        <v>*</v>
      </c>
      <c r="H10" s="11" t="str">
        <f>[6]Junho!$C$11</f>
        <v>*</v>
      </c>
      <c r="I10" s="11" t="str">
        <f>[6]Junho!$C$12</f>
        <v>*</v>
      </c>
      <c r="J10" s="11" t="str">
        <f>[6]Junho!$C$13</f>
        <v>*</v>
      </c>
      <c r="K10" s="11" t="str">
        <f>[6]Junho!$C$14</f>
        <v>*</v>
      </c>
      <c r="L10" s="11" t="str">
        <f>[6]Junho!$C$15</f>
        <v>*</v>
      </c>
      <c r="M10" s="11" t="str">
        <f>[6]Junho!$C$16</f>
        <v>*</v>
      </c>
      <c r="N10" s="11" t="str">
        <f>[6]Junho!$C$17</f>
        <v>*</v>
      </c>
      <c r="O10" s="11" t="str">
        <f>[6]Junho!$C$18</f>
        <v>*</v>
      </c>
      <c r="P10" s="11" t="str">
        <f>[6]Junho!$C$19</f>
        <v>*</v>
      </c>
      <c r="Q10" s="11" t="str">
        <f>[6]Junho!$C$20</f>
        <v>*</v>
      </c>
      <c r="R10" s="11" t="str">
        <f>[6]Junho!$C$21</f>
        <v>*</v>
      </c>
      <c r="S10" s="11" t="str">
        <f>[6]Junho!$C$22</f>
        <v>*</v>
      </c>
      <c r="T10" s="11" t="str">
        <f>[6]Junho!$C$23</f>
        <v>*</v>
      </c>
      <c r="U10" s="11" t="str">
        <f>[6]Junho!$C$24</f>
        <v>*</v>
      </c>
      <c r="V10" s="11" t="str">
        <f>[6]Junho!$C$25</f>
        <v>*</v>
      </c>
      <c r="W10" s="11" t="str">
        <f>[6]Junho!$C$26</f>
        <v>*</v>
      </c>
      <c r="X10" s="11" t="str">
        <f>[6]Junho!$C$27</f>
        <v>*</v>
      </c>
      <c r="Y10" s="11" t="str">
        <f>[6]Junho!$C$28</f>
        <v>*</v>
      </c>
      <c r="Z10" s="11" t="str">
        <f>[6]Junho!$C$29</f>
        <v>*</v>
      </c>
      <c r="AA10" s="11" t="str">
        <f>[6]Junho!$C$30</f>
        <v>*</v>
      </c>
      <c r="AB10" s="11" t="str">
        <f>[6]Junho!$C$31</f>
        <v>*</v>
      </c>
      <c r="AC10" s="11" t="str">
        <f>[6]Junho!$C$32</f>
        <v>*</v>
      </c>
      <c r="AD10" s="11" t="str">
        <f>[6]Junho!$C$33</f>
        <v>*</v>
      </c>
      <c r="AE10" s="11" t="str">
        <f>[6]Junho!$C$34</f>
        <v>*</v>
      </c>
      <c r="AF10" s="131" t="s">
        <v>226</v>
      </c>
      <c r="AG10" s="94" t="s">
        <v>226</v>
      </c>
    </row>
    <row r="11" spans="1:35" x14ac:dyDescent="0.2">
      <c r="A11" s="58" t="s">
        <v>64</v>
      </c>
      <c r="B11" s="11">
        <f>[7]Junho!$C$5</f>
        <v>30.8</v>
      </c>
      <c r="C11" s="11">
        <f>[7]Junho!$C$6</f>
        <v>21.4</v>
      </c>
      <c r="D11" s="11">
        <f>[7]Junho!$C$7</f>
        <v>21.3</v>
      </c>
      <c r="E11" s="11">
        <f>[7]Junho!$C$8</f>
        <v>20.7</v>
      </c>
      <c r="F11" s="11">
        <f>[7]Junho!$C$9</f>
        <v>27.1</v>
      </c>
      <c r="G11" s="11">
        <f>[7]Junho!$C$10</f>
        <v>23.7</v>
      </c>
      <c r="H11" s="11">
        <f>[7]Junho!$C$11</f>
        <v>26</v>
      </c>
      <c r="I11" s="11">
        <f>[7]Junho!$C$12</f>
        <v>31.1</v>
      </c>
      <c r="J11" s="11">
        <f>[7]Junho!$C$13</f>
        <v>32.4</v>
      </c>
      <c r="K11" s="11">
        <f>[7]Junho!$C$14</f>
        <v>32.4</v>
      </c>
      <c r="L11" s="11">
        <f>[7]Junho!$C$15</f>
        <v>32.799999999999997</v>
      </c>
      <c r="M11" s="11">
        <f>[7]Junho!$C$16</f>
        <v>32.700000000000003</v>
      </c>
      <c r="N11" s="11">
        <f>[7]Junho!$C$17</f>
        <v>32.700000000000003</v>
      </c>
      <c r="O11" s="11">
        <f>[7]Junho!$C$18</f>
        <v>29.1</v>
      </c>
      <c r="P11" s="11">
        <f>[7]Junho!$C$19</f>
        <v>27.8</v>
      </c>
      <c r="Q11" s="11">
        <f>[7]Junho!$C$20</f>
        <v>28.4</v>
      </c>
      <c r="R11" s="11">
        <f>[7]Junho!$C$21</f>
        <v>29.3</v>
      </c>
      <c r="S11" s="11">
        <f>[7]Junho!$C$22</f>
        <v>29.4</v>
      </c>
      <c r="T11" s="11">
        <f>[7]Junho!$C$23</f>
        <v>31.5</v>
      </c>
      <c r="U11" s="11">
        <f>[7]Junho!$C$24</f>
        <v>31.2</v>
      </c>
      <c r="V11" s="11">
        <f>[7]Junho!$C$25</f>
        <v>32</v>
      </c>
      <c r="W11" s="11">
        <f>[7]Junho!$C$26</f>
        <v>31.4</v>
      </c>
      <c r="X11" s="11">
        <f>[7]Junho!$C$27</f>
        <v>29.6</v>
      </c>
      <c r="Y11" s="11">
        <f>[7]Junho!$C$28</f>
        <v>31.3</v>
      </c>
      <c r="Z11" s="11">
        <f>[7]Junho!$C$29</f>
        <v>32.6</v>
      </c>
      <c r="AA11" s="11">
        <f>[7]Junho!$C$30</f>
        <v>24.9</v>
      </c>
      <c r="AB11" s="11">
        <f>[7]Junho!$C$31</f>
        <v>19.899999999999999</v>
      </c>
      <c r="AC11" s="11">
        <f>[7]Junho!$C$32</f>
        <v>20.7</v>
      </c>
      <c r="AD11" s="11">
        <f>[7]Junho!$C$33</f>
        <v>24.2</v>
      </c>
      <c r="AE11" s="11">
        <f>[7]Junho!$C$34</f>
        <v>30.4</v>
      </c>
      <c r="AF11" s="131">
        <f t="shared" ref="AF11:AF48" si="1">MAX(B11:AE11)</f>
        <v>32.799999999999997</v>
      </c>
      <c r="AG11" s="94">
        <f t="shared" ref="AG11:AG48" si="2">AVERAGE(B11:AE11)</f>
        <v>28.293333333333333</v>
      </c>
    </row>
    <row r="12" spans="1:35" x14ac:dyDescent="0.2">
      <c r="A12" s="58" t="s">
        <v>41</v>
      </c>
      <c r="B12" s="11">
        <f>[8]Junho!$C$5</f>
        <v>22.9</v>
      </c>
      <c r="C12" s="11" t="str">
        <f>[8]Junho!$C$6</f>
        <v>*</v>
      </c>
      <c r="D12" s="11" t="str">
        <f>[8]Junho!$C$7</f>
        <v>*</v>
      </c>
      <c r="E12" s="11" t="str">
        <f>[8]Junho!$C$8</f>
        <v>*</v>
      </c>
      <c r="F12" s="11" t="str">
        <f>[8]Junho!$C$9</f>
        <v>*</v>
      </c>
      <c r="G12" s="11" t="str">
        <f>[8]Junho!$C$10</f>
        <v>*</v>
      </c>
      <c r="H12" s="11" t="str">
        <f>[8]Junho!$C$11</f>
        <v>*</v>
      </c>
      <c r="I12" s="11" t="str">
        <f>[8]Junho!$C$12</f>
        <v>*</v>
      </c>
      <c r="J12" s="11" t="str">
        <f>[8]Junho!$C$13</f>
        <v>*</v>
      </c>
      <c r="K12" s="11" t="str">
        <f>[8]Junho!$C$14</f>
        <v>*</v>
      </c>
      <c r="L12" s="11" t="str">
        <f>[8]Junho!$C$15</f>
        <v>*</v>
      </c>
      <c r="M12" s="11" t="str">
        <f>[8]Junho!$C$16</f>
        <v>*</v>
      </c>
      <c r="N12" s="11" t="str">
        <f>[8]Junho!$C$17</f>
        <v>*</v>
      </c>
      <c r="O12" s="11" t="str">
        <f>[8]Junho!$C$18</f>
        <v>*</v>
      </c>
      <c r="P12" s="11" t="str">
        <f>[8]Junho!$C$19</f>
        <v>*</v>
      </c>
      <c r="Q12" s="11" t="str">
        <f>[8]Junho!$C$20</f>
        <v>*</v>
      </c>
      <c r="R12" s="11" t="str">
        <f>[8]Junho!$C$21</f>
        <v>*</v>
      </c>
      <c r="S12" s="11" t="str">
        <f>[8]Junho!$C$22</f>
        <v>*</v>
      </c>
      <c r="T12" s="11" t="str">
        <f>[8]Junho!$C$23</f>
        <v>*</v>
      </c>
      <c r="U12" s="11" t="str">
        <f>[8]Junho!$C$24</f>
        <v>*</v>
      </c>
      <c r="V12" s="11" t="str">
        <f>[8]Junho!$C$25</f>
        <v>*</v>
      </c>
      <c r="W12" s="11" t="str">
        <f>[8]Junho!$C$26</f>
        <v>*</v>
      </c>
      <c r="X12" s="11" t="str">
        <f>[8]Junho!$C$27</f>
        <v>*</v>
      </c>
      <c r="Y12" s="11" t="str">
        <f>[8]Junho!$C$28</f>
        <v>*</v>
      </c>
      <c r="Z12" s="11" t="str">
        <f>[8]Junho!$C$29</f>
        <v>*</v>
      </c>
      <c r="AA12" s="11" t="str">
        <f>[8]Junho!$C$30</f>
        <v>*</v>
      </c>
      <c r="AB12" s="11" t="str">
        <f>[8]Junho!$C$31</f>
        <v>*</v>
      </c>
      <c r="AC12" s="11" t="str">
        <f>[8]Junho!$C$32</f>
        <v>*</v>
      </c>
      <c r="AD12" s="11" t="str">
        <f>[8]Junho!$C$33</f>
        <v>*</v>
      </c>
      <c r="AE12" s="11" t="str">
        <f>[8]Junho!$C$34</f>
        <v>*</v>
      </c>
      <c r="AF12" s="131">
        <f t="shared" si="1"/>
        <v>22.9</v>
      </c>
      <c r="AG12" s="94">
        <f t="shared" si="2"/>
        <v>22.9</v>
      </c>
    </row>
    <row r="13" spans="1:35" x14ac:dyDescent="0.2">
      <c r="A13" s="58" t="s">
        <v>114</v>
      </c>
      <c r="B13" s="11" t="str">
        <f>[9]Junho!$C$5</f>
        <v>*</v>
      </c>
      <c r="C13" s="11" t="str">
        <f>[9]Junho!$C$6</f>
        <v>*</v>
      </c>
      <c r="D13" s="11" t="str">
        <f>[9]Junho!$C$7</f>
        <v>*</v>
      </c>
      <c r="E13" s="11" t="str">
        <f>[9]Junho!$C$8</f>
        <v>*</v>
      </c>
      <c r="F13" s="11" t="str">
        <f>[9]Junho!$C$9</f>
        <v>*</v>
      </c>
      <c r="G13" s="11" t="str">
        <f>[9]Junho!$C$10</f>
        <v>*</v>
      </c>
      <c r="H13" s="11" t="str">
        <f>[9]Junho!$C$11</f>
        <v>*</v>
      </c>
      <c r="I13" s="11" t="str">
        <f>[9]Junho!$C$12</f>
        <v>*</v>
      </c>
      <c r="J13" s="11" t="str">
        <f>[9]Junho!$C$13</f>
        <v>*</v>
      </c>
      <c r="K13" s="11" t="str">
        <f>[9]Junho!$C$14</f>
        <v>*</v>
      </c>
      <c r="L13" s="11" t="str">
        <f>[9]Junho!$C$15</f>
        <v>*</v>
      </c>
      <c r="M13" s="11" t="str">
        <f>[9]Junho!$C$16</f>
        <v>*</v>
      </c>
      <c r="N13" s="11" t="str">
        <f>[9]Junho!$C$17</f>
        <v>*</v>
      </c>
      <c r="O13" s="11" t="str">
        <f>[9]Junho!$C$18</f>
        <v>*</v>
      </c>
      <c r="P13" s="11" t="str">
        <f>[9]Junho!$C$19</f>
        <v>*</v>
      </c>
      <c r="Q13" s="11" t="str">
        <f>[9]Junho!$C$20</f>
        <v>*</v>
      </c>
      <c r="R13" s="11" t="str">
        <f>[9]Junho!$C$21</f>
        <v>*</v>
      </c>
      <c r="S13" s="11" t="str">
        <f>[9]Junho!$C$22</f>
        <v>*</v>
      </c>
      <c r="T13" s="11" t="str">
        <f>[9]Junho!$C$23</f>
        <v>*</v>
      </c>
      <c r="U13" s="11" t="str">
        <f>[9]Junho!$C$24</f>
        <v>*</v>
      </c>
      <c r="V13" s="11" t="str">
        <f>[9]Junho!$C$25</f>
        <v>*</v>
      </c>
      <c r="W13" s="11" t="str">
        <f>[9]Junho!$C$26</f>
        <v>*</v>
      </c>
      <c r="X13" s="11" t="str">
        <f>[9]Junho!$C$27</f>
        <v>*</v>
      </c>
      <c r="Y13" s="11" t="str">
        <f>[9]Junho!$C$28</f>
        <v>*</v>
      </c>
      <c r="Z13" s="11" t="str">
        <f>[9]Junho!$C$29</f>
        <v>*</v>
      </c>
      <c r="AA13" s="11" t="str">
        <f>[9]Junho!$C$30</f>
        <v>*</v>
      </c>
      <c r="AB13" s="11" t="str">
        <f>[9]Junho!$C$31</f>
        <v>*</v>
      </c>
      <c r="AC13" s="11" t="str">
        <f>[9]Junho!$C$32</f>
        <v>*</v>
      </c>
      <c r="AD13" s="11" t="str">
        <f>[9]Junho!$C$33</f>
        <v>*</v>
      </c>
      <c r="AE13" s="11" t="str">
        <f>[9]Junho!$C$34</f>
        <v>*</v>
      </c>
      <c r="AF13" s="131" t="s">
        <v>226</v>
      </c>
      <c r="AG13" s="94" t="s">
        <v>226</v>
      </c>
    </row>
    <row r="14" spans="1:35" x14ac:dyDescent="0.2">
      <c r="A14" s="58" t="s">
        <v>118</v>
      </c>
      <c r="B14" s="11" t="str">
        <f>[10]Junho!$C$5</f>
        <v>*</v>
      </c>
      <c r="C14" s="11" t="str">
        <f>[10]Junho!$C$6</f>
        <v>*</v>
      </c>
      <c r="D14" s="11" t="str">
        <f>[10]Junho!$C$7</f>
        <v>*</v>
      </c>
      <c r="E14" s="11" t="str">
        <f>[10]Junho!$C$8</f>
        <v>*</v>
      </c>
      <c r="F14" s="11" t="str">
        <f>[10]Junho!$C$9</f>
        <v>*</v>
      </c>
      <c r="G14" s="11" t="str">
        <f>[10]Junho!$C$10</f>
        <v>*</v>
      </c>
      <c r="H14" s="11" t="str">
        <f>[10]Junho!$C$11</f>
        <v>*</v>
      </c>
      <c r="I14" s="11" t="str">
        <f>[10]Junho!$C$12</f>
        <v>*</v>
      </c>
      <c r="J14" s="11" t="str">
        <f>[10]Junho!$C$13</f>
        <v>*</v>
      </c>
      <c r="K14" s="11" t="str">
        <f>[10]Junho!$C$14</f>
        <v>*</v>
      </c>
      <c r="L14" s="11" t="str">
        <f>[10]Junho!$C$15</f>
        <v>*</v>
      </c>
      <c r="M14" s="11" t="str">
        <f>[10]Junho!$C$16</f>
        <v>*</v>
      </c>
      <c r="N14" s="11" t="str">
        <f>[10]Junho!$C$17</f>
        <v>*</v>
      </c>
      <c r="O14" s="11" t="str">
        <f>[10]Junho!$C$18</f>
        <v>*</v>
      </c>
      <c r="P14" s="11" t="str">
        <f>[10]Junho!$C$19</f>
        <v>*</v>
      </c>
      <c r="Q14" s="11" t="str">
        <f>[10]Junho!$C$20</f>
        <v>*</v>
      </c>
      <c r="R14" s="11" t="str">
        <f>[10]Junho!$C$21</f>
        <v>*</v>
      </c>
      <c r="S14" s="11" t="str">
        <f>[10]Junho!$C$22</f>
        <v>*</v>
      </c>
      <c r="T14" s="11" t="str">
        <f>[10]Junho!$C$23</f>
        <v>*</v>
      </c>
      <c r="U14" s="11" t="str">
        <f>[10]Junho!$C$24</f>
        <v>*</v>
      </c>
      <c r="V14" s="11" t="str">
        <f>[10]Junho!$C$25</f>
        <v>*</v>
      </c>
      <c r="W14" s="11" t="str">
        <f>[10]Junho!$C$26</f>
        <v>*</v>
      </c>
      <c r="X14" s="11" t="str">
        <f>[10]Junho!$C$27</f>
        <v>*</v>
      </c>
      <c r="Y14" s="11" t="str">
        <f>[10]Junho!$C$28</f>
        <v>*</v>
      </c>
      <c r="Z14" s="11" t="str">
        <f>[10]Junho!$C$29</f>
        <v>*</v>
      </c>
      <c r="AA14" s="11" t="str">
        <f>[10]Junho!$C$30</f>
        <v>*</v>
      </c>
      <c r="AB14" s="11" t="str">
        <f>[10]Junho!$C$31</f>
        <v>*</v>
      </c>
      <c r="AC14" s="11" t="str">
        <f>[10]Junho!$C$32</f>
        <v>*</v>
      </c>
      <c r="AD14" s="11" t="str">
        <f>[10]Junho!$C$33</f>
        <v>*</v>
      </c>
      <c r="AE14" s="11" t="str">
        <f>[10]Junho!$C$34</f>
        <v>*</v>
      </c>
      <c r="AF14" s="131" t="s">
        <v>226</v>
      </c>
      <c r="AG14" s="94" t="s">
        <v>226</v>
      </c>
    </row>
    <row r="15" spans="1:35" x14ac:dyDescent="0.2">
      <c r="A15" s="58" t="s">
        <v>121</v>
      </c>
      <c r="B15" s="11">
        <f>[11]Junho!$C$5</f>
        <v>23.1</v>
      </c>
      <c r="C15" s="11">
        <f>[11]Junho!$C$6</f>
        <v>13.9</v>
      </c>
      <c r="D15" s="11">
        <f>[11]Junho!$C$7</f>
        <v>20</v>
      </c>
      <c r="E15" s="11">
        <f>[11]Junho!$C$8</f>
        <v>19.600000000000001</v>
      </c>
      <c r="F15" s="11">
        <f>[11]Junho!$C$9</f>
        <v>25.5</v>
      </c>
      <c r="G15" s="11">
        <f>[11]Junho!$C$10</f>
        <v>21.1</v>
      </c>
      <c r="H15" s="11">
        <f>[11]Junho!$C$11</f>
        <v>24.5</v>
      </c>
      <c r="I15" s="11">
        <f>[11]Junho!$C$12</f>
        <v>30.2</v>
      </c>
      <c r="J15" s="11">
        <f>[11]Junho!$C$13</f>
        <v>31.1</v>
      </c>
      <c r="K15" s="11">
        <f>[11]Junho!$C$14</f>
        <v>30.8</v>
      </c>
      <c r="L15" s="11">
        <f>[11]Junho!$C$15</f>
        <v>30.7</v>
      </c>
      <c r="M15" s="11">
        <f>[11]Junho!$C$16</f>
        <v>30.5</v>
      </c>
      <c r="N15" s="11">
        <f>[11]Junho!$C$17</f>
        <v>31</v>
      </c>
      <c r="O15" s="11">
        <f>[11]Junho!$C$18</f>
        <v>26.5</v>
      </c>
      <c r="P15" s="11">
        <f>[11]Junho!$C$19</f>
        <v>26.3</v>
      </c>
      <c r="Q15" s="11">
        <f>[11]Junho!$C$20</f>
        <v>27.9</v>
      </c>
      <c r="R15" s="11">
        <f>[11]Junho!$C$21</f>
        <v>28.7</v>
      </c>
      <c r="S15" s="11">
        <f>[11]Junho!$C$22</f>
        <v>28.8</v>
      </c>
      <c r="T15" s="11">
        <f>[11]Junho!$C$23</f>
        <v>30.1</v>
      </c>
      <c r="U15" s="11">
        <f>[11]Junho!$C$24</f>
        <v>30.3</v>
      </c>
      <c r="V15" s="11">
        <f>[11]Junho!$C$25</f>
        <v>30.4</v>
      </c>
      <c r="W15" s="11">
        <f>[11]Junho!$C$26</f>
        <v>30.9</v>
      </c>
      <c r="X15" s="11">
        <f>[11]Junho!$C$27</f>
        <v>30.1</v>
      </c>
      <c r="Y15" s="11">
        <f>[11]Junho!$C$28</f>
        <v>29.7</v>
      </c>
      <c r="Z15" s="11">
        <f>[11]Junho!$C$29</f>
        <v>25.3</v>
      </c>
      <c r="AA15" s="11">
        <f>[11]Junho!$C$30</f>
        <v>15.9</v>
      </c>
      <c r="AB15" s="11">
        <f>[11]Junho!$C$31</f>
        <v>15</v>
      </c>
      <c r="AC15" s="11">
        <f>[11]Junho!$C$32</f>
        <v>20</v>
      </c>
      <c r="AD15" s="11">
        <f>[11]Junho!$C$33</f>
        <v>23.5</v>
      </c>
      <c r="AE15" s="11">
        <f>[11]Junho!$C$34</f>
        <v>28.9</v>
      </c>
      <c r="AF15" s="131">
        <f t="shared" si="1"/>
        <v>31.1</v>
      </c>
      <c r="AG15" s="94">
        <f t="shared" si="2"/>
        <v>26.009999999999998</v>
      </c>
    </row>
    <row r="16" spans="1:35" x14ac:dyDescent="0.2">
      <c r="A16" s="58" t="s">
        <v>168</v>
      </c>
      <c r="B16" s="11" t="str">
        <f>[12]Junho!$C$5</f>
        <v>*</v>
      </c>
      <c r="C16" s="11" t="str">
        <f>[12]Junho!$C$6</f>
        <v>*</v>
      </c>
      <c r="D16" s="11" t="str">
        <f>[12]Junho!$C$7</f>
        <v>*</v>
      </c>
      <c r="E16" s="11" t="str">
        <f>[12]Junho!$C$8</f>
        <v>*</v>
      </c>
      <c r="F16" s="11" t="str">
        <f>[12]Junho!$C$9</f>
        <v>*</v>
      </c>
      <c r="G16" s="11" t="str">
        <f>[12]Junho!$C$10</f>
        <v>*</v>
      </c>
      <c r="H16" s="11" t="str">
        <f>[12]Junho!$C$11</f>
        <v>*</v>
      </c>
      <c r="I16" s="11" t="str">
        <f>[12]Junho!$C$12</f>
        <v>*</v>
      </c>
      <c r="J16" s="11" t="str">
        <f>[12]Junho!$C$13</f>
        <v>*</v>
      </c>
      <c r="K16" s="11" t="str">
        <f>[12]Junho!$C$14</f>
        <v>*</v>
      </c>
      <c r="L16" s="11" t="str">
        <f>[12]Junho!$C$15</f>
        <v>*</v>
      </c>
      <c r="M16" s="11" t="str">
        <f>[12]Junho!$C$16</f>
        <v>*</v>
      </c>
      <c r="N16" s="11" t="str">
        <f>[12]Junho!$C$17</f>
        <v>*</v>
      </c>
      <c r="O16" s="11" t="str">
        <f>[12]Junho!$C$18</f>
        <v>*</v>
      </c>
      <c r="P16" s="11" t="str">
        <f>[12]Junho!$C$19</f>
        <v>*</v>
      </c>
      <c r="Q16" s="11" t="str">
        <f>[12]Junho!$C$20</f>
        <v>*</v>
      </c>
      <c r="R16" s="11" t="str">
        <f>[12]Junho!$C$21</f>
        <v>*</v>
      </c>
      <c r="S16" s="11" t="str">
        <f>[12]Junho!$C$22</f>
        <v>*</v>
      </c>
      <c r="T16" s="11" t="str">
        <f>[12]Junho!$C$23</f>
        <v>*</v>
      </c>
      <c r="U16" s="11" t="str">
        <f>[12]Junho!$C$24</f>
        <v>*</v>
      </c>
      <c r="V16" s="11" t="str">
        <f>[12]Junho!$C$25</f>
        <v>*</v>
      </c>
      <c r="W16" s="11" t="str">
        <f>[12]Junho!$C$26</f>
        <v>*</v>
      </c>
      <c r="X16" s="11" t="str">
        <f>[12]Junho!$C$27</f>
        <v>*</v>
      </c>
      <c r="Y16" s="11" t="str">
        <f>[12]Junho!$C$28</f>
        <v>*</v>
      </c>
      <c r="Z16" s="11" t="str">
        <f>[12]Junho!$C$29</f>
        <v>*</v>
      </c>
      <c r="AA16" s="11" t="str">
        <f>[12]Junho!$C$30</f>
        <v>*</v>
      </c>
      <c r="AB16" s="11" t="str">
        <f>[12]Junho!$C$31</f>
        <v>*</v>
      </c>
      <c r="AC16" s="11" t="str">
        <f>[12]Junho!$C$32</f>
        <v>*</v>
      </c>
      <c r="AD16" s="11" t="str">
        <f>[12]Junho!$C$33</f>
        <v>*</v>
      </c>
      <c r="AE16" s="11" t="str">
        <f>[12]Junho!$C$34</f>
        <v>*</v>
      </c>
      <c r="AF16" s="131" t="s">
        <v>226</v>
      </c>
      <c r="AG16" s="94" t="s">
        <v>226</v>
      </c>
      <c r="AI16" s="12" t="s">
        <v>47</v>
      </c>
    </row>
    <row r="17" spans="1:38" x14ac:dyDescent="0.2">
      <c r="A17" s="58" t="s">
        <v>2</v>
      </c>
      <c r="B17" s="11">
        <f>[13]Junho!$C$5</f>
        <v>26.9</v>
      </c>
      <c r="C17" s="11">
        <f>[13]Junho!$C$6</f>
        <v>20.6</v>
      </c>
      <c r="D17" s="11">
        <f>[13]Junho!$C$7</f>
        <v>21.6</v>
      </c>
      <c r="E17" s="11">
        <f>[13]Junho!$C$8</f>
        <v>25.3</v>
      </c>
      <c r="F17" s="11">
        <f>[13]Junho!$C$9</f>
        <v>28.1</v>
      </c>
      <c r="G17" s="11">
        <f>[13]Junho!$C$10</f>
        <v>21.1</v>
      </c>
      <c r="H17" s="11">
        <f>[13]Junho!$C$11</f>
        <v>29.1</v>
      </c>
      <c r="I17" s="11">
        <f>[13]Junho!$C$12</f>
        <v>30.4</v>
      </c>
      <c r="J17" s="11">
        <f>[13]Junho!$C$13</f>
        <v>30.2</v>
      </c>
      <c r="K17" s="11">
        <f>[13]Junho!$C$14</f>
        <v>29.9</v>
      </c>
      <c r="L17" s="11">
        <f>[13]Junho!$C$15</f>
        <v>30.2</v>
      </c>
      <c r="M17" s="11">
        <f>[13]Junho!$C$16</f>
        <v>29.4</v>
      </c>
      <c r="N17" s="11">
        <f>[13]Junho!$C$17</f>
        <v>30</v>
      </c>
      <c r="O17" s="11">
        <f>[13]Junho!$C$18</f>
        <v>29.9</v>
      </c>
      <c r="P17" s="11">
        <f>[13]Junho!$C$19</f>
        <v>28.2</v>
      </c>
      <c r="Q17" s="11">
        <f>[13]Junho!$C$20</f>
        <v>28.6</v>
      </c>
      <c r="R17" s="11">
        <f>[13]Junho!$C$21</f>
        <v>28.3</v>
      </c>
      <c r="S17" s="11">
        <f>[13]Junho!$C$22</f>
        <v>28.7</v>
      </c>
      <c r="T17" s="11">
        <f>[13]Junho!$C$23</f>
        <v>29.4</v>
      </c>
      <c r="U17" s="11">
        <f>[13]Junho!$C$24</f>
        <v>29.8</v>
      </c>
      <c r="V17" s="11">
        <f>[13]Junho!$C$25</f>
        <v>29.3</v>
      </c>
      <c r="W17" s="11">
        <f>[13]Junho!$C$26</f>
        <v>30.5</v>
      </c>
      <c r="X17" s="11">
        <f>[13]Junho!$C$27</f>
        <v>28.9</v>
      </c>
      <c r="Y17" s="11">
        <f>[13]Junho!$C$28</f>
        <v>29</v>
      </c>
      <c r="Z17" s="11">
        <f>[13]Junho!$C$29</f>
        <v>29</v>
      </c>
      <c r="AA17" s="11">
        <f>[13]Junho!$C$30</f>
        <v>22.4</v>
      </c>
      <c r="AB17" s="11">
        <f>[13]Junho!$C$31</f>
        <v>18.8</v>
      </c>
      <c r="AC17" s="11">
        <f>[13]Junho!$C$32</f>
        <v>21.5</v>
      </c>
      <c r="AD17" s="11">
        <f>[13]Junho!$C$33</f>
        <v>27.8</v>
      </c>
      <c r="AE17" s="11">
        <f>[13]Junho!$C$34</f>
        <v>28.3</v>
      </c>
      <c r="AF17" s="131">
        <f t="shared" si="1"/>
        <v>30.5</v>
      </c>
      <c r="AG17" s="94">
        <f t="shared" si="2"/>
        <v>27.373333333333324</v>
      </c>
      <c r="AI17" s="12" t="s">
        <v>47</v>
      </c>
    </row>
    <row r="18" spans="1:38" x14ac:dyDescent="0.2">
      <c r="A18" s="58" t="s">
        <v>3</v>
      </c>
      <c r="B18" s="11">
        <f>[14]Junho!$C$5</f>
        <v>29.6</v>
      </c>
      <c r="C18" s="11">
        <f>[14]Junho!$C$6</f>
        <v>28.2</v>
      </c>
      <c r="D18" s="11">
        <f>[14]Junho!$C$7</f>
        <v>25</v>
      </c>
      <c r="E18" s="11">
        <f>[14]Junho!$C$8</f>
        <v>29.7</v>
      </c>
      <c r="F18" s="11">
        <f>[14]Junho!$C$9</f>
        <v>32.4</v>
      </c>
      <c r="G18" s="11">
        <f>[14]Junho!$C$10</f>
        <v>29.8</v>
      </c>
      <c r="H18" s="11">
        <f>[14]Junho!$C$11</f>
        <v>31</v>
      </c>
      <c r="I18" s="11">
        <f>[14]Junho!$C$12</f>
        <v>32.700000000000003</v>
      </c>
      <c r="J18" s="11">
        <f>[14]Junho!$C$13</f>
        <v>33.200000000000003</v>
      </c>
      <c r="K18" s="11">
        <f>[14]Junho!$C$14</f>
        <v>32.9</v>
      </c>
      <c r="L18" s="11">
        <f>[14]Junho!$C$15</f>
        <v>33.299999999999997</v>
      </c>
      <c r="M18" s="11">
        <f>[14]Junho!$C$16</f>
        <v>32.799999999999997</v>
      </c>
      <c r="N18" s="11">
        <f>[14]Junho!$C$17</f>
        <v>33.5</v>
      </c>
      <c r="O18" s="11">
        <f>[14]Junho!$C$18</f>
        <v>31.9</v>
      </c>
      <c r="P18" s="11">
        <f>[14]Junho!$C$19</f>
        <v>30.6</v>
      </c>
      <c r="Q18" s="11">
        <f>[14]Junho!$C$20</f>
        <v>29.9</v>
      </c>
      <c r="R18" s="11">
        <f>[14]Junho!$C$21</f>
        <v>30.4</v>
      </c>
      <c r="S18" s="11">
        <f>[14]Junho!$C$22</f>
        <v>30.2</v>
      </c>
      <c r="T18" s="11">
        <f>[14]Junho!$C$23</f>
        <v>30.8</v>
      </c>
      <c r="U18" s="11">
        <f>[14]Junho!$C$24</f>
        <v>31.3</v>
      </c>
      <c r="V18" s="11">
        <f>[14]Junho!$C$25</f>
        <v>31.9</v>
      </c>
      <c r="W18" s="11">
        <f>[14]Junho!$C$26</f>
        <v>30.7</v>
      </c>
      <c r="X18" s="11">
        <f>[14]Junho!$C$27</f>
        <v>30.2</v>
      </c>
      <c r="Y18" s="11">
        <f>[14]Junho!$C$28</f>
        <v>32.1</v>
      </c>
      <c r="Z18" s="11">
        <f>[14]Junho!$C$29</f>
        <v>32.9</v>
      </c>
      <c r="AA18" s="11">
        <f>[14]Junho!$C$30</f>
        <v>31.4</v>
      </c>
      <c r="AB18" s="11">
        <f>[14]Junho!$C$31</f>
        <v>25.6</v>
      </c>
      <c r="AC18" s="11">
        <f>[14]Junho!$C$32</f>
        <v>23</v>
      </c>
      <c r="AD18" s="11">
        <f>[14]Junho!$C$33</f>
        <v>30</v>
      </c>
      <c r="AE18" s="11">
        <f>[14]Junho!$C$34</f>
        <v>31.1</v>
      </c>
      <c r="AF18" s="131">
        <f t="shared" si="1"/>
        <v>33.5</v>
      </c>
      <c r="AG18" s="94">
        <f t="shared" si="2"/>
        <v>30.603333333333335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 t="str">
        <f>[15]Junho!$C$5</f>
        <v>*</v>
      </c>
      <c r="C19" s="11" t="str">
        <f>[15]Junho!$C$6</f>
        <v>*</v>
      </c>
      <c r="D19" s="11" t="str">
        <f>[15]Junho!$C$7</f>
        <v>*</v>
      </c>
      <c r="E19" s="11" t="str">
        <f>[15]Junho!$C$8</f>
        <v>*</v>
      </c>
      <c r="F19" s="11" t="str">
        <f>[15]Junho!$C$9</f>
        <v>*</v>
      </c>
      <c r="G19" s="11" t="str">
        <f>[15]Junho!$C$10</f>
        <v>*</v>
      </c>
      <c r="H19" s="11" t="str">
        <f>[15]Junho!$C$11</f>
        <v>*</v>
      </c>
      <c r="I19" s="11" t="str">
        <f>[15]Junho!$C$12</f>
        <v>*</v>
      </c>
      <c r="J19" s="11" t="str">
        <f>[15]Junho!$C$13</f>
        <v>*</v>
      </c>
      <c r="K19" s="11" t="str">
        <f>[15]Junho!$C$14</f>
        <v>*</v>
      </c>
      <c r="L19" s="11" t="str">
        <f>[15]Junho!$C$15</f>
        <v>*</v>
      </c>
      <c r="M19" s="11" t="str">
        <f>[15]Junho!$C$16</f>
        <v>*</v>
      </c>
      <c r="N19" s="11" t="str">
        <f>[15]Junho!$C$17</f>
        <v>*</v>
      </c>
      <c r="O19" s="11" t="str">
        <f>[15]Junho!$C$18</f>
        <v>*</v>
      </c>
      <c r="P19" s="11" t="str">
        <f>[15]Junho!$C$19</f>
        <v>*</v>
      </c>
      <c r="Q19" s="11" t="str">
        <f>[15]Junho!$C$20</f>
        <v>*</v>
      </c>
      <c r="R19" s="11" t="str">
        <f>[15]Junho!$C$21</f>
        <v>*</v>
      </c>
      <c r="S19" s="11" t="str">
        <f>[15]Junho!$C$22</f>
        <v>*</v>
      </c>
      <c r="T19" s="11" t="str">
        <f>[15]Junho!$C$23</f>
        <v>*</v>
      </c>
      <c r="U19" s="11" t="str">
        <f>[15]Junho!$C$24</f>
        <v>*</v>
      </c>
      <c r="V19" s="11" t="str">
        <f>[15]Junho!$C$25</f>
        <v>*</v>
      </c>
      <c r="W19" s="11" t="str">
        <f>[15]Junho!$C$26</f>
        <v>*</v>
      </c>
      <c r="X19" s="11" t="str">
        <f>[15]Junho!$C$27</f>
        <v>*</v>
      </c>
      <c r="Y19" s="11" t="str">
        <f>[15]Junho!$C$28</f>
        <v>*</v>
      </c>
      <c r="Z19" s="11" t="str">
        <f>[15]Junho!$C$29</f>
        <v>*</v>
      </c>
      <c r="AA19" s="11" t="str">
        <f>[15]Junho!$C$30</f>
        <v>*</v>
      </c>
      <c r="AB19" s="11" t="str">
        <f>[15]Junho!$C$31</f>
        <v>*</v>
      </c>
      <c r="AC19" s="11" t="str">
        <f>[15]Junho!$C$32</f>
        <v>*</v>
      </c>
      <c r="AD19" s="11" t="str">
        <f>[15]Junho!$C$33</f>
        <v>*</v>
      </c>
      <c r="AE19" s="11" t="str">
        <f>[15]Junho!$C$34</f>
        <v>*</v>
      </c>
      <c r="AF19" s="131" t="s">
        <v>226</v>
      </c>
      <c r="AG19" s="94" t="s">
        <v>226</v>
      </c>
    </row>
    <row r="20" spans="1:38" x14ac:dyDescent="0.2">
      <c r="A20" s="58" t="s">
        <v>5</v>
      </c>
      <c r="B20" s="11">
        <f>[16]Junho!$C$5</f>
        <v>27.1</v>
      </c>
      <c r="C20" s="11">
        <f>[16]Junho!$C$6</f>
        <v>18.100000000000001</v>
      </c>
      <c r="D20" s="11">
        <f>[16]Junho!$C$7</f>
        <v>23.2</v>
      </c>
      <c r="E20" s="11">
        <f>[16]Junho!$C$8</f>
        <v>28.4</v>
      </c>
      <c r="F20" s="11">
        <f>[16]Junho!$C$9</f>
        <v>20.100000000000001</v>
      </c>
      <c r="G20" s="11">
        <f>[16]Junho!$C$10</f>
        <v>24.4</v>
      </c>
      <c r="H20" s="11">
        <f>[16]Junho!$C$11</f>
        <v>29.4</v>
      </c>
      <c r="I20" s="11">
        <f>[16]Junho!$C$12</f>
        <v>33</v>
      </c>
      <c r="J20" s="11">
        <f>[16]Junho!$C$13</f>
        <v>34</v>
      </c>
      <c r="K20" s="11">
        <f>[16]Junho!$C$14</f>
        <v>34.700000000000003</v>
      </c>
      <c r="L20" s="11">
        <f>[16]Junho!$C$15</f>
        <v>35.1</v>
      </c>
      <c r="M20" s="11">
        <f>[16]Junho!$C$16</f>
        <v>34.6</v>
      </c>
      <c r="N20" s="11">
        <f>[16]Junho!$C$17</f>
        <v>33.299999999999997</v>
      </c>
      <c r="O20" s="11">
        <f>[16]Junho!$C$18</f>
        <v>27.5</v>
      </c>
      <c r="P20" s="11">
        <f>[16]Junho!$C$19</f>
        <v>30.5</v>
      </c>
      <c r="Q20" s="11">
        <f>[16]Junho!$C$20</f>
        <v>32</v>
      </c>
      <c r="R20" s="11">
        <f>[16]Junho!$C$21</f>
        <v>32.5</v>
      </c>
      <c r="S20" s="11">
        <f>[16]Junho!$C$22</f>
        <v>32.4</v>
      </c>
      <c r="T20" s="11">
        <f>[16]Junho!$C$23</f>
        <v>33.4</v>
      </c>
      <c r="U20" s="11">
        <f>[16]Junho!$C$24</f>
        <v>33.1</v>
      </c>
      <c r="V20" s="11">
        <f>[16]Junho!$C$25</f>
        <v>33.700000000000003</v>
      </c>
      <c r="W20" s="11">
        <f>[16]Junho!$C$26</f>
        <v>33.799999999999997</v>
      </c>
      <c r="X20" s="11">
        <f>[16]Junho!$C$27</f>
        <v>34</v>
      </c>
      <c r="Y20" s="11">
        <f>[16]Junho!$C$28</f>
        <v>32.700000000000003</v>
      </c>
      <c r="Z20" s="11">
        <f>[16]Junho!$C$29</f>
        <v>31.5</v>
      </c>
      <c r="AA20" s="11">
        <f>[16]Junho!$C$30</f>
        <v>21.7</v>
      </c>
      <c r="AB20" s="11">
        <f>[16]Junho!$C$31</f>
        <v>17.100000000000001</v>
      </c>
      <c r="AC20" s="11">
        <f>[16]Junho!$C$32</f>
        <v>25.5</v>
      </c>
      <c r="AD20" s="11">
        <f>[16]Junho!$C$33</f>
        <v>30.7</v>
      </c>
      <c r="AE20" s="11">
        <f>[16]Junho!$C$34</f>
        <v>33.4</v>
      </c>
      <c r="AF20" s="131">
        <f t="shared" si="1"/>
        <v>35.1</v>
      </c>
      <c r="AG20" s="94">
        <f t="shared" si="2"/>
        <v>29.696666666666673</v>
      </c>
      <c r="AH20" s="12" t="s">
        <v>47</v>
      </c>
      <c r="AI20" t="s">
        <v>47</v>
      </c>
      <c r="AK20" t="s">
        <v>47</v>
      </c>
    </row>
    <row r="21" spans="1:38" x14ac:dyDescent="0.2">
      <c r="A21" s="58" t="s">
        <v>43</v>
      </c>
      <c r="B21" s="11">
        <f>[17]Junho!$C$5</f>
        <v>29.3</v>
      </c>
      <c r="C21" s="11">
        <f>[17]Junho!$C$6</f>
        <v>27.3</v>
      </c>
      <c r="D21" s="11">
        <f>[17]Junho!$C$7</f>
        <v>27.3</v>
      </c>
      <c r="E21" s="11">
        <f>[17]Junho!$C$8</f>
        <v>30.2</v>
      </c>
      <c r="F21" s="11">
        <f>[17]Junho!$C$9</f>
        <v>30.6</v>
      </c>
      <c r="G21" s="11">
        <f>[17]Junho!$C$10</f>
        <v>26.7</v>
      </c>
      <c r="H21" s="11">
        <f>[17]Junho!$C$11</f>
        <v>29.9</v>
      </c>
      <c r="I21" s="11">
        <f>[17]Junho!$C$12</f>
        <v>31</v>
      </c>
      <c r="J21" s="11">
        <f>[17]Junho!$C$13</f>
        <v>31.3</v>
      </c>
      <c r="K21" s="11">
        <f>[17]Junho!$C$14</f>
        <v>31</v>
      </c>
      <c r="L21" s="11">
        <f>[17]Junho!$C$15</f>
        <v>31.4</v>
      </c>
      <c r="M21" s="11">
        <f>[17]Junho!$C$16</f>
        <v>30.7</v>
      </c>
      <c r="N21" s="11">
        <f>[17]Junho!$C$17</f>
        <v>30.6</v>
      </c>
      <c r="O21" s="11">
        <f>[17]Junho!$C$18</f>
        <v>30.2</v>
      </c>
      <c r="P21" s="11">
        <f>[17]Junho!$C$19</f>
        <v>29.4</v>
      </c>
      <c r="Q21" s="11">
        <f>[17]Junho!$C$20</f>
        <v>28.5</v>
      </c>
      <c r="R21" s="11">
        <f>[17]Junho!$C$21</f>
        <v>29.2</v>
      </c>
      <c r="S21" s="11">
        <f>[17]Junho!$C$22</f>
        <v>29.4</v>
      </c>
      <c r="T21" s="11">
        <f>[17]Junho!$C$23</f>
        <v>29.8</v>
      </c>
      <c r="U21" s="11">
        <f>[17]Junho!$C$24</f>
        <v>30.2</v>
      </c>
      <c r="V21" s="11">
        <f>[17]Junho!$C$25</f>
        <v>30.7</v>
      </c>
      <c r="W21" s="11">
        <f>[17]Junho!$C$26</f>
        <v>29.9</v>
      </c>
      <c r="X21" s="11">
        <f>[17]Junho!$C$27</f>
        <v>30</v>
      </c>
      <c r="Y21" s="11">
        <f>[17]Junho!$C$28</f>
        <v>30.3</v>
      </c>
      <c r="Z21" s="11">
        <f>[17]Junho!$C$29</f>
        <v>30.8</v>
      </c>
      <c r="AA21" s="11">
        <f>[17]Junho!$C$30</f>
        <v>30.6</v>
      </c>
      <c r="AB21" s="11">
        <f>[17]Junho!$C$31</f>
        <v>25.3</v>
      </c>
      <c r="AC21" s="11">
        <f>[17]Junho!$C$32</f>
        <v>27.4</v>
      </c>
      <c r="AD21" s="11">
        <f>[17]Junho!$C$33</f>
        <v>29.3</v>
      </c>
      <c r="AE21" s="11">
        <f>[17]Junho!$C$34</f>
        <v>30.3</v>
      </c>
      <c r="AF21" s="131">
        <f t="shared" si="1"/>
        <v>31.4</v>
      </c>
      <c r="AG21" s="94">
        <f t="shared" si="2"/>
        <v>29.619999999999994</v>
      </c>
      <c r="AI21" t="s">
        <v>229</v>
      </c>
      <c r="AK21" t="s">
        <v>47</v>
      </c>
    </row>
    <row r="22" spans="1:38" x14ac:dyDescent="0.2">
      <c r="A22" s="58" t="s">
        <v>6</v>
      </c>
      <c r="B22" s="11">
        <f>[18]Junho!$C$5</f>
        <v>29.6</v>
      </c>
      <c r="C22" s="11">
        <f>[18]Junho!$C$6</f>
        <v>23</v>
      </c>
      <c r="D22" s="11">
        <f>[18]Junho!$C$7</f>
        <v>24.2</v>
      </c>
      <c r="E22" s="11">
        <f>[18]Junho!$C$8</f>
        <v>30.8</v>
      </c>
      <c r="F22" s="11">
        <f>[18]Junho!$C$9</f>
        <v>32.5</v>
      </c>
      <c r="G22" s="11">
        <f>[18]Junho!$C$10</f>
        <v>27.1</v>
      </c>
      <c r="H22" s="11">
        <f>[18]Junho!$C$11</f>
        <v>31.9</v>
      </c>
      <c r="I22" s="11">
        <f>[18]Junho!$C$12</f>
        <v>32.799999999999997</v>
      </c>
      <c r="J22" s="11">
        <f>[18]Junho!$C$13</f>
        <v>33.200000000000003</v>
      </c>
      <c r="K22" s="11">
        <f>[18]Junho!$C$14</f>
        <v>33.200000000000003</v>
      </c>
      <c r="L22" s="11">
        <f>[18]Junho!$C$15</f>
        <v>33.4</v>
      </c>
      <c r="M22" s="11">
        <f>[18]Junho!$C$16</f>
        <v>33.4</v>
      </c>
      <c r="N22" s="11">
        <f>[18]Junho!$C$17</f>
        <v>32.1</v>
      </c>
      <c r="O22" s="11">
        <f>[18]Junho!$C$18</f>
        <v>32.5</v>
      </c>
      <c r="P22" s="11">
        <f>[18]Junho!$C$19</f>
        <v>31.5</v>
      </c>
      <c r="Q22" s="11">
        <f>[18]Junho!$C$20</f>
        <v>31.2</v>
      </c>
      <c r="R22" s="11">
        <f>[18]Junho!$C$21</f>
        <v>31.2</v>
      </c>
      <c r="S22" s="11">
        <f>[18]Junho!$C$22</f>
        <v>31.6</v>
      </c>
      <c r="T22" s="11">
        <f>[18]Junho!$C$23</f>
        <v>32.200000000000003</v>
      </c>
      <c r="U22" s="11">
        <f>[18]Junho!$C$24</f>
        <v>32.200000000000003</v>
      </c>
      <c r="V22" s="11">
        <f>[18]Junho!$C$25</f>
        <v>32.799999999999997</v>
      </c>
      <c r="W22" s="11">
        <f>[18]Junho!$C$26</f>
        <v>32.799999999999997</v>
      </c>
      <c r="X22" s="11">
        <f>[18]Junho!$C$27</f>
        <v>32.299999999999997</v>
      </c>
      <c r="Y22" s="11">
        <f>[18]Junho!$C$28</f>
        <v>33</v>
      </c>
      <c r="Z22" s="11">
        <f>[18]Junho!$C$29</f>
        <v>33.1</v>
      </c>
      <c r="AA22" s="11">
        <f>[18]Junho!$C$30</f>
        <v>32.6</v>
      </c>
      <c r="AB22" s="11">
        <f>[18]Junho!$C$31</f>
        <v>25.3</v>
      </c>
      <c r="AC22" s="11">
        <f>[18]Junho!$C$32</f>
        <v>29.6</v>
      </c>
      <c r="AD22" s="11">
        <f>[18]Junho!$C$33</f>
        <v>32.1</v>
      </c>
      <c r="AE22" s="11">
        <f>[18]Junho!$C$34</f>
        <v>33.1</v>
      </c>
      <c r="AF22" s="131">
        <f t="shared" si="1"/>
        <v>33.4</v>
      </c>
      <c r="AG22" s="94">
        <f t="shared" si="2"/>
        <v>31.209999999999997</v>
      </c>
      <c r="AI22" t="s">
        <v>47</v>
      </c>
    </row>
    <row r="23" spans="1:38" x14ac:dyDescent="0.2">
      <c r="A23" s="58" t="s">
        <v>7</v>
      </c>
      <c r="B23" s="11" t="str">
        <f>[19]Junho!$C$5</f>
        <v>*</v>
      </c>
      <c r="C23" s="11" t="str">
        <f>[19]Junho!$C$6</f>
        <v>*</v>
      </c>
      <c r="D23" s="11" t="str">
        <f>[19]Junho!$C$7</f>
        <v>*</v>
      </c>
      <c r="E23" s="11" t="str">
        <f>[19]Junho!$C$8</f>
        <v>*</v>
      </c>
      <c r="F23" s="11" t="str">
        <f>[19]Junho!$C$9</f>
        <v>*</v>
      </c>
      <c r="G23" s="11" t="str">
        <f>[19]Junho!$C$10</f>
        <v>*</v>
      </c>
      <c r="H23" s="11" t="str">
        <f>[19]Junho!$C$11</f>
        <v>*</v>
      </c>
      <c r="I23" s="11" t="str">
        <f>[19]Junho!$C$12</f>
        <v>*</v>
      </c>
      <c r="J23" s="11">
        <f>[19]Junho!$C$13</f>
        <v>30</v>
      </c>
      <c r="K23" s="11" t="str">
        <f>[19]Junho!$C$14</f>
        <v>*</v>
      </c>
      <c r="L23" s="11" t="str">
        <f>[19]Junho!$C$15</f>
        <v>*</v>
      </c>
      <c r="M23" s="11" t="str">
        <f>[19]Junho!$C$16</f>
        <v>*</v>
      </c>
      <c r="N23" s="11" t="str">
        <f>[19]Junho!$C$17</f>
        <v>*</v>
      </c>
      <c r="O23" s="11" t="str">
        <f>[19]Junho!$C$18</f>
        <v>*</v>
      </c>
      <c r="P23" s="11">
        <f>[19]Junho!$C$19</f>
        <v>24.9</v>
      </c>
      <c r="Q23" s="11">
        <f>[19]Junho!$C$20</f>
        <v>27.6</v>
      </c>
      <c r="R23" s="11">
        <f>[19]Junho!$C$21</f>
        <v>29</v>
      </c>
      <c r="S23" s="11">
        <f>[19]Junho!$C$22</f>
        <v>28.8</v>
      </c>
      <c r="T23" s="11">
        <f>[19]Junho!$C$23</f>
        <v>29.8</v>
      </c>
      <c r="U23" s="11">
        <f>[19]Junho!$C$24</f>
        <v>29.7</v>
      </c>
      <c r="V23" s="11">
        <f>[19]Junho!$C$25</f>
        <v>29.8</v>
      </c>
      <c r="W23" s="11">
        <f>[19]Junho!$C$26</f>
        <v>29.7</v>
      </c>
      <c r="X23" s="11">
        <f>[19]Junho!$C$27</f>
        <v>29.9</v>
      </c>
      <c r="Y23" s="11">
        <f>[19]Junho!$C$28</f>
        <v>29.1</v>
      </c>
      <c r="Z23" s="11">
        <f>[19]Junho!$C$29</f>
        <v>26.3</v>
      </c>
      <c r="AA23" s="11" t="str">
        <f>[19]Junho!$C$30</f>
        <v>*</v>
      </c>
      <c r="AB23" s="11" t="str">
        <f>[19]Junho!$C$31</f>
        <v>*</v>
      </c>
      <c r="AC23" s="11" t="str">
        <f>[19]Junho!$C$32</f>
        <v>*</v>
      </c>
      <c r="AD23" s="11" t="str">
        <f>[19]Junho!$C$33</f>
        <v>*</v>
      </c>
      <c r="AE23" s="11" t="str">
        <f>[19]Junho!$C$34</f>
        <v>*</v>
      </c>
      <c r="AF23" s="131">
        <f t="shared" si="1"/>
        <v>30</v>
      </c>
      <c r="AG23" s="94">
        <f t="shared" si="2"/>
        <v>28.716666666666669</v>
      </c>
      <c r="AI23" t="s">
        <v>47</v>
      </c>
      <c r="AK23" t="s">
        <v>47</v>
      </c>
    </row>
    <row r="24" spans="1:38" x14ac:dyDescent="0.2">
      <c r="A24" s="58" t="s">
        <v>169</v>
      </c>
      <c r="B24" s="11" t="str">
        <f>[20]Junho!$C$5</f>
        <v>*</v>
      </c>
      <c r="C24" s="11" t="str">
        <f>[20]Junho!$C$6</f>
        <v>*</v>
      </c>
      <c r="D24" s="11" t="str">
        <f>[20]Junho!$C$7</f>
        <v>*</v>
      </c>
      <c r="E24" s="11" t="str">
        <f>[20]Junho!$C$8</f>
        <v>*</v>
      </c>
      <c r="F24" s="11" t="str">
        <f>[20]Junho!$C$9</f>
        <v>*</v>
      </c>
      <c r="G24" s="11" t="str">
        <f>[20]Junho!$C$10</f>
        <v>*</v>
      </c>
      <c r="H24" s="11" t="str">
        <f>[20]Junho!$C$11</f>
        <v>*</v>
      </c>
      <c r="I24" s="11" t="str">
        <f>[20]Junho!$C$12</f>
        <v>*</v>
      </c>
      <c r="J24" s="11" t="str">
        <f>[20]Junho!$C$13</f>
        <v>*</v>
      </c>
      <c r="K24" s="11" t="str">
        <f>[20]Junho!$C$14</f>
        <v>*</v>
      </c>
      <c r="L24" s="11" t="str">
        <f>[20]Junho!$C$15</f>
        <v>*</v>
      </c>
      <c r="M24" s="11" t="str">
        <f>[20]Junho!$C$16</f>
        <v>*</v>
      </c>
      <c r="N24" s="11" t="str">
        <f>[20]Junho!$C$17</f>
        <v>*</v>
      </c>
      <c r="O24" s="11" t="str">
        <f>[20]Junho!$C$18</f>
        <v>*</v>
      </c>
      <c r="P24" s="11" t="str">
        <f>[20]Junho!$C$19</f>
        <v>*</v>
      </c>
      <c r="Q24" s="11" t="str">
        <f>[20]Junho!$C$20</f>
        <v>*</v>
      </c>
      <c r="R24" s="11" t="str">
        <f>[20]Junho!$C$21</f>
        <v>*</v>
      </c>
      <c r="S24" s="11" t="str">
        <f>[20]Junho!$C$22</f>
        <v>*</v>
      </c>
      <c r="T24" s="11" t="str">
        <f>[20]Junho!$C$23</f>
        <v>*</v>
      </c>
      <c r="U24" s="11" t="str">
        <f>[20]Junho!$C$24</f>
        <v>*</v>
      </c>
      <c r="V24" s="11" t="str">
        <f>[20]Junho!$C$25</f>
        <v>*</v>
      </c>
      <c r="W24" s="11" t="str">
        <f>[20]Junho!$C$26</f>
        <v>*</v>
      </c>
      <c r="X24" s="11" t="str">
        <f>[20]Junho!$C$27</f>
        <v>*</v>
      </c>
      <c r="Y24" s="11" t="str">
        <f>[20]Junho!$C$28</f>
        <v>*</v>
      </c>
      <c r="Z24" s="11" t="str">
        <f>[20]Junho!$C$29</f>
        <v>*</v>
      </c>
      <c r="AA24" s="11" t="str">
        <f>[20]Junho!$C$30</f>
        <v>*</v>
      </c>
      <c r="AB24" s="11" t="str">
        <f>[20]Junho!$C$31</f>
        <v>*</v>
      </c>
      <c r="AC24" s="11" t="str">
        <f>[20]Junho!$C$32</f>
        <v>*</v>
      </c>
      <c r="AD24" s="11" t="str">
        <f>[20]Junho!$C$33</f>
        <v>*</v>
      </c>
      <c r="AE24" s="11" t="str">
        <f>[20]Junho!$C$34</f>
        <v>*</v>
      </c>
      <c r="AF24" s="131" t="s">
        <v>226</v>
      </c>
      <c r="AG24" s="94" t="s">
        <v>226</v>
      </c>
      <c r="AI24" t="s">
        <v>47</v>
      </c>
      <c r="AJ24" t="s">
        <v>47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[21]Junho!$C$5</f>
        <v>19.899999999999999</v>
      </c>
      <c r="C25" s="11">
        <f>[21]Junho!$C$6</f>
        <v>15.1</v>
      </c>
      <c r="D25" s="11">
        <f>[21]Junho!$C$7</f>
        <v>21.7</v>
      </c>
      <c r="E25" s="11">
        <f>[21]Junho!$C$8</f>
        <v>21.4</v>
      </c>
      <c r="F25" s="11">
        <f>[21]Junho!$C$9</f>
        <v>26.1</v>
      </c>
      <c r="G25" s="11">
        <f>[21]Junho!$C$10</f>
        <v>20.3</v>
      </c>
      <c r="H25" s="11">
        <f>[21]Junho!$C$11</f>
        <v>24.3</v>
      </c>
      <c r="I25" s="11">
        <f>[21]Junho!$C$12</f>
        <v>30.6</v>
      </c>
      <c r="J25" s="11">
        <f>[21]Junho!$C$13</f>
        <v>32.1</v>
      </c>
      <c r="K25" s="11">
        <f>[21]Junho!$C$14</f>
        <v>31.7</v>
      </c>
      <c r="L25" s="11">
        <f>[21]Junho!$C$15</f>
        <v>31.8</v>
      </c>
      <c r="M25" s="11">
        <f>[21]Junho!$C$16</f>
        <v>31.5</v>
      </c>
      <c r="N25" s="11">
        <f>[21]Junho!$C$17</f>
        <v>28.9</v>
      </c>
      <c r="O25" s="11">
        <f>[21]Junho!$C$18</f>
        <v>26.9</v>
      </c>
      <c r="P25" s="11">
        <f>[21]Junho!$C$19</f>
        <v>26.8</v>
      </c>
      <c r="Q25" s="11">
        <f>[21]Junho!$C$20</f>
        <v>28.1</v>
      </c>
      <c r="R25" s="11">
        <f>[21]Junho!$C$21</f>
        <v>29.5</v>
      </c>
      <c r="S25" s="11">
        <f>[21]Junho!$C$22</f>
        <v>30.2</v>
      </c>
      <c r="T25" s="11">
        <f>[21]Junho!$C$23</f>
        <v>30.7</v>
      </c>
      <c r="U25" s="11">
        <f>[21]Junho!$C$24</f>
        <v>30.9</v>
      </c>
      <c r="V25" s="11">
        <f>[21]Junho!$C$25</f>
        <v>31.3</v>
      </c>
      <c r="W25" s="11">
        <f>[21]Junho!$C$26</f>
        <v>31</v>
      </c>
      <c r="X25" s="11">
        <f>[21]Junho!$C$27</f>
        <v>30.6</v>
      </c>
      <c r="Y25" s="11">
        <f>[21]Junho!$C$28</f>
        <v>30.6</v>
      </c>
      <c r="Z25" s="11">
        <f>[21]Junho!$C$29</f>
        <v>23.8</v>
      </c>
      <c r="AA25" s="11">
        <f>[21]Junho!$C$30</f>
        <v>16.100000000000001</v>
      </c>
      <c r="AB25" s="11">
        <f>[21]Junho!$C$31</f>
        <v>16.899999999999999</v>
      </c>
      <c r="AC25" s="11">
        <f>[21]Junho!$C$32</f>
        <v>20.2</v>
      </c>
      <c r="AD25" s="11">
        <f>[21]Junho!$C$33</f>
        <v>23.5</v>
      </c>
      <c r="AE25" s="11">
        <f>[21]Junho!$C$34</f>
        <v>30.2</v>
      </c>
      <c r="AF25" s="131">
        <f t="shared" si="1"/>
        <v>32.1</v>
      </c>
      <c r="AG25" s="94">
        <f t="shared" si="2"/>
        <v>26.423333333333332</v>
      </c>
      <c r="AH25" s="12" t="s">
        <v>47</v>
      </c>
      <c r="AI25" t="s">
        <v>47</v>
      </c>
      <c r="AJ25" t="s">
        <v>47</v>
      </c>
      <c r="AL25" t="s">
        <v>47</v>
      </c>
    </row>
    <row r="26" spans="1:38" x14ac:dyDescent="0.2">
      <c r="A26" s="58" t="s">
        <v>171</v>
      </c>
      <c r="B26" s="11">
        <f>[22]Junho!$C$5</f>
        <v>23.7</v>
      </c>
      <c r="C26" s="11">
        <f>[22]Junho!$C$6</f>
        <v>15.9</v>
      </c>
      <c r="D26" s="11">
        <f>[22]Junho!$C$7</f>
        <v>19.3</v>
      </c>
      <c r="E26" s="11">
        <f>[22]Junho!$C$8</f>
        <v>20.5</v>
      </c>
      <c r="F26" s="11">
        <f>[22]Junho!$C$9</f>
        <v>28.2</v>
      </c>
      <c r="G26" s="11">
        <f>[22]Junho!$C$10</f>
        <v>19.399999999999999</v>
      </c>
      <c r="H26" s="11">
        <f>[22]Junho!$C$11</f>
        <v>25.2</v>
      </c>
      <c r="I26" s="11">
        <f>[22]Junho!$C$12</f>
        <v>30.2</v>
      </c>
      <c r="J26" s="11">
        <f>[22]Junho!$C$13</f>
        <v>32</v>
      </c>
      <c r="K26" s="11">
        <f>[22]Junho!$C$14</f>
        <v>31.6</v>
      </c>
      <c r="L26" s="11">
        <f>[22]Junho!$C$15</f>
        <v>31.7</v>
      </c>
      <c r="M26" s="11">
        <f>[22]Junho!$C$16</f>
        <v>31.4</v>
      </c>
      <c r="N26" s="11">
        <f>[22]Junho!$C$17</f>
        <v>31.9</v>
      </c>
      <c r="O26" s="11">
        <f>[22]Junho!$C$18</f>
        <v>26.2</v>
      </c>
      <c r="P26" s="11">
        <f>[22]Junho!$C$19</f>
        <v>26</v>
      </c>
      <c r="Q26" s="11">
        <f>[22]Junho!$C$20</f>
        <v>29.2</v>
      </c>
      <c r="R26" s="11">
        <f>[22]Junho!$C$21</f>
        <v>29.8</v>
      </c>
      <c r="S26" s="11">
        <f>[22]Junho!$C$22</f>
        <v>30.1</v>
      </c>
      <c r="T26" s="11">
        <f>[22]Junho!$C$23</f>
        <v>31.2</v>
      </c>
      <c r="U26" s="11">
        <f>[22]Junho!$C$24</f>
        <v>31.1</v>
      </c>
      <c r="V26" s="11">
        <f>[22]Junho!$C$25</f>
        <v>31</v>
      </c>
      <c r="W26" s="11">
        <f>[22]Junho!$C$26</f>
        <v>31.1</v>
      </c>
      <c r="X26" s="11">
        <f>[22]Junho!$C$27</f>
        <v>31.3</v>
      </c>
      <c r="Y26" s="11">
        <f>[22]Junho!$C$28</f>
        <v>30.6</v>
      </c>
      <c r="Z26" s="11">
        <f>[22]Junho!$C$29</f>
        <v>26.9</v>
      </c>
      <c r="AA26" s="11">
        <f>[22]Junho!$C$30</f>
        <v>18.2</v>
      </c>
      <c r="AB26" s="11">
        <f>[22]Junho!$C$31</f>
        <v>16.600000000000001</v>
      </c>
      <c r="AC26" s="11">
        <f>[22]Junho!$C$32</f>
        <v>19</v>
      </c>
      <c r="AD26" s="11">
        <f>[22]Junho!$C$33</f>
        <v>25.1</v>
      </c>
      <c r="AE26" s="11">
        <f>[22]Junho!$C$34</f>
        <v>29.4</v>
      </c>
      <c r="AF26" s="131">
        <f t="shared" si="1"/>
        <v>32</v>
      </c>
      <c r="AG26" s="94">
        <f t="shared" si="2"/>
        <v>26.793333333333337</v>
      </c>
      <c r="AI26" t="s">
        <v>47</v>
      </c>
      <c r="AK26" t="s">
        <v>47</v>
      </c>
    </row>
    <row r="27" spans="1:38" x14ac:dyDescent="0.2">
      <c r="A27" s="58" t="s">
        <v>8</v>
      </c>
      <c r="B27" s="11">
        <f>[23]Junho!$C$5</f>
        <v>22.1</v>
      </c>
      <c r="C27" s="11">
        <f>[23]Junho!$C$6</f>
        <v>15</v>
      </c>
      <c r="D27" s="11">
        <f>[23]Junho!$C$7</f>
        <v>19.3</v>
      </c>
      <c r="E27" s="11">
        <f>[23]Junho!$C$8</f>
        <v>21.4</v>
      </c>
      <c r="F27" s="11">
        <f>[23]Junho!$C$9</f>
        <v>25.2</v>
      </c>
      <c r="G27" s="11">
        <f>[23]Junho!$C$10</f>
        <v>20.100000000000001</v>
      </c>
      <c r="H27" s="11">
        <f>[23]Junho!$C$11</f>
        <v>23.7</v>
      </c>
      <c r="I27" s="11">
        <f>[23]Junho!$C$12</f>
        <v>29.6</v>
      </c>
      <c r="J27" s="11">
        <f>[23]Junho!$C$13</f>
        <v>31</v>
      </c>
      <c r="K27" s="11">
        <f>[23]Junho!$C$14</f>
        <v>31</v>
      </c>
      <c r="L27" s="11">
        <f>[23]Junho!$C$15</f>
        <v>31</v>
      </c>
      <c r="M27" s="11">
        <f>[23]Junho!$C$16</f>
        <v>30.9</v>
      </c>
      <c r="N27" s="11">
        <f>[23]Junho!$C$17</f>
        <v>30.4</v>
      </c>
      <c r="O27" s="11">
        <f>[23]Junho!$C$18</f>
        <v>26.5</v>
      </c>
      <c r="P27" s="11">
        <f>[23]Junho!$C$19</f>
        <v>26.4</v>
      </c>
      <c r="Q27" s="11">
        <f>[23]Junho!$C$20</f>
        <v>27.3</v>
      </c>
      <c r="R27" s="11">
        <f>[23]Junho!$C$21</f>
        <v>27.8</v>
      </c>
      <c r="S27" s="11">
        <f>[23]Junho!$C$22</f>
        <v>28.8</v>
      </c>
      <c r="T27" s="11">
        <f>[23]Junho!$C$23</f>
        <v>30</v>
      </c>
      <c r="U27" s="11">
        <f>[23]Junho!$C$24</f>
        <v>29.8</v>
      </c>
      <c r="V27" s="11">
        <f>[23]Junho!$C$25</f>
        <v>31</v>
      </c>
      <c r="W27" s="11">
        <f>[23]Junho!$C$26</f>
        <v>29.7</v>
      </c>
      <c r="X27" s="11">
        <f>[23]Junho!$C$27</f>
        <v>28.8</v>
      </c>
      <c r="Y27" s="11">
        <f>[23]Junho!$C$28</f>
        <v>30</v>
      </c>
      <c r="Z27" s="11">
        <f>[23]Junho!$C$29</f>
        <v>25.4</v>
      </c>
      <c r="AA27" s="11">
        <f>[23]Junho!$C$30</f>
        <v>17.600000000000001</v>
      </c>
      <c r="AB27" s="11">
        <f>[23]Junho!$C$31</f>
        <v>17.100000000000001</v>
      </c>
      <c r="AC27" s="11">
        <f>[23]Junho!$C$32</f>
        <v>20.5</v>
      </c>
      <c r="AD27" s="11">
        <f>[23]Junho!$C$33</f>
        <v>22.7</v>
      </c>
      <c r="AE27" s="11">
        <f>[23]Junho!$C$34</f>
        <v>28.6</v>
      </c>
      <c r="AF27" s="131">
        <f t="shared" si="1"/>
        <v>31</v>
      </c>
      <c r="AG27" s="94">
        <f t="shared" si="2"/>
        <v>25.956666666666667</v>
      </c>
      <c r="AI27" t="s">
        <v>47</v>
      </c>
    </row>
    <row r="28" spans="1:38" x14ac:dyDescent="0.2">
      <c r="A28" s="58" t="s">
        <v>9</v>
      </c>
      <c r="B28" s="11">
        <f>[24]Junho!$C$5</f>
        <v>26.1</v>
      </c>
      <c r="C28" s="11">
        <f>[24]Junho!$C$6</f>
        <v>15.6</v>
      </c>
      <c r="D28" s="11">
        <f>[24]Junho!$C$7</f>
        <v>19.7</v>
      </c>
      <c r="E28" s="11">
        <f>[24]Junho!$C$8</f>
        <v>21.6</v>
      </c>
      <c r="F28" s="11">
        <f>[24]Junho!$C$9</f>
        <v>26.9</v>
      </c>
      <c r="G28" s="11">
        <f>[24]Junho!$C$10</f>
        <v>18.2</v>
      </c>
      <c r="H28" s="11">
        <f>[24]Junho!$C$11</f>
        <v>25</v>
      </c>
      <c r="I28" s="11">
        <f>[24]Junho!$C$12</f>
        <v>30.6</v>
      </c>
      <c r="J28" s="11">
        <f>[24]Junho!$C$13</f>
        <v>32.200000000000003</v>
      </c>
      <c r="K28" s="11">
        <f>[24]Junho!$C$14</f>
        <v>31.4</v>
      </c>
      <c r="L28" s="11">
        <f>[24]Junho!$C$15</f>
        <v>31.8</v>
      </c>
      <c r="M28" s="11">
        <f>[24]Junho!$C$16</f>
        <v>31.8</v>
      </c>
      <c r="N28" s="11">
        <f>[24]Junho!$C$17</f>
        <v>31.6</v>
      </c>
      <c r="O28" s="11">
        <f>[24]Junho!$C$18</f>
        <v>26.1</v>
      </c>
      <c r="P28" s="11">
        <f>[24]Junho!$C$19</f>
        <v>27.8</v>
      </c>
      <c r="Q28" s="11">
        <f>[24]Junho!$C$20</f>
        <v>28.3</v>
      </c>
      <c r="R28" s="11">
        <f>[24]Junho!$C$21</f>
        <v>29.4</v>
      </c>
      <c r="S28" s="11">
        <f>[24]Junho!$C$22</f>
        <v>29.8</v>
      </c>
      <c r="T28" s="11">
        <f>[24]Junho!$C$23</f>
        <v>30.7</v>
      </c>
      <c r="U28" s="11">
        <f>[24]Junho!$C$24</f>
        <v>30.8</v>
      </c>
      <c r="V28" s="11">
        <f>[24]Junho!$C$25</f>
        <v>31.5</v>
      </c>
      <c r="W28" s="11">
        <f>[24]Junho!$C$26</f>
        <v>31.4</v>
      </c>
      <c r="X28" s="11">
        <f>[24]Junho!$C$27</f>
        <v>30</v>
      </c>
      <c r="Y28" s="11">
        <f>[24]Junho!$C$28</f>
        <v>30.7</v>
      </c>
      <c r="Z28" s="11">
        <f>[24]Junho!$C$29</f>
        <v>30.3</v>
      </c>
      <c r="AA28" s="11">
        <f>[24]Junho!$C$30</f>
        <v>17.3</v>
      </c>
      <c r="AB28" s="11">
        <f>[24]Junho!$C$31</f>
        <v>17</v>
      </c>
      <c r="AC28" s="11">
        <f>[24]Junho!$C$32</f>
        <v>20.399999999999999</v>
      </c>
      <c r="AD28" s="11">
        <f>[24]Junho!$C$33</f>
        <v>24.8</v>
      </c>
      <c r="AE28" s="11">
        <f>[24]Junho!$C$34</f>
        <v>29.7</v>
      </c>
      <c r="AF28" s="131">
        <f t="shared" si="1"/>
        <v>32.200000000000003</v>
      </c>
      <c r="AG28" s="94">
        <f t="shared" si="2"/>
        <v>26.949999999999996</v>
      </c>
      <c r="AK28" t="s">
        <v>47</v>
      </c>
    </row>
    <row r="29" spans="1:38" x14ac:dyDescent="0.2">
      <c r="A29" s="58" t="s">
        <v>42</v>
      </c>
      <c r="B29" s="11">
        <f>[25]Junho!$C$5</f>
        <v>23.1</v>
      </c>
      <c r="C29" s="11">
        <f>[25]Junho!$C$6</f>
        <v>14.8</v>
      </c>
      <c r="D29" s="11">
        <f>[25]Junho!$C$7</f>
        <v>22.2</v>
      </c>
      <c r="E29" s="11">
        <f>[25]Junho!$C$8</f>
        <v>22.6</v>
      </c>
      <c r="F29" s="11">
        <f>[25]Junho!$C$9</f>
        <v>23.1</v>
      </c>
      <c r="G29" s="11">
        <f>[25]Junho!$C$10</f>
        <v>17.5</v>
      </c>
      <c r="H29" s="11">
        <f>[25]Junho!$C$11</f>
        <v>28.1</v>
      </c>
      <c r="I29" s="11">
        <f>[25]Junho!$C$12</f>
        <v>30.2</v>
      </c>
      <c r="J29" s="11">
        <f>[25]Junho!$C$13</f>
        <v>31.3</v>
      </c>
      <c r="K29" s="11">
        <f>[25]Junho!$C$14</f>
        <v>30.6</v>
      </c>
      <c r="L29" s="11">
        <f>[25]Junho!$C$15</f>
        <v>30.7</v>
      </c>
      <c r="M29" s="11">
        <f>[25]Junho!$C$16</f>
        <v>30.4</v>
      </c>
      <c r="N29" s="11">
        <f>[25]Junho!$C$17</f>
        <v>31</v>
      </c>
      <c r="O29" s="11">
        <f>[25]Junho!$C$18</f>
        <v>28.4</v>
      </c>
      <c r="P29" s="11">
        <f>[25]Junho!$C$19</f>
        <v>29.5</v>
      </c>
      <c r="Q29" s="11">
        <f>[25]Junho!$C$20</f>
        <v>29.9</v>
      </c>
      <c r="R29" s="11">
        <f>[25]Junho!$C$21</f>
        <v>30.1</v>
      </c>
      <c r="S29" s="11">
        <f>[25]Junho!$C$22</f>
        <v>29.7</v>
      </c>
      <c r="T29" s="11">
        <f>[25]Junho!$C$23</f>
        <v>30.7</v>
      </c>
      <c r="U29" s="11">
        <f>[25]Junho!$C$24</f>
        <v>30.5</v>
      </c>
      <c r="V29" s="11">
        <f>[25]Junho!$C$25</f>
        <v>30.5</v>
      </c>
      <c r="W29" s="11">
        <f>[25]Junho!$C$26</f>
        <v>31.1</v>
      </c>
      <c r="X29" s="11">
        <f>[25]Junho!$C$27</f>
        <v>30.4</v>
      </c>
      <c r="Y29" s="11">
        <f>[25]Junho!$C$28</f>
        <v>29.3</v>
      </c>
      <c r="Z29" s="11">
        <f>[25]Junho!$C$29</f>
        <v>24.3</v>
      </c>
      <c r="AA29" s="11">
        <f>[25]Junho!$C$30</f>
        <v>18.100000000000001</v>
      </c>
      <c r="AB29" s="11">
        <f>[25]Junho!$C$31</f>
        <v>15.4</v>
      </c>
      <c r="AC29" s="11">
        <f>[25]Junho!$C$32</f>
        <v>20.7</v>
      </c>
      <c r="AD29" s="11">
        <f>[25]Junho!$C$33</f>
        <v>26.4</v>
      </c>
      <c r="AE29" s="11">
        <f>[25]Junho!$C$34</f>
        <v>29.1</v>
      </c>
      <c r="AF29" s="131">
        <f t="shared" si="1"/>
        <v>31.3</v>
      </c>
      <c r="AG29" s="94">
        <f t="shared" si="2"/>
        <v>26.656666666666663</v>
      </c>
      <c r="AK29" t="s">
        <v>47</v>
      </c>
      <c r="AL29" t="s">
        <v>47</v>
      </c>
    </row>
    <row r="30" spans="1:38" x14ac:dyDescent="0.2">
      <c r="A30" s="58" t="s">
        <v>10</v>
      </c>
      <c r="B30" s="11">
        <f>[26]Junho!$C$5</f>
        <v>22</v>
      </c>
      <c r="C30" s="11">
        <f>[26]Junho!$C$6</f>
        <v>14.3</v>
      </c>
      <c r="D30" s="11">
        <f>[26]Junho!$C$7</f>
        <v>20.6</v>
      </c>
      <c r="E30" s="11">
        <f>[26]Junho!$C$8</f>
        <v>20.9</v>
      </c>
      <c r="F30" s="11">
        <f>[26]Junho!$C$9</f>
        <v>25.4</v>
      </c>
      <c r="G30" s="11">
        <f>[26]Junho!$C$10</f>
        <v>20.3</v>
      </c>
      <c r="H30" s="11">
        <f>[26]Junho!$C$11</f>
        <v>24.9</v>
      </c>
      <c r="I30" s="11">
        <f>[26]Junho!$C$12</f>
        <v>30</v>
      </c>
      <c r="J30" s="11">
        <f>[26]Junho!$C$13</f>
        <v>31.5</v>
      </c>
      <c r="K30" s="11">
        <f>[26]Junho!$C$14</f>
        <v>30.8</v>
      </c>
      <c r="L30" s="11">
        <f>[26]Junho!$C$15</f>
        <v>30.7</v>
      </c>
      <c r="M30" s="11">
        <f>[26]Junho!$C$16</f>
        <v>30.7</v>
      </c>
      <c r="N30" s="11">
        <f>[26]Junho!$C$17</f>
        <v>31.7</v>
      </c>
      <c r="O30" s="11">
        <f>[26]Junho!$C$18</f>
        <v>27.1</v>
      </c>
      <c r="P30" s="11">
        <f>[26]Junho!$C$19</f>
        <v>26.8</v>
      </c>
      <c r="Q30" s="11">
        <f>[26]Junho!$C$20</f>
        <v>28.4</v>
      </c>
      <c r="R30" s="11">
        <f>[26]Junho!$C$21</f>
        <v>28.9</v>
      </c>
      <c r="S30" s="11">
        <f>[26]Junho!$C$22</f>
        <v>28.5</v>
      </c>
      <c r="T30" s="11">
        <f>[26]Junho!$C$23</f>
        <v>30</v>
      </c>
      <c r="U30" s="11">
        <f>[26]Junho!$C$24</f>
        <v>30.2</v>
      </c>
      <c r="V30" s="11">
        <f>[26]Junho!$C$25</f>
        <v>30.6</v>
      </c>
      <c r="W30" s="11">
        <f>[26]Junho!$C$26</f>
        <v>30.7</v>
      </c>
      <c r="X30" s="11">
        <f>[26]Junho!$C$27</f>
        <v>30.2</v>
      </c>
      <c r="Y30" s="11">
        <f>[26]Junho!$C$28</f>
        <v>29.6</v>
      </c>
      <c r="Z30" s="11">
        <f>[26]Junho!$C$29</f>
        <v>26.6</v>
      </c>
      <c r="AA30" s="11">
        <f>[26]Junho!$C$30</f>
        <v>17</v>
      </c>
      <c r="AB30" s="11">
        <f>[26]Junho!$C$31</f>
        <v>15.8</v>
      </c>
      <c r="AC30" s="11">
        <f>[26]Junho!$C$32</f>
        <v>20.100000000000001</v>
      </c>
      <c r="AD30" s="11">
        <f>[26]Junho!$C$33</f>
        <v>23.8</v>
      </c>
      <c r="AE30" s="11">
        <f>[26]Junho!$C$34</f>
        <v>29.1</v>
      </c>
      <c r="AF30" s="131">
        <f t="shared" si="1"/>
        <v>31.7</v>
      </c>
      <c r="AG30" s="94">
        <f t="shared" si="2"/>
        <v>26.240000000000002</v>
      </c>
      <c r="AK30" t="s">
        <v>47</v>
      </c>
      <c r="AL30" t="s">
        <v>47</v>
      </c>
    </row>
    <row r="31" spans="1:38" x14ac:dyDescent="0.2">
      <c r="A31" s="58" t="s">
        <v>172</v>
      </c>
      <c r="B31" s="11">
        <f>[27]Junho!$C$5</f>
        <v>20.100000000000001</v>
      </c>
      <c r="C31" s="11">
        <f>[27]Junho!$C$6</f>
        <v>13.9</v>
      </c>
      <c r="D31" s="11">
        <f>[27]Junho!$C$7</f>
        <v>19</v>
      </c>
      <c r="E31" s="11">
        <f>[27]Junho!$C$8</f>
        <v>19</v>
      </c>
      <c r="F31" s="11">
        <f>[27]Junho!$C$9</f>
        <v>23.4</v>
      </c>
      <c r="G31" s="11">
        <f>[27]Junho!$C$10</f>
        <v>20.6</v>
      </c>
      <c r="H31" s="11">
        <f>[27]Junho!$C$11</f>
        <v>22.5</v>
      </c>
      <c r="I31" s="11">
        <f>[27]Junho!$C$12</f>
        <v>28.2</v>
      </c>
      <c r="J31" s="11">
        <f>[27]Junho!$C$13</f>
        <v>29.4</v>
      </c>
      <c r="K31" s="11">
        <f>[27]Junho!$C$14</f>
        <v>29.4</v>
      </c>
      <c r="L31" s="11">
        <f>[27]Junho!$C$15</f>
        <v>28.7</v>
      </c>
      <c r="M31" s="11">
        <f>[27]Junho!$C$16</f>
        <v>28.9</v>
      </c>
      <c r="N31" s="11">
        <f>[27]Junho!$C$17</f>
        <v>30.6</v>
      </c>
      <c r="O31" s="11">
        <f>[27]Junho!$C$18</f>
        <v>25.3</v>
      </c>
      <c r="P31" s="11">
        <f>[27]Junho!$C$19</f>
        <v>24.2</v>
      </c>
      <c r="Q31" s="11">
        <f>[27]Junho!$C$20</f>
        <v>25.8</v>
      </c>
      <c r="R31" s="11">
        <f>[27]Junho!$C$21</f>
        <v>27.1</v>
      </c>
      <c r="S31" s="11">
        <f>[27]Junho!$C$22</f>
        <v>27.1</v>
      </c>
      <c r="T31" s="11">
        <f>[27]Junho!$C$23</f>
        <v>28.3</v>
      </c>
      <c r="U31" s="11">
        <f>[27]Junho!$C$24</f>
        <v>28.5</v>
      </c>
      <c r="V31" s="11">
        <f>[27]Junho!$C$25</f>
        <v>29</v>
      </c>
      <c r="W31" s="11">
        <f>[27]Junho!$C$26</f>
        <v>28.9</v>
      </c>
      <c r="X31" s="11">
        <f>[27]Junho!$C$27</f>
        <v>28.6</v>
      </c>
      <c r="Y31" s="11">
        <f>[27]Junho!$C$28</f>
        <v>28</v>
      </c>
      <c r="Z31" s="11">
        <f>[27]Junho!$C$29</f>
        <v>24.2</v>
      </c>
      <c r="AA31" s="11">
        <f>[27]Junho!$C$30</f>
        <v>14.8</v>
      </c>
      <c r="AB31" s="11">
        <f>[27]Junho!$C$31</f>
        <v>15.3</v>
      </c>
      <c r="AC31" s="11">
        <f>[27]Junho!$C$32</f>
        <v>18.100000000000001</v>
      </c>
      <c r="AD31" s="11">
        <f>[27]Junho!$C$33</f>
        <v>22.3</v>
      </c>
      <c r="AE31" s="11">
        <f>[27]Junho!$C$34</f>
        <v>28.2</v>
      </c>
      <c r="AF31" s="131">
        <f t="shared" si="1"/>
        <v>30.6</v>
      </c>
      <c r="AG31" s="94">
        <f t="shared" si="2"/>
        <v>24.58</v>
      </c>
      <c r="AH31" s="12" t="s">
        <v>47</v>
      </c>
      <c r="AK31" t="s">
        <v>47</v>
      </c>
    </row>
    <row r="32" spans="1:38" x14ac:dyDescent="0.2">
      <c r="A32" s="58" t="s">
        <v>11</v>
      </c>
      <c r="B32" s="11" t="str">
        <f>[28]Junho!$C$5</f>
        <v>*</v>
      </c>
      <c r="C32" s="11" t="str">
        <f>[28]Junho!$C$6</f>
        <v>*</v>
      </c>
      <c r="D32" s="11" t="str">
        <f>[28]Junho!$C$7</f>
        <v>*</v>
      </c>
      <c r="E32" s="11" t="str">
        <f>[28]Junho!$C$8</f>
        <v>*</v>
      </c>
      <c r="F32" s="11" t="str">
        <f>[28]Junho!$C$9</f>
        <v>*</v>
      </c>
      <c r="G32" s="11" t="str">
        <f>[28]Junho!$C$10</f>
        <v>*</v>
      </c>
      <c r="H32" s="11" t="str">
        <f>[28]Junho!$C$11</f>
        <v>*</v>
      </c>
      <c r="I32" s="11" t="str">
        <f>[28]Junho!$C$12</f>
        <v>*</v>
      </c>
      <c r="J32" s="11" t="str">
        <f>[28]Junho!$C$13</f>
        <v>*</v>
      </c>
      <c r="K32" s="11" t="str">
        <f>[28]Junho!$C$14</f>
        <v>*</v>
      </c>
      <c r="L32" s="11" t="str">
        <f>[28]Junho!$C$15</f>
        <v>*</v>
      </c>
      <c r="M32" s="11" t="str">
        <f>[28]Junho!$C$16</f>
        <v>*</v>
      </c>
      <c r="N32" s="11" t="str">
        <f>[28]Junho!$C$17</f>
        <v>*</v>
      </c>
      <c r="O32" s="11" t="str">
        <f>[28]Junho!$C$18</f>
        <v>*</v>
      </c>
      <c r="P32" s="11" t="str">
        <f>[28]Junho!$C$19</f>
        <v>*</v>
      </c>
      <c r="Q32" s="11" t="str">
        <f>[28]Junho!$C$20</f>
        <v>*</v>
      </c>
      <c r="R32" s="11" t="str">
        <f>[28]Junho!$C$21</f>
        <v>*</v>
      </c>
      <c r="S32" s="11" t="str">
        <f>[28]Junho!$C$22</f>
        <v>*</v>
      </c>
      <c r="T32" s="11" t="str">
        <f>[28]Junho!$C$23</f>
        <v>*</v>
      </c>
      <c r="U32" s="11" t="str">
        <f>[28]Junho!$C$24</f>
        <v>*</v>
      </c>
      <c r="V32" s="11" t="str">
        <f>[28]Junho!$C$25</f>
        <v>*</v>
      </c>
      <c r="W32" s="11" t="str">
        <f>[28]Junho!$C$26</f>
        <v>*</v>
      </c>
      <c r="X32" s="11" t="str">
        <f>[28]Junho!$C$27</f>
        <v>*</v>
      </c>
      <c r="Y32" s="11" t="str">
        <f>[28]Junho!$C$28</f>
        <v>*</v>
      </c>
      <c r="Z32" s="11" t="str">
        <f>[28]Junho!$C$29</f>
        <v>*</v>
      </c>
      <c r="AA32" s="11" t="str">
        <f>[28]Junho!$C$30</f>
        <v>*</v>
      </c>
      <c r="AB32" s="11" t="str">
        <f>[28]Junho!$C$31</f>
        <v>*</v>
      </c>
      <c r="AC32" s="11" t="str">
        <f>[28]Junho!$C$32</f>
        <v>*</v>
      </c>
      <c r="AD32" s="11" t="str">
        <f>[28]Junho!$C$33</f>
        <v>*</v>
      </c>
      <c r="AE32" s="11" t="str">
        <f>[28]Junho!$C$34</f>
        <v>*</v>
      </c>
      <c r="AF32" s="131" t="s">
        <v>226</v>
      </c>
      <c r="AG32" s="94" t="s">
        <v>226</v>
      </c>
      <c r="AL32" t="s">
        <v>47</v>
      </c>
    </row>
    <row r="33" spans="1:38" s="5" customFormat="1" x14ac:dyDescent="0.2">
      <c r="A33" s="58" t="s">
        <v>12</v>
      </c>
      <c r="B33" s="11">
        <f>[29]Junho!$C$5</f>
        <v>23.6</v>
      </c>
      <c r="C33" s="11">
        <f>[29]Junho!$C$6</f>
        <v>18.8</v>
      </c>
      <c r="D33" s="11">
        <f>[29]Junho!$C$7</f>
        <v>21.2</v>
      </c>
      <c r="E33" s="11">
        <f>[29]Junho!$C$8</f>
        <v>24.9</v>
      </c>
      <c r="F33" s="11">
        <f>[29]Junho!$C$9</f>
        <v>23.5</v>
      </c>
      <c r="G33" s="11">
        <f>[29]Junho!$C$10</f>
        <v>22.1</v>
      </c>
      <c r="H33" s="11">
        <f>[29]Junho!$C$11</f>
        <v>28.9</v>
      </c>
      <c r="I33" s="11">
        <f>[29]Junho!$C$12</f>
        <v>31.5</v>
      </c>
      <c r="J33" s="11">
        <f>[29]Junho!$C$13</f>
        <v>32.200000000000003</v>
      </c>
      <c r="K33" s="11">
        <f>[29]Junho!$C$14</f>
        <v>31.8</v>
      </c>
      <c r="L33" s="11">
        <f>[29]Junho!$C$15</f>
        <v>31.8</v>
      </c>
      <c r="M33" s="11">
        <f>[29]Junho!$C$16</f>
        <v>31.3</v>
      </c>
      <c r="N33" s="11">
        <f>[29]Junho!$C$17</f>
        <v>30.4</v>
      </c>
      <c r="O33" s="11">
        <f>[29]Junho!$C$18</f>
        <v>28.7</v>
      </c>
      <c r="P33" s="11">
        <f>[29]Junho!$C$19</f>
        <v>31.3</v>
      </c>
      <c r="Q33" s="11">
        <f>[29]Junho!$C$20</f>
        <v>30.6</v>
      </c>
      <c r="R33" s="11">
        <f>[29]Junho!$C$21</f>
        <v>30.8</v>
      </c>
      <c r="S33" s="11">
        <f>[29]Junho!$C$22</f>
        <v>30.9</v>
      </c>
      <c r="T33" s="11">
        <f>[29]Junho!$C$23</f>
        <v>31.8</v>
      </c>
      <c r="U33" s="11">
        <f>[29]Junho!$C$24</f>
        <v>24.8</v>
      </c>
      <c r="V33" s="11" t="str">
        <f>[29]Junho!$C$25</f>
        <v>*</v>
      </c>
      <c r="W33" s="11" t="str">
        <f>[29]Junho!$C$26</f>
        <v>*</v>
      </c>
      <c r="X33" s="11">
        <f>[29]Junho!$C$27</f>
        <v>31.1</v>
      </c>
      <c r="Y33" s="11">
        <f>[29]Junho!$C$28</f>
        <v>30.9</v>
      </c>
      <c r="Z33" s="11">
        <f>[29]Junho!$C$29</f>
        <v>25.4</v>
      </c>
      <c r="AA33" s="11">
        <f>[29]Junho!$C$30</f>
        <v>22.1</v>
      </c>
      <c r="AB33" s="11">
        <f>[29]Junho!$C$31</f>
        <v>17.899999999999999</v>
      </c>
      <c r="AC33" s="11" t="str">
        <f>[29]Junho!$C$32</f>
        <v>*</v>
      </c>
      <c r="AD33" s="11">
        <f>[29]Junho!$C$33</f>
        <v>28.6</v>
      </c>
      <c r="AE33" s="11">
        <f>[29]Junho!$C$34</f>
        <v>31.1</v>
      </c>
      <c r="AF33" s="131">
        <f t="shared" si="1"/>
        <v>32.200000000000003</v>
      </c>
      <c r="AG33" s="94">
        <f t="shared" si="2"/>
        <v>27.703703703703702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 t="str">
        <f>[30]Junho!$C$5</f>
        <v>*</v>
      </c>
      <c r="C34" s="11" t="str">
        <f>[30]Junho!$C$6</f>
        <v>*</v>
      </c>
      <c r="D34" s="11" t="str">
        <f>[30]Junho!$C$7</f>
        <v>*</v>
      </c>
      <c r="E34" s="11" t="str">
        <f>[30]Junho!$C$8</f>
        <v>*</v>
      </c>
      <c r="F34" s="11" t="str">
        <f>[30]Junho!$C$9</f>
        <v>*</v>
      </c>
      <c r="G34" s="11" t="str">
        <f>[30]Junho!$C$10</f>
        <v>*</v>
      </c>
      <c r="H34" s="11" t="str">
        <f>[30]Junho!$C$11</f>
        <v>*</v>
      </c>
      <c r="I34" s="11" t="str">
        <f>[30]Junho!$C$12</f>
        <v>*</v>
      </c>
      <c r="J34" s="11" t="str">
        <f>[30]Junho!$C$13</f>
        <v>*</v>
      </c>
      <c r="K34" s="11" t="str">
        <f>[30]Junho!$C$14</f>
        <v>*</v>
      </c>
      <c r="L34" s="11" t="str">
        <f>[30]Junho!$C$15</f>
        <v>*</v>
      </c>
      <c r="M34" s="11" t="str">
        <f>[30]Junho!$C$16</f>
        <v>*</v>
      </c>
      <c r="N34" s="11" t="str">
        <f>[30]Junho!$C$17</f>
        <v>*</v>
      </c>
      <c r="O34" s="11" t="str">
        <f>[30]Junho!$C$18</f>
        <v>*</v>
      </c>
      <c r="P34" s="11" t="str">
        <f>[30]Junho!$C$19</f>
        <v>*</v>
      </c>
      <c r="Q34" s="11" t="str">
        <f>[30]Junho!$C$20</f>
        <v>*</v>
      </c>
      <c r="R34" s="11" t="str">
        <f>[30]Junho!$C$21</f>
        <v>*</v>
      </c>
      <c r="S34" s="11" t="str">
        <f>[30]Junho!$C$22</f>
        <v>*</v>
      </c>
      <c r="T34" s="11" t="str">
        <f>[30]Junho!$C$23</f>
        <v>*</v>
      </c>
      <c r="U34" s="11" t="str">
        <f>[30]Junho!$C$24</f>
        <v>*</v>
      </c>
      <c r="V34" s="11" t="str">
        <f>[30]Junho!$C$25</f>
        <v>*</v>
      </c>
      <c r="W34" s="11" t="str">
        <f>[30]Junho!$C$26</f>
        <v>*</v>
      </c>
      <c r="X34" s="11" t="str">
        <f>[30]Junho!$C$27</f>
        <v>*</v>
      </c>
      <c r="Y34" s="11" t="str">
        <f>[30]Junho!$C$28</f>
        <v>*</v>
      </c>
      <c r="Z34" s="11" t="str">
        <f>[30]Junho!$C$29</f>
        <v>*</v>
      </c>
      <c r="AA34" s="11" t="str">
        <f>[30]Junho!$C$30</f>
        <v>*</v>
      </c>
      <c r="AB34" s="11" t="str">
        <f>[30]Junho!$C$31</f>
        <v>*</v>
      </c>
      <c r="AC34" s="11" t="str">
        <f>[30]Junho!$C$32</f>
        <v>*</v>
      </c>
      <c r="AD34" s="11" t="str">
        <f>[30]Junho!$C$33</f>
        <v>*</v>
      </c>
      <c r="AE34" s="11" t="str">
        <f>[30]Junho!$C$34</f>
        <v>*</v>
      </c>
      <c r="AF34" s="131" t="s">
        <v>226</v>
      </c>
      <c r="AG34" s="94" t="s">
        <v>226</v>
      </c>
    </row>
    <row r="35" spans="1:38" x14ac:dyDescent="0.2">
      <c r="A35" s="58" t="s">
        <v>173</v>
      </c>
      <c r="B35" s="11">
        <f>[31]Junho!$C$5</f>
        <v>24.6</v>
      </c>
      <c r="C35" s="11">
        <f>[31]Junho!$C$6</f>
        <v>19.5</v>
      </c>
      <c r="D35" s="11">
        <f>[31]Junho!$C$7</f>
        <v>20.5</v>
      </c>
      <c r="E35" s="11">
        <f>[31]Junho!$C$8</f>
        <v>21.8</v>
      </c>
      <c r="F35" s="11">
        <f>[31]Junho!$C$9</f>
        <v>27.1</v>
      </c>
      <c r="G35" s="11">
        <f>[31]Junho!$C$10</f>
        <v>19.600000000000001</v>
      </c>
      <c r="H35" s="11">
        <f>[31]Junho!$C$11</f>
        <v>27</v>
      </c>
      <c r="I35" s="11">
        <f>[31]Junho!$C$12</f>
        <v>32.299999999999997</v>
      </c>
      <c r="J35" s="11">
        <f>[31]Junho!$C$13</f>
        <v>31.9</v>
      </c>
      <c r="K35" s="11">
        <f>[31]Junho!$C$14</f>
        <v>30.8</v>
      </c>
      <c r="L35" s="11">
        <f>[31]Junho!$C$15</f>
        <v>31.7</v>
      </c>
      <c r="M35" s="11">
        <f>[31]Junho!$C$16</f>
        <v>31.1</v>
      </c>
      <c r="N35" s="11">
        <f>[31]Junho!$C$17</f>
        <v>32.799999999999997</v>
      </c>
      <c r="O35" s="11">
        <f>[31]Junho!$C$18</f>
        <v>26.7</v>
      </c>
      <c r="P35" s="11">
        <f>[31]Junho!$C$19</f>
        <v>27.6</v>
      </c>
      <c r="Q35" s="11">
        <f>[31]Junho!$C$20</f>
        <v>28.5</v>
      </c>
      <c r="R35" s="11">
        <f>[31]Junho!$C$21</f>
        <v>29.6</v>
      </c>
      <c r="S35" s="11">
        <f>[31]Junho!$C$22</f>
        <v>30.2</v>
      </c>
      <c r="T35" s="11">
        <f>[31]Junho!$C$23</f>
        <v>30.9</v>
      </c>
      <c r="U35" s="11">
        <f>[31]Junho!$C$24</f>
        <v>31.1</v>
      </c>
      <c r="V35" s="11">
        <f>[31]Junho!$C$25</f>
        <v>31.2</v>
      </c>
      <c r="W35" s="11">
        <f>[31]Junho!$C$26</f>
        <v>31.5</v>
      </c>
      <c r="X35" s="11">
        <f>[31]Junho!$C$27</f>
        <v>30.8</v>
      </c>
      <c r="Y35" s="11">
        <f>[31]Junho!$C$28</f>
        <v>30.6</v>
      </c>
      <c r="Z35" s="11">
        <f>[31]Junho!$C$29</f>
        <v>29.8</v>
      </c>
      <c r="AA35" s="11">
        <f>[31]Junho!$C$30</f>
        <v>20.8</v>
      </c>
      <c r="AB35" s="11">
        <f>[31]Junho!$C$31</f>
        <v>17.399999999999999</v>
      </c>
      <c r="AC35" s="11">
        <f>[31]Junho!$C$32</f>
        <v>20.3</v>
      </c>
      <c r="AD35" s="11">
        <f>[31]Junho!$C$33</f>
        <v>26.4</v>
      </c>
      <c r="AE35" s="11">
        <f>[31]Junho!$C$34</f>
        <v>29.1</v>
      </c>
      <c r="AF35" s="131">
        <f t="shared" si="1"/>
        <v>32.799999999999997</v>
      </c>
      <c r="AG35" s="94">
        <f t="shared" si="2"/>
        <v>27.439999999999998</v>
      </c>
    </row>
    <row r="36" spans="1:38" x14ac:dyDescent="0.2">
      <c r="A36" s="58" t="s">
        <v>144</v>
      </c>
      <c r="B36" s="11" t="str">
        <f>[32]Junho!$C$5</f>
        <v>*</v>
      </c>
      <c r="C36" s="11" t="str">
        <f>[32]Junho!$C$6</f>
        <v>*</v>
      </c>
      <c r="D36" s="11" t="str">
        <f>[32]Junho!$C$7</f>
        <v>*</v>
      </c>
      <c r="E36" s="11" t="str">
        <f>[32]Junho!$C$8</f>
        <v>*</v>
      </c>
      <c r="F36" s="11" t="str">
        <f>[32]Junho!$C$9</f>
        <v>*</v>
      </c>
      <c r="G36" s="11" t="str">
        <f>[32]Junho!$C$10</f>
        <v>*</v>
      </c>
      <c r="H36" s="11" t="str">
        <f>[32]Junho!$C$11</f>
        <v>*</v>
      </c>
      <c r="I36" s="11" t="str">
        <f>[32]Junho!$C$12</f>
        <v>*</v>
      </c>
      <c r="J36" s="11" t="str">
        <f>[32]Junho!$C$13</f>
        <v>*</v>
      </c>
      <c r="K36" s="11" t="str">
        <f>[32]Junho!$C$14</f>
        <v>*</v>
      </c>
      <c r="L36" s="11" t="str">
        <f>[32]Junho!$C$15</f>
        <v>*</v>
      </c>
      <c r="M36" s="11" t="str">
        <f>[32]Junho!$C$16</f>
        <v>*</v>
      </c>
      <c r="N36" s="11" t="str">
        <f>[32]Junho!$C$17</f>
        <v>*</v>
      </c>
      <c r="O36" s="11" t="str">
        <f>[32]Junho!$C$18</f>
        <v>*</v>
      </c>
      <c r="P36" s="11" t="str">
        <f>[32]Junho!$C$19</f>
        <v>*</v>
      </c>
      <c r="Q36" s="11" t="str">
        <f>[32]Junho!$C$20</f>
        <v>*</v>
      </c>
      <c r="R36" s="11" t="str">
        <f>[32]Junho!$C$21</f>
        <v>*</v>
      </c>
      <c r="S36" s="11" t="str">
        <f>[32]Junho!$C$22</f>
        <v>*</v>
      </c>
      <c r="T36" s="11" t="str">
        <f>[32]Junho!$C$23</f>
        <v>*</v>
      </c>
      <c r="U36" s="11" t="str">
        <f>[32]Junho!$C$24</f>
        <v>*</v>
      </c>
      <c r="V36" s="11" t="str">
        <f>[32]Junho!$C$25</f>
        <v>*</v>
      </c>
      <c r="W36" s="11" t="str">
        <f>[32]Junho!$C$26</f>
        <v>*</v>
      </c>
      <c r="X36" s="11" t="str">
        <f>[32]Junho!$C$27</f>
        <v>*</v>
      </c>
      <c r="Y36" s="11" t="str">
        <f>[32]Junho!$C$28</f>
        <v>*</v>
      </c>
      <c r="Z36" s="11" t="str">
        <f>[32]Junho!$C$29</f>
        <v>*</v>
      </c>
      <c r="AA36" s="11" t="str">
        <f>[32]Junho!$C$30</f>
        <v>*</v>
      </c>
      <c r="AB36" s="11" t="str">
        <f>[32]Junho!$C$31</f>
        <v>*</v>
      </c>
      <c r="AC36" s="11" t="str">
        <f>[32]Junho!$C$32</f>
        <v>*</v>
      </c>
      <c r="AD36" s="11" t="str">
        <f>[32]Junho!$C$33</f>
        <v>*</v>
      </c>
      <c r="AE36" s="11" t="str">
        <f>[32]Junho!$C$34</f>
        <v>*</v>
      </c>
      <c r="AF36" s="131" t="s">
        <v>226</v>
      </c>
      <c r="AG36" s="94" t="s">
        <v>226</v>
      </c>
      <c r="AK36" t="s">
        <v>47</v>
      </c>
    </row>
    <row r="37" spans="1:38" x14ac:dyDescent="0.2">
      <c r="A37" s="58" t="s">
        <v>14</v>
      </c>
      <c r="B37" s="11" t="str">
        <f>[33]Junho!$C$5</f>
        <v>*</v>
      </c>
      <c r="C37" s="11" t="str">
        <f>[33]Junho!$C$6</f>
        <v>*</v>
      </c>
      <c r="D37" s="11" t="str">
        <f>[33]Junho!$C$7</f>
        <v>*</v>
      </c>
      <c r="E37" s="11" t="str">
        <f>[33]Junho!$C$8</f>
        <v>*</v>
      </c>
      <c r="F37" s="11" t="str">
        <f>[33]Junho!$C$9</f>
        <v>*</v>
      </c>
      <c r="G37" s="11" t="str">
        <f>[33]Junho!$C$10</f>
        <v>*</v>
      </c>
      <c r="H37" s="11" t="str">
        <f>[33]Junho!$C$11</f>
        <v>*</v>
      </c>
      <c r="I37" s="11" t="str">
        <f>[33]Junho!$C$12</f>
        <v>*</v>
      </c>
      <c r="J37" s="11" t="str">
        <f>[33]Junho!$C$13</f>
        <v>*</v>
      </c>
      <c r="K37" s="11" t="str">
        <f>[33]Junho!$C$14</f>
        <v>*</v>
      </c>
      <c r="L37" s="11" t="str">
        <f>[33]Junho!$C$15</f>
        <v>*</v>
      </c>
      <c r="M37" s="11" t="str">
        <f>[33]Junho!$C$16</f>
        <v>*</v>
      </c>
      <c r="N37" s="11" t="str">
        <f>[33]Junho!$C$17</f>
        <v>*</v>
      </c>
      <c r="O37" s="11" t="str">
        <f>[33]Junho!$C$18</f>
        <v>*</v>
      </c>
      <c r="P37" s="11" t="str">
        <f>[33]Junho!$C$19</f>
        <v>*</v>
      </c>
      <c r="Q37" s="11" t="str">
        <f>[33]Junho!$C$20</f>
        <v>*</v>
      </c>
      <c r="R37" s="11" t="str">
        <f>[33]Junho!$C$21</f>
        <v>*</v>
      </c>
      <c r="S37" s="11" t="str">
        <f>[33]Junho!$C$22</f>
        <v>*</v>
      </c>
      <c r="T37" s="11" t="str">
        <f>[33]Junho!$C$23</f>
        <v>*</v>
      </c>
      <c r="U37" s="11" t="str">
        <f>[33]Junho!$C$24</f>
        <v>*</v>
      </c>
      <c r="V37" s="11" t="str">
        <f>[33]Junho!$C$25</f>
        <v>*</v>
      </c>
      <c r="W37" s="11" t="str">
        <f>[33]Junho!$C$26</f>
        <v>*</v>
      </c>
      <c r="X37" s="11" t="str">
        <f>[33]Junho!$C$27</f>
        <v>*</v>
      </c>
      <c r="Y37" s="11" t="str">
        <f>[33]Junho!$C$28</f>
        <v>*</v>
      </c>
      <c r="Z37" s="11" t="str">
        <f>[33]Junho!$C$29</f>
        <v>*</v>
      </c>
      <c r="AA37" s="11" t="str">
        <f>[33]Junho!$C$30</f>
        <v>*</v>
      </c>
      <c r="AB37" s="11" t="str">
        <f>[33]Junho!$C$31</f>
        <v>*</v>
      </c>
      <c r="AC37" s="11" t="str">
        <f>[33]Junho!$C$32</f>
        <v>*</v>
      </c>
      <c r="AD37" s="11" t="str">
        <f>[33]Junho!$C$33</f>
        <v>*</v>
      </c>
      <c r="AE37" s="11" t="str">
        <f>[33]Junho!$C$34</f>
        <v>*</v>
      </c>
      <c r="AF37" s="131" t="s">
        <v>226</v>
      </c>
      <c r="AG37" s="94" t="s">
        <v>226</v>
      </c>
      <c r="AI37" t="s">
        <v>47</v>
      </c>
      <c r="AK37" t="s">
        <v>47</v>
      </c>
    </row>
    <row r="38" spans="1:38" x14ac:dyDescent="0.2">
      <c r="A38" s="58" t="s">
        <v>174</v>
      </c>
      <c r="B38" s="11">
        <f>[34]Junho!$C$5</f>
        <v>27.3</v>
      </c>
      <c r="C38" s="11">
        <f>[34]Junho!$C$6</f>
        <v>25.7</v>
      </c>
      <c r="D38" s="11">
        <f>[34]Junho!$C$7</f>
        <v>26.7</v>
      </c>
      <c r="E38" s="11">
        <f>[34]Junho!$C$8</f>
        <v>28</v>
      </c>
      <c r="F38" s="11">
        <f>[34]Junho!$C$9</f>
        <v>29.5</v>
      </c>
      <c r="G38" s="11">
        <f>[34]Junho!$C$10</f>
        <v>26.6</v>
      </c>
      <c r="H38" s="11">
        <f>[34]Junho!$C$11</f>
        <v>26.8</v>
      </c>
      <c r="I38" s="11">
        <f>[34]Junho!$C$12</f>
        <v>26.9</v>
      </c>
      <c r="J38" s="11">
        <f>[34]Junho!$C$13</f>
        <v>26.4</v>
      </c>
      <c r="K38" s="11">
        <f>[34]Junho!$C$14</f>
        <v>28.5</v>
      </c>
      <c r="L38" s="11">
        <f>[34]Junho!$C$15</f>
        <v>26.2</v>
      </c>
      <c r="M38" s="11">
        <f>[34]Junho!$C$16</f>
        <v>30.9</v>
      </c>
      <c r="N38" s="11">
        <f>[34]Junho!$C$17</f>
        <v>28.4</v>
      </c>
      <c r="O38" s="11">
        <f>[34]Junho!$C$18</f>
        <v>29.1</v>
      </c>
      <c r="P38" s="11">
        <f>[34]Junho!$C$19</f>
        <v>27.1</v>
      </c>
      <c r="Q38" s="11">
        <f>[34]Junho!$C$20</f>
        <v>28</v>
      </c>
      <c r="R38" s="11">
        <f>[34]Junho!$C$21</f>
        <v>27.4</v>
      </c>
      <c r="S38" s="11">
        <f>[34]Junho!$C$22</f>
        <v>31.3</v>
      </c>
      <c r="T38" s="11">
        <f>[34]Junho!$C$23</f>
        <v>27.9</v>
      </c>
      <c r="U38" s="11">
        <f>[34]Junho!$C$24</f>
        <v>28.6</v>
      </c>
      <c r="V38" s="11">
        <f>[34]Junho!$C$25</f>
        <v>28.7</v>
      </c>
      <c r="W38" s="11">
        <f>[34]Junho!$C$26</f>
        <v>28.1</v>
      </c>
      <c r="X38" s="11">
        <f>[34]Junho!$C$27</f>
        <v>28.6</v>
      </c>
      <c r="Y38" s="11">
        <f>[34]Junho!$C$28</f>
        <v>28.4</v>
      </c>
      <c r="Z38" s="11">
        <f>[34]Junho!$C$29</f>
        <v>31.4</v>
      </c>
      <c r="AA38" s="11">
        <f>[34]Junho!$C$30</f>
        <v>29.5</v>
      </c>
      <c r="AB38" s="11">
        <f>[34]Junho!$C$31</f>
        <v>25.4</v>
      </c>
      <c r="AC38" s="11">
        <f>[34]Junho!$C$32</f>
        <v>26.9</v>
      </c>
      <c r="AD38" s="11">
        <f>[34]Junho!$C$33</f>
        <v>29.5</v>
      </c>
      <c r="AE38" s="11">
        <f>[34]Junho!$C$34</f>
        <v>29.1</v>
      </c>
      <c r="AF38" s="131">
        <f t="shared" si="1"/>
        <v>31.4</v>
      </c>
      <c r="AG38" s="94">
        <f t="shared" si="2"/>
        <v>28.096666666666668</v>
      </c>
    </row>
    <row r="39" spans="1:38" x14ac:dyDescent="0.2">
      <c r="A39" s="58" t="s">
        <v>15</v>
      </c>
      <c r="B39" s="11">
        <f>[35]Junho!$C$5</f>
        <v>20.5</v>
      </c>
      <c r="C39" s="11">
        <f>[35]Junho!$C$6</f>
        <v>11.8</v>
      </c>
      <c r="D39" s="11">
        <f>[35]Junho!$C$7</f>
        <v>18.399999999999999</v>
      </c>
      <c r="E39" s="11">
        <f>[35]Junho!$C$8</f>
        <v>17.899999999999999</v>
      </c>
      <c r="F39" s="11">
        <f>[35]Junho!$C$9</f>
        <v>20.6</v>
      </c>
      <c r="G39" s="11">
        <f>[35]Junho!$C$10</f>
        <v>18.7</v>
      </c>
      <c r="H39" s="11">
        <f>[35]Junho!$C$11</f>
        <v>22.1</v>
      </c>
      <c r="I39" s="11">
        <f>[35]Junho!$C$12</f>
        <v>27.7</v>
      </c>
      <c r="J39" s="11">
        <f>[35]Junho!$C$13</f>
        <v>28.8</v>
      </c>
      <c r="K39" s="11">
        <f>[35]Junho!$C$14</f>
        <v>28.5</v>
      </c>
      <c r="L39" s="11">
        <f>[35]Junho!$C$15</f>
        <v>28.7</v>
      </c>
      <c r="M39" s="11">
        <f>[35]Junho!$C$16</f>
        <v>28.7</v>
      </c>
      <c r="N39" s="11">
        <f>[35]Junho!$C$17</f>
        <v>29.2</v>
      </c>
      <c r="O39" s="11">
        <f>[35]Junho!$C$18</f>
        <v>25.6</v>
      </c>
      <c r="P39" s="11">
        <f>[35]Junho!$C$19</f>
        <v>24.6</v>
      </c>
      <c r="Q39" s="11">
        <f>[35]Junho!$C$20</f>
        <v>25.6</v>
      </c>
      <c r="R39" s="11">
        <f>[35]Junho!$C$21</f>
        <v>26.7</v>
      </c>
      <c r="S39" s="11">
        <f>[35]Junho!$C$22</f>
        <v>27.6</v>
      </c>
      <c r="T39" s="11">
        <f>[35]Junho!$C$23</f>
        <v>28</v>
      </c>
      <c r="U39" s="11">
        <f>[35]Junho!$C$24</f>
        <v>28.3</v>
      </c>
      <c r="V39" s="11">
        <f>[35]Junho!$C$25</f>
        <v>28.3</v>
      </c>
      <c r="W39" s="11">
        <f>[35]Junho!$C$26</f>
        <v>28.6</v>
      </c>
      <c r="X39" s="11">
        <f>[35]Junho!$C$27</f>
        <v>28.7</v>
      </c>
      <c r="Y39" s="11">
        <f>[35]Junho!$C$28</f>
        <v>27.1</v>
      </c>
      <c r="Z39" s="11">
        <f>[35]Junho!$C$29</f>
        <v>23.6</v>
      </c>
      <c r="AA39" s="11">
        <f>[35]Junho!$C$30</f>
        <v>13.5</v>
      </c>
      <c r="AB39" s="11">
        <f>[35]Junho!$C$31</f>
        <v>14.2</v>
      </c>
      <c r="AC39" s="11">
        <f>[35]Junho!$C$32</f>
        <v>17.100000000000001</v>
      </c>
      <c r="AD39" s="11">
        <f>[35]Junho!$C$33</f>
        <v>21.7</v>
      </c>
      <c r="AE39" s="11">
        <f>[35]Junho!$C$34</f>
        <v>26.1</v>
      </c>
      <c r="AF39" s="131">
        <f t="shared" si="1"/>
        <v>29.2</v>
      </c>
      <c r="AG39" s="94">
        <f t="shared" si="2"/>
        <v>23.896666666666679</v>
      </c>
      <c r="AH39" s="12" t="s">
        <v>47</v>
      </c>
      <c r="AK39" t="s">
        <v>47</v>
      </c>
    </row>
    <row r="40" spans="1:38" x14ac:dyDescent="0.2">
      <c r="A40" s="58" t="s">
        <v>16</v>
      </c>
      <c r="B40" s="11" t="str">
        <f>[36]Junho!$C$5</f>
        <v>*</v>
      </c>
      <c r="C40" s="11">
        <f>[36]Junho!$C$6</f>
        <v>14.8</v>
      </c>
      <c r="D40" s="11">
        <f>[36]Junho!$C$7</f>
        <v>21.9</v>
      </c>
      <c r="E40" s="11">
        <f>[36]Junho!$C$8</f>
        <v>19.899999999999999</v>
      </c>
      <c r="F40" s="11" t="str">
        <f>[36]Junho!$C$9</f>
        <v>*</v>
      </c>
      <c r="G40" s="11" t="str">
        <f>[36]Junho!$C$10</f>
        <v>*</v>
      </c>
      <c r="H40" s="11">
        <f>[36]Junho!$C$11</f>
        <v>29.9</v>
      </c>
      <c r="I40" s="11">
        <f>[36]Junho!$C$12</f>
        <v>32.5</v>
      </c>
      <c r="J40" s="11">
        <f>[36]Junho!$C$13</f>
        <v>33.5</v>
      </c>
      <c r="K40" s="11">
        <f>[36]Junho!$C$14</f>
        <v>34.200000000000003</v>
      </c>
      <c r="L40" s="11">
        <f>[36]Junho!$C$15</f>
        <v>28.9</v>
      </c>
      <c r="M40" s="11" t="str">
        <f>[36]Junho!$C$16</f>
        <v>*</v>
      </c>
      <c r="N40" s="11" t="str">
        <f>[36]Junho!$C$17</f>
        <v>*</v>
      </c>
      <c r="O40" s="11">
        <f>[36]Junho!$C$18</f>
        <v>19.399999999999999</v>
      </c>
      <c r="P40" s="11">
        <f>[36]Junho!$C$19</f>
        <v>29.2</v>
      </c>
      <c r="Q40" s="11">
        <f>[36]Junho!$C$20</f>
        <v>33.4</v>
      </c>
      <c r="R40" s="11">
        <f>[36]Junho!$C$21</f>
        <v>33.200000000000003</v>
      </c>
      <c r="S40" s="11">
        <f>[36]Junho!$C$22</f>
        <v>28</v>
      </c>
      <c r="T40" s="11" t="str">
        <f>[36]Junho!$C$23</f>
        <v>*</v>
      </c>
      <c r="U40" s="11" t="str">
        <f>[36]Junho!$C$24</f>
        <v>*</v>
      </c>
      <c r="V40" s="11">
        <f>[36]Junho!$C$25</f>
        <v>33.700000000000003</v>
      </c>
      <c r="W40" s="11">
        <f>[36]Junho!$C$26</f>
        <v>32.799999999999997</v>
      </c>
      <c r="X40" s="11">
        <f>[36]Junho!$C$27</f>
        <v>33.5</v>
      </c>
      <c r="Y40" s="11">
        <f>[36]Junho!$C$28</f>
        <v>28.9</v>
      </c>
      <c r="Z40" s="11" t="str">
        <f>[36]Junho!$C$29</f>
        <v>*</v>
      </c>
      <c r="AA40" s="11" t="str">
        <f>[36]Junho!$C$30</f>
        <v>*</v>
      </c>
      <c r="AB40" s="11">
        <f>[36]Junho!$C$31</f>
        <v>20.100000000000001</v>
      </c>
      <c r="AC40" s="11">
        <f>[36]Junho!$C$32</f>
        <v>24.2</v>
      </c>
      <c r="AD40" s="11">
        <f>[36]Junho!$C$33</f>
        <v>20.2</v>
      </c>
      <c r="AE40" s="11" t="str">
        <f>[36]Junho!$C$34</f>
        <v>*</v>
      </c>
      <c r="AF40" s="131">
        <f t="shared" si="1"/>
        <v>34.200000000000003</v>
      </c>
      <c r="AG40" s="94">
        <f t="shared" si="2"/>
        <v>27.610000000000003</v>
      </c>
      <c r="AJ40" t="s">
        <v>47</v>
      </c>
      <c r="AK40" t="s">
        <v>47</v>
      </c>
      <c r="AL40" t="s">
        <v>47</v>
      </c>
    </row>
    <row r="41" spans="1:38" x14ac:dyDescent="0.2">
      <c r="A41" s="58" t="s">
        <v>175</v>
      </c>
      <c r="B41" s="11">
        <f>[37]Junho!$C$5</f>
        <v>30.9</v>
      </c>
      <c r="C41" s="11">
        <f>[37]Junho!$C$6</f>
        <v>21.4</v>
      </c>
      <c r="D41" s="11">
        <f>[37]Junho!$C$7</f>
        <v>21.4</v>
      </c>
      <c r="E41" s="11">
        <f>[37]Junho!$C$8</f>
        <v>23.5</v>
      </c>
      <c r="F41" s="11">
        <f>[37]Junho!$C$9</f>
        <v>28.1</v>
      </c>
      <c r="G41" s="11">
        <f>[37]Junho!$C$10</f>
        <v>24</v>
      </c>
      <c r="H41" s="11">
        <f>[37]Junho!$C$11</f>
        <v>29.7</v>
      </c>
      <c r="I41" s="11">
        <f>[37]Junho!$C$12</f>
        <v>32.200000000000003</v>
      </c>
      <c r="J41" s="11">
        <f>[37]Junho!$C$13</f>
        <v>32.9</v>
      </c>
      <c r="K41" s="11">
        <f>[37]Junho!$C$14</f>
        <v>32.1</v>
      </c>
      <c r="L41" s="11">
        <f>[37]Junho!$C$15</f>
        <v>31.9</v>
      </c>
      <c r="M41" s="11">
        <f>[37]Junho!$C$16</f>
        <v>31.9</v>
      </c>
      <c r="N41" s="11">
        <f>[37]Junho!$C$17</f>
        <v>32.299999999999997</v>
      </c>
      <c r="O41" s="11">
        <f>[37]Junho!$C$18</f>
        <v>30.5</v>
      </c>
      <c r="P41" s="11">
        <f>[37]Junho!$C$19</f>
        <v>28.9</v>
      </c>
      <c r="Q41" s="11">
        <f>[37]Junho!$C$20</f>
        <v>29.8</v>
      </c>
      <c r="R41" s="11">
        <f>[37]Junho!$C$21</f>
        <v>30.7</v>
      </c>
      <c r="S41" s="11">
        <f>[37]Junho!$C$22</f>
        <v>30</v>
      </c>
      <c r="T41" s="11">
        <f>[37]Junho!$C$23</f>
        <v>32</v>
      </c>
      <c r="U41" s="11">
        <f>[37]Junho!$C$24</f>
        <v>31.8</v>
      </c>
      <c r="V41" s="11">
        <f>[37]Junho!$C$25</f>
        <v>32.200000000000003</v>
      </c>
      <c r="W41" s="11">
        <f>[37]Junho!$C$26</f>
        <v>32.200000000000003</v>
      </c>
      <c r="X41" s="11">
        <f>[37]Junho!$C$27</f>
        <v>31.1</v>
      </c>
      <c r="Y41" s="11">
        <f>[37]Junho!$C$28</f>
        <v>31.2</v>
      </c>
      <c r="Z41" s="11">
        <f>[37]Junho!$C$29</f>
        <v>31.5</v>
      </c>
      <c r="AA41" s="11">
        <f>[37]Junho!$C$30</f>
        <v>24.1</v>
      </c>
      <c r="AB41" s="11">
        <f>[37]Junho!$C$31</f>
        <v>19.8</v>
      </c>
      <c r="AC41" s="11">
        <f>[37]Junho!$C$32</f>
        <v>23.1</v>
      </c>
      <c r="AD41" s="11">
        <f>[37]Junho!$C$33</f>
        <v>26.9</v>
      </c>
      <c r="AE41" s="11">
        <f>[37]Junho!$C$34</f>
        <v>29.9</v>
      </c>
      <c r="AF41" s="131">
        <f t="shared" si="1"/>
        <v>32.9</v>
      </c>
      <c r="AG41" s="94">
        <f t="shared" si="2"/>
        <v>28.933333333333334</v>
      </c>
      <c r="AI41" t="s">
        <v>47</v>
      </c>
      <c r="AK41" t="s">
        <v>47</v>
      </c>
    </row>
    <row r="42" spans="1:38" x14ac:dyDescent="0.2">
      <c r="A42" s="58" t="s">
        <v>17</v>
      </c>
      <c r="B42" s="11">
        <f>[38]Junho!$C$5</f>
        <v>23.3</v>
      </c>
      <c r="C42" s="11">
        <f>[38]Junho!$C$6</f>
        <v>18</v>
      </c>
      <c r="D42" s="11">
        <f>[38]Junho!$C$7</f>
        <v>20.399999999999999</v>
      </c>
      <c r="E42" s="11">
        <f>[38]Junho!$C$8</f>
        <v>21.2</v>
      </c>
      <c r="F42" s="11">
        <f>[38]Junho!$C$9</f>
        <v>27.9</v>
      </c>
      <c r="G42" s="11">
        <f>[38]Junho!$C$10</f>
        <v>18.399999999999999</v>
      </c>
      <c r="H42" s="11">
        <f>[38]Junho!$C$11</f>
        <v>26.8</v>
      </c>
      <c r="I42" s="11">
        <f>[38]Junho!$C$12</f>
        <v>31.5</v>
      </c>
      <c r="J42" s="11">
        <f>[38]Junho!$C$13</f>
        <v>31.8</v>
      </c>
      <c r="K42" s="11">
        <f>[38]Junho!$C$14</f>
        <v>31</v>
      </c>
      <c r="L42" s="11">
        <f>[38]Junho!$C$15</f>
        <v>31.8</v>
      </c>
      <c r="M42" s="11">
        <f>[38]Junho!$C$16</f>
        <v>31.8</v>
      </c>
      <c r="N42" s="11">
        <f>[38]Junho!$C$17</f>
        <v>32.4</v>
      </c>
      <c r="O42" s="11">
        <f>[38]Junho!$C$18</f>
        <v>25.6</v>
      </c>
      <c r="P42" s="11">
        <f>[38]Junho!$C$19</f>
        <v>27.6</v>
      </c>
      <c r="Q42" s="11">
        <f>[38]Junho!$C$20</f>
        <v>28.9</v>
      </c>
      <c r="R42" s="11">
        <f>[38]Junho!$C$21</f>
        <v>29.7</v>
      </c>
      <c r="S42" s="11">
        <f>[38]Junho!$C$22</f>
        <v>30.6</v>
      </c>
      <c r="T42" s="11">
        <f>[38]Junho!$C$23</f>
        <v>31.6</v>
      </c>
      <c r="U42" s="11">
        <f>[38]Junho!$C$24</f>
        <v>31.3</v>
      </c>
      <c r="V42" s="11">
        <f>[38]Junho!$C$25</f>
        <v>31.5</v>
      </c>
      <c r="W42" s="11">
        <f>[38]Junho!$C$26</f>
        <v>32</v>
      </c>
      <c r="X42" s="11">
        <f>[38]Junho!$C$27</f>
        <v>31.5</v>
      </c>
      <c r="Y42" s="11">
        <f>[38]Junho!$C$28</f>
        <v>30.8</v>
      </c>
      <c r="Z42" s="11">
        <f>[38]Junho!$C$29</f>
        <v>28.9</v>
      </c>
      <c r="AA42" s="11">
        <f>[38]Junho!$C$30</f>
        <v>21</v>
      </c>
      <c r="AB42" s="11">
        <f>[38]Junho!$C$31</f>
        <v>17.399999999999999</v>
      </c>
      <c r="AC42" s="11">
        <f>[38]Junho!$C$32</f>
        <v>19.8</v>
      </c>
      <c r="AD42" s="11">
        <f>[38]Junho!$C$33</f>
        <v>26.4</v>
      </c>
      <c r="AE42" s="11">
        <f>[38]Junho!$C$34</f>
        <v>29.7</v>
      </c>
      <c r="AF42" s="131">
        <f t="shared" si="1"/>
        <v>32.4</v>
      </c>
      <c r="AG42" s="94">
        <f t="shared" si="2"/>
        <v>27.353333333333332</v>
      </c>
      <c r="AL42" t="s">
        <v>47</v>
      </c>
    </row>
    <row r="43" spans="1:38" x14ac:dyDescent="0.2">
      <c r="A43" s="58" t="s">
        <v>157</v>
      </c>
      <c r="B43" s="11">
        <f>[39]Junho!$C$5</f>
        <v>31.4</v>
      </c>
      <c r="C43" s="11">
        <f>[39]Junho!$C$6</f>
        <v>22.4</v>
      </c>
      <c r="D43" s="11">
        <f>[39]Junho!$C$7</f>
        <v>21</v>
      </c>
      <c r="E43" s="11">
        <f>[39]Junho!$C$8</f>
        <v>21.9</v>
      </c>
      <c r="F43" s="11">
        <f>[39]Junho!$C$9</f>
        <v>27.8</v>
      </c>
      <c r="G43" s="11">
        <f>[39]Junho!$C$10</f>
        <v>22.8</v>
      </c>
      <c r="H43" s="11">
        <f>[39]Junho!$C$11</f>
        <v>25.6</v>
      </c>
      <c r="I43" s="11">
        <f>[39]Junho!$C$12</f>
        <v>31.4</v>
      </c>
      <c r="J43" s="11">
        <f>[39]Junho!$C$13</f>
        <v>32.6</v>
      </c>
      <c r="K43" s="11">
        <f>[39]Junho!$C$14</f>
        <v>32.299999999999997</v>
      </c>
      <c r="L43" s="11">
        <f>[39]Junho!$C$15</f>
        <v>32.700000000000003</v>
      </c>
      <c r="M43" s="11">
        <f>[39]Junho!$C$16</f>
        <v>32.4</v>
      </c>
      <c r="N43" s="11">
        <f>[39]Junho!$C$17</f>
        <v>33.1</v>
      </c>
      <c r="O43" s="11">
        <f>[39]Junho!$C$18</f>
        <v>30.3</v>
      </c>
      <c r="P43" s="11">
        <f>[39]Junho!$C$19</f>
        <v>27.8</v>
      </c>
      <c r="Q43" s="11">
        <f>[39]Junho!$C$20</f>
        <v>29.4</v>
      </c>
      <c r="R43" s="11">
        <f>[39]Junho!$C$21</f>
        <v>30.7</v>
      </c>
      <c r="S43" s="11">
        <f>[39]Junho!$C$22</f>
        <v>29.9</v>
      </c>
      <c r="T43" s="11">
        <f>[39]Junho!$C$23</f>
        <v>31.3</v>
      </c>
      <c r="U43" s="11">
        <f>[39]Junho!$C$24</f>
        <v>31.4</v>
      </c>
      <c r="V43" s="11">
        <f>[39]Junho!$C$25</f>
        <v>31.4</v>
      </c>
      <c r="W43" s="11">
        <f>[39]Junho!$C$26</f>
        <v>31.6</v>
      </c>
      <c r="X43" s="11">
        <f>[39]Junho!$C$27</f>
        <v>29.5</v>
      </c>
      <c r="Y43" s="11">
        <f>[39]Junho!$C$28</f>
        <v>31</v>
      </c>
      <c r="Z43" s="11">
        <f>[39]Junho!$C$29</f>
        <v>32.4</v>
      </c>
      <c r="AA43" s="11">
        <f>[39]Junho!$C$30</f>
        <v>25</v>
      </c>
      <c r="AB43" s="11">
        <f>[39]Junho!$C$31</f>
        <v>20.100000000000001</v>
      </c>
      <c r="AC43" s="11">
        <f>[39]Junho!$C$32</f>
        <v>21.7</v>
      </c>
      <c r="AD43" s="11">
        <f>[39]Junho!$C$33</f>
        <v>25.6</v>
      </c>
      <c r="AE43" s="11">
        <f>[39]Junho!$C$34</f>
        <v>30.5</v>
      </c>
      <c r="AF43" s="131">
        <f t="shared" si="1"/>
        <v>33.1</v>
      </c>
      <c r="AG43" s="94">
        <f t="shared" si="2"/>
        <v>28.566666666666666</v>
      </c>
      <c r="AI43" s="12" t="s">
        <v>47</v>
      </c>
      <c r="AK43" t="s">
        <v>47</v>
      </c>
    </row>
    <row r="44" spans="1:38" x14ac:dyDescent="0.2">
      <c r="A44" s="58" t="s">
        <v>18</v>
      </c>
      <c r="B44" s="11">
        <f>[40]Junho!$C$5</f>
        <v>28.6</v>
      </c>
      <c r="C44" s="11">
        <f>[40]Junho!$C$6</f>
        <v>22.4</v>
      </c>
      <c r="D44" s="11">
        <f>[40]Junho!$C$7</f>
        <v>22.8</v>
      </c>
      <c r="E44" s="11">
        <f>[40]Junho!$C$8</f>
        <v>26.8</v>
      </c>
      <c r="F44" s="11">
        <f>[40]Junho!$C$9</f>
        <v>28.6</v>
      </c>
      <c r="G44" s="11">
        <f>[40]Junho!$C$10</f>
        <v>24.9</v>
      </c>
      <c r="H44" s="11">
        <f>[40]Junho!$C$11</f>
        <v>28.2</v>
      </c>
      <c r="I44" s="11">
        <f>[40]Junho!$C$12</f>
        <v>29.7</v>
      </c>
      <c r="J44" s="11">
        <f>[40]Junho!$C$13</f>
        <v>30.1</v>
      </c>
      <c r="K44" s="11">
        <f>[40]Junho!$C$14</f>
        <v>29.7</v>
      </c>
      <c r="L44" s="11">
        <f>[40]Junho!$C$15</f>
        <v>29.6</v>
      </c>
      <c r="M44" s="11">
        <f>[40]Junho!$C$16</f>
        <v>29.4</v>
      </c>
      <c r="N44" s="11">
        <f>[40]Junho!$C$17</f>
        <v>29.6</v>
      </c>
      <c r="O44" s="11">
        <f>[40]Junho!$C$18</f>
        <v>29.3</v>
      </c>
      <c r="P44" s="11">
        <f>[40]Junho!$C$19</f>
        <v>28.2</v>
      </c>
      <c r="Q44" s="11">
        <f>[40]Junho!$C$20</f>
        <v>27.7</v>
      </c>
      <c r="R44" s="11">
        <f>[40]Junho!$C$21</f>
        <v>27.8</v>
      </c>
      <c r="S44" s="11">
        <f>[40]Junho!$C$22</f>
        <v>28.3</v>
      </c>
      <c r="T44" s="11">
        <f>[40]Junho!$C$23</f>
        <v>28.4</v>
      </c>
      <c r="U44" s="11">
        <f>[40]Junho!$C$24</f>
        <v>28.6</v>
      </c>
      <c r="V44" s="11">
        <f>[40]Junho!$C$25</f>
        <v>28.9</v>
      </c>
      <c r="W44" s="11">
        <f>[40]Junho!$C$26</f>
        <v>29.8</v>
      </c>
      <c r="X44" s="11">
        <f>[40]Junho!$C$27</f>
        <v>28</v>
      </c>
      <c r="Y44" s="11">
        <f>[40]Junho!$C$28</f>
        <v>28.6</v>
      </c>
      <c r="Z44" s="11">
        <f>[40]Junho!$C$29</f>
        <v>29.8</v>
      </c>
      <c r="AA44" s="11">
        <f>[40]Junho!$C$30</f>
        <v>28.2</v>
      </c>
      <c r="AB44" s="11">
        <f>[40]Junho!$C$31</f>
        <v>20.8</v>
      </c>
      <c r="AC44" s="11" t="str">
        <f>[40]Junho!$C$32</f>
        <v>*</v>
      </c>
      <c r="AD44" s="11">
        <f>[40]Junho!$C$33</f>
        <v>26.5</v>
      </c>
      <c r="AE44" s="11">
        <f>[40]Junho!$C$34</f>
        <v>19.899999999999999</v>
      </c>
      <c r="AF44" s="131">
        <f t="shared" si="1"/>
        <v>30.1</v>
      </c>
      <c r="AG44" s="94">
        <f t="shared" si="2"/>
        <v>27.558620689655172</v>
      </c>
      <c r="AI44" s="12" t="s">
        <v>47</v>
      </c>
      <c r="AK44" t="s">
        <v>47</v>
      </c>
    </row>
    <row r="45" spans="1:38" x14ac:dyDescent="0.2">
      <c r="A45" s="58" t="s">
        <v>162</v>
      </c>
      <c r="B45" s="11" t="str">
        <f>[41]Junho!$C$5</f>
        <v>*</v>
      </c>
      <c r="C45" s="11" t="str">
        <f>[41]Junho!$C$6</f>
        <v>*</v>
      </c>
      <c r="D45" s="11" t="str">
        <f>[41]Junho!$C$7</f>
        <v>*</v>
      </c>
      <c r="E45" s="11" t="str">
        <f>[41]Junho!$C$8</f>
        <v>*</v>
      </c>
      <c r="F45" s="11" t="str">
        <f>[41]Junho!$C$9</f>
        <v>*</v>
      </c>
      <c r="G45" s="11" t="str">
        <f>[41]Junho!$C$10</f>
        <v>*</v>
      </c>
      <c r="H45" s="11" t="str">
        <f>[41]Junho!$C$11</f>
        <v>*</v>
      </c>
      <c r="I45" s="11" t="str">
        <f>[41]Junho!$C$12</f>
        <v>*</v>
      </c>
      <c r="J45" s="11" t="str">
        <f>[41]Junho!$C$13</f>
        <v>*</v>
      </c>
      <c r="K45" s="11" t="str">
        <f>[41]Junho!$C$14</f>
        <v>*</v>
      </c>
      <c r="L45" s="11" t="str">
        <f>[41]Junho!$C$15</f>
        <v>*</v>
      </c>
      <c r="M45" s="11" t="str">
        <f>[41]Junho!$C$16</f>
        <v>*</v>
      </c>
      <c r="N45" s="11" t="str">
        <f>[41]Junho!$C$17</f>
        <v>*</v>
      </c>
      <c r="O45" s="11" t="str">
        <f>[41]Junho!$C$18</f>
        <v>*</v>
      </c>
      <c r="P45" s="11" t="str">
        <f>[41]Junho!$C$19</f>
        <v>*</v>
      </c>
      <c r="Q45" s="11" t="str">
        <f>[41]Junho!$C$20</f>
        <v>*</v>
      </c>
      <c r="R45" s="11" t="str">
        <f>[41]Junho!$C$21</f>
        <v>*</v>
      </c>
      <c r="S45" s="11" t="str">
        <f>[41]Junho!$C$22</f>
        <v>*</v>
      </c>
      <c r="T45" s="11" t="str">
        <f>[41]Junho!$C$23</f>
        <v>*</v>
      </c>
      <c r="U45" s="11" t="str">
        <f>[41]Junho!$C$24</f>
        <v>*</v>
      </c>
      <c r="V45" s="11" t="str">
        <f>[41]Junho!$C$25</f>
        <v>*</v>
      </c>
      <c r="W45" s="11" t="str">
        <f>[41]Junho!$C$26</f>
        <v>*</v>
      </c>
      <c r="X45" s="11" t="str">
        <f>[41]Junho!$C$27</f>
        <v>*</v>
      </c>
      <c r="Y45" s="11" t="str">
        <f>[41]Junho!$C$28</f>
        <v>*</v>
      </c>
      <c r="Z45" s="11" t="str">
        <f>[41]Junho!$C$29</f>
        <v>*</v>
      </c>
      <c r="AA45" s="11" t="str">
        <f>[41]Junho!$C$30</f>
        <v>*</v>
      </c>
      <c r="AB45" s="11" t="str">
        <f>[41]Junho!$C$31</f>
        <v>*</v>
      </c>
      <c r="AC45" s="11" t="str">
        <f>[41]Junho!$C$32</f>
        <v>*</v>
      </c>
      <c r="AD45" s="11" t="str">
        <f>[41]Junho!$C$33</f>
        <v>*</v>
      </c>
      <c r="AE45" s="11" t="str">
        <f>[41]Junho!$C$34</f>
        <v>*</v>
      </c>
      <c r="AF45" s="131" t="s">
        <v>226</v>
      </c>
      <c r="AG45" s="94" t="s">
        <v>226</v>
      </c>
      <c r="AK45" t="s">
        <v>47</v>
      </c>
    </row>
    <row r="46" spans="1:38" x14ac:dyDescent="0.2">
      <c r="A46" s="58" t="s">
        <v>19</v>
      </c>
      <c r="B46" s="11">
        <f>[42]Junho!$C$5</f>
        <v>20.7</v>
      </c>
      <c r="C46" s="11">
        <f>[42]Junho!$C$6</f>
        <v>16.3</v>
      </c>
      <c r="D46" s="11">
        <f>[42]Junho!$C$7</f>
        <v>21.6</v>
      </c>
      <c r="E46" s="11">
        <f>[42]Junho!$C$8</f>
        <v>19.399999999999999</v>
      </c>
      <c r="F46" s="11">
        <f>[42]Junho!$C$9</f>
        <v>21.5</v>
      </c>
      <c r="G46" s="11">
        <f>[42]Junho!$C$10</f>
        <v>19.399999999999999</v>
      </c>
      <c r="H46" s="11">
        <f>[42]Junho!$C$11</f>
        <v>23</v>
      </c>
      <c r="I46" s="11">
        <f>[42]Junho!$C$12</f>
        <v>29.3</v>
      </c>
      <c r="J46" s="11">
        <f>[42]Junho!$C$13</f>
        <v>30.1</v>
      </c>
      <c r="K46" s="11">
        <f>[42]Junho!$C$14</f>
        <v>30.3</v>
      </c>
      <c r="L46" s="11">
        <f>[42]Junho!$C$15</f>
        <v>31</v>
      </c>
      <c r="M46" s="11">
        <f>[42]Junho!$C$16</f>
        <v>30.4</v>
      </c>
      <c r="N46" s="11">
        <f>[42]Junho!$C$17</f>
        <v>25.8</v>
      </c>
      <c r="O46" s="11">
        <f>[42]Junho!$C$18</f>
        <v>25.2</v>
      </c>
      <c r="P46" s="11">
        <f>[42]Junho!$C$19</f>
        <v>25.9</v>
      </c>
      <c r="Q46" s="11">
        <f>[42]Junho!$C$20</f>
        <v>27.2</v>
      </c>
      <c r="R46" s="11">
        <f>[42]Junho!$C$21</f>
        <v>28.3</v>
      </c>
      <c r="S46" s="11">
        <f>[42]Junho!$C$22</f>
        <v>28.6</v>
      </c>
      <c r="T46" s="11">
        <f>[42]Junho!$C$23</f>
        <v>29.7</v>
      </c>
      <c r="U46" s="11">
        <f>[42]Junho!$C$24</f>
        <v>30.1</v>
      </c>
      <c r="V46" s="11">
        <f>[42]Junho!$C$25</f>
        <v>30</v>
      </c>
      <c r="W46" s="11">
        <f>[42]Junho!$C$26</f>
        <v>29.8</v>
      </c>
      <c r="X46" s="11">
        <f>[42]Junho!$C$27</f>
        <v>29.9</v>
      </c>
      <c r="Y46" s="11">
        <f>[42]Junho!$C$28</f>
        <v>29.1</v>
      </c>
      <c r="Z46" s="11">
        <f>[42]Junho!$C$29</f>
        <v>23.9</v>
      </c>
      <c r="AA46" s="11">
        <f>[42]Junho!$C$30</f>
        <v>14.7</v>
      </c>
      <c r="AB46" s="11">
        <f>[42]Junho!$C$31</f>
        <v>19.3</v>
      </c>
      <c r="AC46" s="11">
        <f>[42]Junho!$C$32</f>
        <v>19.3</v>
      </c>
      <c r="AD46" s="11">
        <f>[42]Junho!$C$33</f>
        <v>23</v>
      </c>
      <c r="AE46" s="11">
        <f>[42]Junho!$C$34</f>
        <v>27.2</v>
      </c>
      <c r="AF46" s="131">
        <f t="shared" si="1"/>
        <v>31</v>
      </c>
      <c r="AG46" s="94">
        <f t="shared" si="2"/>
        <v>25.333333333333329</v>
      </c>
      <c r="AH46" s="12" t="s">
        <v>47</v>
      </c>
      <c r="AI46" s="12" t="s">
        <v>47</v>
      </c>
      <c r="AK46" t="s">
        <v>47</v>
      </c>
      <c r="AL46" t="s">
        <v>47</v>
      </c>
    </row>
    <row r="47" spans="1:38" x14ac:dyDescent="0.2">
      <c r="A47" s="58" t="s">
        <v>31</v>
      </c>
      <c r="B47" s="11">
        <f>[43]Junho!$C$5</f>
        <v>24.6</v>
      </c>
      <c r="C47" s="11">
        <f>[43]Junho!$C$6</f>
        <v>19.5</v>
      </c>
      <c r="D47" s="11">
        <f>[43]Junho!$C$7</f>
        <v>22.6</v>
      </c>
      <c r="E47" s="11">
        <f>[43]Junho!$C$8</f>
        <v>23.7</v>
      </c>
      <c r="F47" s="11">
        <f>[43]Junho!$C$9</f>
        <v>27</v>
      </c>
      <c r="G47" s="11">
        <f>[43]Junho!$C$10</f>
        <v>20</v>
      </c>
      <c r="H47" s="11">
        <f>[43]Junho!$C$11</f>
        <v>28.9</v>
      </c>
      <c r="I47" s="11">
        <f>[43]Junho!$C$12</f>
        <v>30.9</v>
      </c>
      <c r="J47" s="11">
        <f>[43]Junho!$C$13</f>
        <v>31.1</v>
      </c>
      <c r="K47" s="11">
        <f>[43]Junho!$C$14</f>
        <v>30.5</v>
      </c>
      <c r="L47" s="11">
        <f>[43]Junho!$C$15</f>
        <v>30.9</v>
      </c>
      <c r="M47" s="11">
        <f>[43]Junho!$C$16</f>
        <v>30.4</v>
      </c>
      <c r="N47" s="11">
        <f>[43]Junho!$C$17</f>
        <v>30.6</v>
      </c>
      <c r="O47" s="11">
        <f>[43]Junho!$C$18</f>
        <v>27.1</v>
      </c>
      <c r="P47" s="11">
        <f>[43]Junho!$C$19</f>
        <v>28.3</v>
      </c>
      <c r="Q47" s="11">
        <f>[43]Junho!$C$20</f>
        <v>29.2</v>
      </c>
      <c r="R47" s="11">
        <f>[43]Junho!$C$21</f>
        <v>29.3</v>
      </c>
      <c r="S47" s="11">
        <f>[43]Junho!$C$22</f>
        <v>29.2</v>
      </c>
      <c r="T47" s="11">
        <f>[43]Junho!$C$23</f>
        <v>30.6</v>
      </c>
      <c r="U47" s="11">
        <f>[43]Junho!$C$24</f>
        <v>30.4</v>
      </c>
      <c r="V47" s="11">
        <f>[43]Junho!$C$25</f>
        <v>29.9</v>
      </c>
      <c r="W47" s="11">
        <f>[43]Junho!$C$26</f>
        <v>31.1</v>
      </c>
      <c r="X47" s="11">
        <f>[43]Junho!$C$27</f>
        <v>29.6</v>
      </c>
      <c r="Y47" s="11">
        <f>[43]Junho!$C$28</f>
        <v>29.6</v>
      </c>
      <c r="Z47" s="11">
        <f>[43]Junho!$C$29</f>
        <v>27</v>
      </c>
      <c r="AA47" s="11">
        <f>[43]Junho!$C$30</f>
        <v>20.8</v>
      </c>
      <c r="AB47" s="11">
        <f>[43]Junho!$C$31</f>
        <v>17.5</v>
      </c>
      <c r="AC47" s="11">
        <f>[43]Junho!$C$32</f>
        <v>20.100000000000001</v>
      </c>
      <c r="AD47" s="11">
        <f>[43]Junho!$C$33</f>
        <v>28.7</v>
      </c>
      <c r="AE47" s="11">
        <f>[43]Junho!$C$34</f>
        <v>28.1</v>
      </c>
      <c r="AF47" s="131">
        <f t="shared" si="1"/>
        <v>31.1</v>
      </c>
      <c r="AG47" s="94">
        <f t="shared" si="2"/>
        <v>27.240000000000002</v>
      </c>
      <c r="AI47" s="12" t="s">
        <v>47</v>
      </c>
      <c r="AJ47" t="s">
        <v>47</v>
      </c>
      <c r="AK47" t="s">
        <v>47</v>
      </c>
    </row>
    <row r="48" spans="1:38" x14ac:dyDescent="0.2">
      <c r="A48" s="58" t="s">
        <v>44</v>
      </c>
      <c r="B48" s="11">
        <f>[44]Junho!$C$5</f>
        <v>29.3</v>
      </c>
      <c r="C48" s="11">
        <f>[44]Junho!$C$6</f>
        <v>24.1</v>
      </c>
      <c r="D48" s="11">
        <f>[44]Junho!$C$7</f>
        <v>28.7</v>
      </c>
      <c r="E48" s="11">
        <f>[44]Junho!$C$8</f>
        <v>31.5</v>
      </c>
      <c r="F48" s="11">
        <f>[44]Junho!$C$9</f>
        <v>32.700000000000003</v>
      </c>
      <c r="G48" s="11">
        <f>[44]Junho!$C$10</f>
        <v>26.6</v>
      </c>
      <c r="H48" s="11">
        <f>[44]Junho!$C$11</f>
        <v>31.3</v>
      </c>
      <c r="I48" s="11">
        <f>[44]Junho!$C$12</f>
        <v>32.799999999999997</v>
      </c>
      <c r="J48" s="11">
        <f>[44]Junho!$C$13</f>
        <v>32.5</v>
      </c>
      <c r="K48" s="11">
        <f>[44]Junho!$C$14</f>
        <v>33.1</v>
      </c>
      <c r="L48" s="11">
        <f>[44]Junho!$C$15</f>
        <v>32.299999999999997</v>
      </c>
      <c r="M48" s="11">
        <f>[44]Junho!$C$16</f>
        <v>31.8</v>
      </c>
      <c r="N48" s="11">
        <f>[44]Junho!$C$17</f>
        <v>31.5</v>
      </c>
      <c r="O48" s="11">
        <f>[44]Junho!$C$18</f>
        <v>30.7</v>
      </c>
      <c r="P48" s="11">
        <f>[44]Junho!$C$19</f>
        <v>31.2</v>
      </c>
      <c r="Q48" s="11">
        <f>[44]Junho!$C$20</f>
        <v>30.2</v>
      </c>
      <c r="R48" s="11">
        <f>[44]Junho!$C$21</f>
        <v>30.8</v>
      </c>
      <c r="S48" s="11">
        <f>[44]Junho!$C$22</f>
        <v>30.9</v>
      </c>
      <c r="T48" s="11">
        <f>[44]Junho!$C$23</f>
        <v>30.9</v>
      </c>
      <c r="U48" s="11">
        <f>[44]Junho!$C$24</f>
        <v>31.3</v>
      </c>
      <c r="V48" s="11">
        <f>[44]Junho!$C$25</f>
        <v>31.4</v>
      </c>
      <c r="W48" s="11">
        <f>[44]Junho!$C$26</f>
        <v>32.5</v>
      </c>
      <c r="X48" s="11">
        <f>[44]Junho!$C$27</f>
        <v>30.7</v>
      </c>
      <c r="Y48" s="11">
        <f>[44]Junho!$C$28</f>
        <v>31.4</v>
      </c>
      <c r="Z48" s="11">
        <f>[44]Junho!$C$29</f>
        <v>32</v>
      </c>
      <c r="AA48" s="11">
        <f>[44]Junho!$C$30</f>
        <v>31.3</v>
      </c>
      <c r="AB48" s="11">
        <f>[44]Junho!$C$31</f>
        <v>23.9</v>
      </c>
      <c r="AC48" s="11">
        <f>[44]Junho!$C$32</f>
        <v>29.3</v>
      </c>
      <c r="AD48" s="11">
        <f>[44]Junho!$C$33</f>
        <v>31.1</v>
      </c>
      <c r="AE48" s="11">
        <f>[44]Junho!$C$34</f>
        <v>31.4</v>
      </c>
      <c r="AF48" s="131">
        <f t="shared" si="1"/>
        <v>33.1</v>
      </c>
      <c r="AG48" s="94">
        <f t="shared" si="2"/>
        <v>30.639999999999993</v>
      </c>
      <c r="AH48" s="12" t="s">
        <v>47</v>
      </c>
      <c r="AI48" s="12" t="s">
        <v>47</v>
      </c>
      <c r="AJ48" t="s">
        <v>47</v>
      </c>
      <c r="AL48" t="s">
        <v>47</v>
      </c>
    </row>
    <row r="49" spans="1:38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131" t="s">
        <v>226</v>
      </c>
      <c r="AG49" s="94" t="s">
        <v>226</v>
      </c>
      <c r="AK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F50" si="3">MAX(B5:B49)</f>
        <v>32.200000000000003</v>
      </c>
      <c r="C50" s="13">
        <f t="shared" si="3"/>
        <v>28.2</v>
      </c>
      <c r="D50" s="13">
        <f t="shared" si="3"/>
        <v>28.7</v>
      </c>
      <c r="E50" s="13">
        <f t="shared" si="3"/>
        <v>31.5</v>
      </c>
      <c r="F50" s="13">
        <f t="shared" si="3"/>
        <v>32.700000000000003</v>
      </c>
      <c r="G50" s="13">
        <f t="shared" si="3"/>
        <v>29.8</v>
      </c>
      <c r="H50" s="13">
        <f t="shared" si="3"/>
        <v>31.9</v>
      </c>
      <c r="I50" s="13">
        <f t="shared" si="3"/>
        <v>33.700000000000003</v>
      </c>
      <c r="J50" s="13">
        <f t="shared" si="3"/>
        <v>34</v>
      </c>
      <c r="K50" s="13">
        <f t="shared" si="3"/>
        <v>34.700000000000003</v>
      </c>
      <c r="L50" s="13">
        <f t="shared" si="3"/>
        <v>35.1</v>
      </c>
      <c r="M50" s="13">
        <f t="shared" si="3"/>
        <v>34.6</v>
      </c>
      <c r="N50" s="13">
        <f t="shared" si="3"/>
        <v>33.5</v>
      </c>
      <c r="O50" s="13">
        <f t="shared" si="3"/>
        <v>32.6</v>
      </c>
      <c r="P50" s="13">
        <f t="shared" si="3"/>
        <v>31.5</v>
      </c>
      <c r="Q50" s="13">
        <f t="shared" si="3"/>
        <v>33.4</v>
      </c>
      <c r="R50" s="13">
        <f t="shared" si="3"/>
        <v>33.200000000000003</v>
      </c>
      <c r="S50" s="13">
        <f t="shared" si="3"/>
        <v>32.4</v>
      </c>
      <c r="T50" s="13">
        <f t="shared" si="3"/>
        <v>33.4</v>
      </c>
      <c r="U50" s="13">
        <f t="shared" si="3"/>
        <v>33.1</v>
      </c>
      <c r="V50" s="13">
        <f t="shared" si="3"/>
        <v>33.700000000000003</v>
      </c>
      <c r="W50" s="13">
        <f t="shared" si="3"/>
        <v>33.799999999999997</v>
      </c>
      <c r="X50" s="13">
        <f t="shared" si="3"/>
        <v>34</v>
      </c>
      <c r="Y50" s="13">
        <f t="shared" si="3"/>
        <v>33</v>
      </c>
      <c r="Z50" s="13">
        <f t="shared" si="3"/>
        <v>33.299999999999997</v>
      </c>
      <c r="AA50" s="13">
        <f t="shared" si="3"/>
        <v>32.6</v>
      </c>
      <c r="AB50" s="13">
        <f t="shared" si="3"/>
        <v>25.6</v>
      </c>
      <c r="AC50" s="13">
        <f t="shared" si="3"/>
        <v>29.6</v>
      </c>
      <c r="AD50" s="13">
        <f t="shared" si="3"/>
        <v>32.1</v>
      </c>
      <c r="AE50" s="13">
        <f t="shared" si="3"/>
        <v>33.4</v>
      </c>
      <c r="AF50" s="15">
        <f t="shared" si="3"/>
        <v>35.1</v>
      </c>
      <c r="AG50" s="94">
        <f>AVERAGE(AG5:AG49)</f>
        <v>27.451181547273507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52"/>
      <c r="AG51" s="54"/>
      <c r="AJ51" t="s">
        <v>47</v>
      </c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116"/>
      <c r="AF52" s="52"/>
      <c r="AG52" s="51"/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2"/>
      <c r="AG55" s="54"/>
      <c r="AI55" s="12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2"/>
      <c r="AG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8" x14ac:dyDescent="0.2">
      <c r="AG58" s="1"/>
    </row>
    <row r="59" spans="1:38" x14ac:dyDescent="0.2">
      <c r="Z59" s="2" t="s">
        <v>47</v>
      </c>
      <c r="AG59" s="1"/>
      <c r="AI59" t="s">
        <v>47</v>
      </c>
    </row>
    <row r="62" spans="1:38" x14ac:dyDescent="0.2">
      <c r="X62" s="2" t="s">
        <v>47</v>
      </c>
      <c r="Z62" s="2" t="s">
        <v>47</v>
      </c>
    </row>
    <row r="63" spans="1:38" x14ac:dyDescent="0.2">
      <c r="L63" s="2" t="s">
        <v>47</v>
      </c>
      <c r="S63" s="2" t="s">
        <v>47</v>
      </c>
    </row>
    <row r="64" spans="1:38" x14ac:dyDescent="0.2">
      <c r="V64" s="2" t="s">
        <v>47</v>
      </c>
      <c r="AH64" t="s">
        <v>47</v>
      </c>
    </row>
    <row r="66" spans="19:32" x14ac:dyDescent="0.2">
      <c r="S66" s="2" t="s">
        <v>47</v>
      </c>
    </row>
    <row r="67" spans="19:32" x14ac:dyDescent="0.2">
      <c r="U67" s="2" t="s">
        <v>47</v>
      </c>
      <c r="AF67" s="7" t="s">
        <v>47</v>
      </c>
    </row>
  </sheetData>
  <sheetProtection password="C6EC" sheet="1" objects="1" scenarios="1"/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J62" sqref="AJ62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5" ht="20.100000000000001" customHeight="1" x14ac:dyDescent="0.2">
      <c r="A1" s="152" t="s">
        <v>24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5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67"/>
      <c r="AF2" s="150"/>
      <c r="AG2" s="151"/>
    </row>
    <row r="3" spans="1:35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66">
        <f t="shared" si="0"/>
        <v>29</v>
      </c>
      <c r="AE3" s="168">
        <v>30</v>
      </c>
      <c r="AF3" s="46" t="s">
        <v>38</v>
      </c>
      <c r="AG3" s="60" t="s">
        <v>36</v>
      </c>
    </row>
    <row r="4" spans="1:35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6"/>
      <c r="AE4" s="168"/>
      <c r="AF4" s="46" t="s">
        <v>35</v>
      </c>
      <c r="AG4" s="60" t="s">
        <v>35</v>
      </c>
    </row>
    <row r="5" spans="1:35" s="5" customFormat="1" x14ac:dyDescent="0.2">
      <c r="A5" s="58" t="s">
        <v>40</v>
      </c>
      <c r="B5" s="127">
        <f>[1]Junho!$D$5</f>
        <v>13.3</v>
      </c>
      <c r="C5" s="127">
        <f>[1]Junho!$D$6</f>
        <v>18</v>
      </c>
      <c r="D5" s="127">
        <f>[1]Junho!$D$7</f>
        <v>17.899999999999999</v>
      </c>
      <c r="E5" s="127">
        <f>[1]Junho!$D$8</f>
        <v>17.8</v>
      </c>
      <c r="F5" s="127">
        <f>[1]Junho!$D$9</f>
        <v>18.7</v>
      </c>
      <c r="G5" s="127">
        <f>[1]Junho!$D$10</f>
        <v>16.3</v>
      </c>
      <c r="H5" s="127">
        <f>[1]Junho!$D$11</f>
        <v>16.2</v>
      </c>
      <c r="I5" s="127">
        <f>[1]Junho!$D$12</f>
        <v>17</v>
      </c>
      <c r="J5" s="127">
        <f>[1]Junho!$D$13</f>
        <v>19.899999999999999</v>
      </c>
      <c r="K5" s="127">
        <f>[1]Junho!$D$14</f>
        <v>18.2</v>
      </c>
      <c r="L5" s="127">
        <f>[1]Junho!$D$15</f>
        <v>16.100000000000001</v>
      </c>
      <c r="M5" s="127">
        <f>[1]Junho!$D$16</f>
        <v>16.100000000000001</v>
      </c>
      <c r="N5" s="127">
        <f>[1]Junho!$D$17</f>
        <v>13.8</v>
      </c>
      <c r="O5" s="127">
        <f>[1]Junho!$D$18</f>
        <v>16.899999999999999</v>
      </c>
      <c r="P5" s="127">
        <f>[1]Junho!$D$19</f>
        <v>17.5</v>
      </c>
      <c r="Q5" s="127">
        <f>[1]Junho!$D$20</f>
        <v>14.2</v>
      </c>
      <c r="R5" s="127">
        <f>[1]Junho!$D$21</f>
        <v>15</v>
      </c>
      <c r="S5" s="127">
        <f>[1]Junho!$D$22</f>
        <v>18.100000000000001</v>
      </c>
      <c r="T5" s="127">
        <f>[1]Junho!$D$23</f>
        <v>14.1</v>
      </c>
      <c r="U5" s="127">
        <f>[1]Junho!$D$24</f>
        <v>14.1</v>
      </c>
      <c r="V5" s="127">
        <f>[1]Junho!$D$25</f>
        <v>12.3</v>
      </c>
      <c r="W5" s="127">
        <f>[1]Junho!$D$26</f>
        <v>11.4</v>
      </c>
      <c r="X5" s="127">
        <f>[1]Junho!$D$27</f>
        <v>12.2</v>
      </c>
      <c r="Y5" s="127">
        <f>[1]Junho!$D$28</f>
        <v>11.4</v>
      </c>
      <c r="Z5" s="127">
        <f>[1]Junho!$D$29</f>
        <v>14.4</v>
      </c>
      <c r="AA5" s="127">
        <f>[1]Junho!$D$30</f>
        <v>18.3</v>
      </c>
      <c r="AB5" s="127">
        <f>[1]Junho!$D$31</f>
        <v>17.8</v>
      </c>
      <c r="AC5" s="127">
        <f>[1]Junho!$D$32</f>
        <v>17.2</v>
      </c>
      <c r="AD5" s="127">
        <f>[1]Junho!$D$33</f>
        <v>14.6</v>
      </c>
      <c r="AE5" s="127">
        <f>[1]Junho!$D$34</f>
        <v>17.899999999999999</v>
      </c>
      <c r="AF5" s="15">
        <f>MIN(B5:AE5)</f>
        <v>11.4</v>
      </c>
      <c r="AG5" s="94">
        <f>AVERAGE(B5:AE5)</f>
        <v>15.889999999999999</v>
      </c>
    </row>
    <row r="6" spans="1:35" x14ac:dyDescent="0.2">
      <c r="A6" s="58" t="s">
        <v>0</v>
      </c>
      <c r="B6" s="11">
        <f>[2]Junho!$D$5</f>
        <v>12.2</v>
      </c>
      <c r="C6" s="11">
        <f>[2]Junho!$D$6</f>
        <v>11.1</v>
      </c>
      <c r="D6" s="11">
        <f>[2]Junho!$D$7</f>
        <v>9.3000000000000007</v>
      </c>
      <c r="E6" s="11">
        <f>[2]Junho!$D$8</f>
        <v>17</v>
      </c>
      <c r="F6" s="11">
        <f>[2]Junho!$D$9</f>
        <v>12.8</v>
      </c>
      <c r="G6" s="11">
        <f>[2]Junho!$D$10</f>
        <v>7</v>
      </c>
      <c r="H6" s="11">
        <f>[2]Junho!$D$11</f>
        <v>7.6</v>
      </c>
      <c r="I6" s="11">
        <f>[2]Junho!$D$12</f>
        <v>15</v>
      </c>
      <c r="J6" s="11">
        <f>[2]Junho!$D$13</f>
        <v>18</v>
      </c>
      <c r="K6" s="11">
        <f>[2]Junho!$D$14</f>
        <v>19</v>
      </c>
      <c r="L6" s="11">
        <f>[2]Junho!$D$15</f>
        <v>18.899999999999999</v>
      </c>
      <c r="M6" s="11">
        <f>[2]Junho!$D$16</f>
        <v>15</v>
      </c>
      <c r="N6" s="11">
        <f>[2]Junho!$D$17</f>
        <v>16.899999999999999</v>
      </c>
      <c r="O6" s="11">
        <f>[2]Junho!$D$18</f>
        <v>13.3</v>
      </c>
      <c r="P6" s="11">
        <f>[2]Junho!$D$19</f>
        <v>14.8</v>
      </c>
      <c r="Q6" s="11">
        <f>[2]Junho!$D$20</f>
        <v>14.2</v>
      </c>
      <c r="R6" s="11">
        <f>[2]Junho!$D$21</f>
        <v>13.9</v>
      </c>
      <c r="S6" s="11">
        <f>[2]Junho!$D$22</f>
        <v>13.5</v>
      </c>
      <c r="T6" s="11">
        <f>[2]Junho!$D$23</f>
        <v>15</v>
      </c>
      <c r="U6" s="11">
        <f>[2]Junho!$D$24</f>
        <v>13.3</v>
      </c>
      <c r="V6" s="11">
        <f>[2]Junho!$D$25</f>
        <v>12.4</v>
      </c>
      <c r="W6" s="11">
        <f>[2]Junho!$D$26</f>
        <v>11.9</v>
      </c>
      <c r="X6" s="11">
        <f>[2]Junho!$D$27</f>
        <v>13.3</v>
      </c>
      <c r="Y6" s="11">
        <f>[2]Junho!$D$28</f>
        <v>12</v>
      </c>
      <c r="Z6" s="11">
        <f>[2]Junho!$D$29</f>
        <v>15.1</v>
      </c>
      <c r="AA6" s="11">
        <f>[2]Junho!$D$30</f>
        <v>9.6</v>
      </c>
      <c r="AB6" s="11">
        <f>[2]Junho!$D$31</f>
        <v>9.8000000000000007</v>
      </c>
      <c r="AC6" s="11">
        <f>[2]Junho!$D$32</f>
        <v>6.8</v>
      </c>
      <c r="AD6" s="11">
        <f>[2]Junho!$D$33</f>
        <v>15.5</v>
      </c>
      <c r="AE6" s="11">
        <f>[2]Junho!$D$34</f>
        <v>17</v>
      </c>
      <c r="AF6" s="15">
        <f>MIN(B6:AE6)</f>
        <v>6.8</v>
      </c>
      <c r="AG6" s="94">
        <f>AVERAGE(B6:AE6)</f>
        <v>13.373333333333335</v>
      </c>
    </row>
    <row r="7" spans="1:35" x14ac:dyDescent="0.2">
      <c r="A7" s="58" t="s">
        <v>104</v>
      </c>
      <c r="B7" s="11">
        <f>[3]Junho!$D$5</f>
        <v>18</v>
      </c>
      <c r="C7" s="11">
        <f>[3]Junho!$D$6</f>
        <v>14</v>
      </c>
      <c r="D7" s="11">
        <f>[3]Junho!$D$7</f>
        <v>14.7</v>
      </c>
      <c r="E7" s="11">
        <f>[3]Junho!$D$8</f>
        <v>17.7</v>
      </c>
      <c r="F7" s="11">
        <f>[3]Junho!$D$9</f>
        <v>16.600000000000001</v>
      </c>
      <c r="G7" s="11">
        <f>[3]Junho!$D$10</f>
        <v>12</v>
      </c>
      <c r="H7" s="11">
        <f>[3]Junho!$D$11</f>
        <v>13.3</v>
      </c>
      <c r="I7" s="11">
        <f>[3]Junho!$D$12</f>
        <v>17.100000000000001</v>
      </c>
      <c r="J7" s="11">
        <f>[3]Junho!$D$13</f>
        <v>19.899999999999999</v>
      </c>
      <c r="K7" s="11">
        <f>[3]Junho!$D$14</f>
        <v>19.2</v>
      </c>
      <c r="L7" s="11">
        <f>[3]Junho!$D$15</f>
        <v>19.3</v>
      </c>
      <c r="M7" s="11">
        <f>[3]Junho!$D$16</f>
        <v>18.2</v>
      </c>
      <c r="N7" s="11">
        <f>[3]Junho!$D$17</f>
        <v>17.3</v>
      </c>
      <c r="O7" s="11">
        <f>[3]Junho!$D$18</f>
        <v>17.399999999999999</v>
      </c>
      <c r="P7" s="11">
        <f>[3]Junho!$D$19</f>
        <v>15.6</v>
      </c>
      <c r="Q7" s="11">
        <f>[3]Junho!$D$20</f>
        <v>16.899999999999999</v>
      </c>
      <c r="R7" s="11">
        <f>[3]Junho!$D$21</f>
        <v>16.8</v>
      </c>
      <c r="S7" s="11">
        <f>[3]Junho!$D$22</f>
        <v>17.399999999999999</v>
      </c>
      <c r="T7" s="11">
        <f>[3]Junho!$D$23</f>
        <v>16.5</v>
      </c>
      <c r="U7" s="11">
        <f>[3]Junho!$D$24</f>
        <v>17.2</v>
      </c>
      <c r="V7" s="11">
        <f>[3]Junho!$D$25</f>
        <v>15.6</v>
      </c>
      <c r="W7" s="11">
        <f>[3]Junho!$D$26</f>
        <v>16</v>
      </c>
      <c r="X7" s="11">
        <f>[3]Junho!$D$27</f>
        <v>16.100000000000001</v>
      </c>
      <c r="Y7" s="11">
        <f>[3]Junho!$D$28</f>
        <v>14.9</v>
      </c>
      <c r="Z7" s="11">
        <f>[3]Junho!$D$29</f>
        <v>16.399999999999999</v>
      </c>
      <c r="AA7" s="11">
        <f>[3]Junho!$D$30</f>
        <v>14.6</v>
      </c>
      <c r="AB7" s="11">
        <f>[3]Junho!$D$31</f>
        <v>14.1</v>
      </c>
      <c r="AC7" s="11">
        <f>[3]Junho!$D$32</f>
        <v>13.4</v>
      </c>
      <c r="AD7" s="11">
        <f>[3]Junho!$D$33</f>
        <v>14.2</v>
      </c>
      <c r="AE7" s="11">
        <f>[3]Junho!$D$34</f>
        <v>17.2</v>
      </c>
      <c r="AF7" s="14">
        <f>MIN(B7:AE7)</f>
        <v>12</v>
      </c>
      <c r="AG7" s="112">
        <f>AVERAGE(B7:AE7)</f>
        <v>16.253333333333334</v>
      </c>
    </row>
    <row r="8" spans="1:35" x14ac:dyDescent="0.2">
      <c r="A8" s="58" t="s">
        <v>1</v>
      </c>
      <c r="B8" s="11" t="str">
        <f>[4]Junho!$D$5</f>
        <v>*</v>
      </c>
      <c r="C8" s="11" t="str">
        <f>[4]Junho!$D$6</f>
        <v>*</v>
      </c>
      <c r="D8" s="11" t="str">
        <f>[4]Junho!$D$7</f>
        <v>*</v>
      </c>
      <c r="E8" s="11" t="str">
        <f>[4]Junho!$D$8</f>
        <v>*</v>
      </c>
      <c r="F8" s="11">
        <f>[4]Junho!$D$9</f>
        <v>16.7</v>
      </c>
      <c r="G8" s="11">
        <f>[4]Junho!$D$10</f>
        <v>15</v>
      </c>
      <c r="H8" s="11">
        <f>[4]Junho!$D$11</f>
        <v>14.8</v>
      </c>
      <c r="I8" s="11">
        <f>[4]Junho!$D$12</f>
        <v>18.7</v>
      </c>
      <c r="J8" s="11">
        <f>[4]Junho!$D$13</f>
        <v>20.7</v>
      </c>
      <c r="K8" s="11" t="str">
        <f>[4]Junho!$D$14</f>
        <v>*</v>
      </c>
      <c r="L8" s="11" t="str">
        <f>[4]Junho!$D$15</f>
        <v>*</v>
      </c>
      <c r="M8" s="11" t="str">
        <f>[4]Junho!$D$16</f>
        <v>*</v>
      </c>
      <c r="N8" s="11" t="str">
        <f>[4]Junho!$D$17</f>
        <v>*</v>
      </c>
      <c r="O8" s="11" t="str">
        <f>[4]Junho!$D$18</f>
        <v>*</v>
      </c>
      <c r="P8" s="11" t="str">
        <f>[4]Junho!$D$19</f>
        <v>*</v>
      </c>
      <c r="Q8" s="11" t="str">
        <f>[4]Junho!$D$20</f>
        <v>*</v>
      </c>
      <c r="R8" s="11" t="str">
        <f>[4]Junho!$D$21</f>
        <v>*</v>
      </c>
      <c r="S8" s="11" t="str">
        <f>[4]Junho!$D$22</f>
        <v>*</v>
      </c>
      <c r="T8" s="11" t="str">
        <f>[4]Junho!$D$23</f>
        <v>*</v>
      </c>
      <c r="U8" s="11" t="str">
        <f>[4]Junho!$D$24</f>
        <v>*</v>
      </c>
      <c r="V8" s="11" t="str">
        <f>[4]Junho!$D$25</f>
        <v>*</v>
      </c>
      <c r="W8" s="11">
        <f>[4]Junho!$D$26</f>
        <v>22.3</v>
      </c>
      <c r="X8" s="11">
        <f>[4]Junho!$D$27</f>
        <v>16.100000000000001</v>
      </c>
      <c r="Y8" s="11">
        <f>[4]Junho!$D$28</f>
        <v>15.3</v>
      </c>
      <c r="Z8" s="11">
        <f>[4]Junho!$D$29</f>
        <v>19.2</v>
      </c>
      <c r="AA8" s="11">
        <f>[4]Junho!$D$30</f>
        <v>16.100000000000001</v>
      </c>
      <c r="AB8" s="11" t="str">
        <f>[4]Junho!$D$31</f>
        <v>*</v>
      </c>
      <c r="AC8" s="11" t="str">
        <f>[4]Junho!$D$32</f>
        <v>*</v>
      </c>
      <c r="AD8" s="11" t="str">
        <f>[4]Junho!$D$33</f>
        <v>*</v>
      </c>
      <c r="AE8" s="11" t="str">
        <f>[4]Junho!$D$34</f>
        <v>*</v>
      </c>
      <c r="AF8" s="15">
        <f>MIN(B8:AE8)</f>
        <v>14.8</v>
      </c>
      <c r="AG8" s="94">
        <f>AVERAGE(B8:AE8)</f>
        <v>17.490000000000002</v>
      </c>
    </row>
    <row r="9" spans="1:35" x14ac:dyDescent="0.2">
      <c r="A9" s="58" t="s">
        <v>167</v>
      </c>
      <c r="B9" s="11">
        <f>[5]Junho!$D$5</f>
        <v>10.4</v>
      </c>
      <c r="C9" s="11">
        <f>[5]Junho!$D$6</f>
        <v>9.8000000000000007</v>
      </c>
      <c r="D9" s="11">
        <f>[5]Junho!$D$7</f>
        <v>10.8</v>
      </c>
      <c r="E9" s="11">
        <f>[5]Junho!$D$8</f>
        <v>16.7</v>
      </c>
      <c r="F9" s="11">
        <f>[5]Junho!$D$9</f>
        <v>11</v>
      </c>
      <c r="G9" s="11">
        <f>[5]Junho!$D$10</f>
        <v>8.9</v>
      </c>
      <c r="H9" s="11">
        <f>[5]Junho!$D$11</f>
        <v>11.2</v>
      </c>
      <c r="I9" s="11">
        <f>[5]Junho!$D$12</f>
        <v>16.7</v>
      </c>
      <c r="J9" s="11">
        <f>[5]Junho!$D$13</f>
        <v>21.5</v>
      </c>
      <c r="K9" s="11">
        <f>[5]Junho!$D$14</f>
        <v>22.8</v>
      </c>
      <c r="L9" s="11">
        <f>[5]Junho!$D$15</f>
        <v>22.2</v>
      </c>
      <c r="M9" s="11">
        <f>[5]Junho!$D$16</f>
        <v>20.9</v>
      </c>
      <c r="N9" s="11">
        <f>[5]Junho!$D$17</f>
        <v>17.8</v>
      </c>
      <c r="O9" s="11">
        <f>[5]Junho!$D$18</f>
        <v>11.7</v>
      </c>
      <c r="P9" s="11">
        <f>[5]Junho!$D$19</f>
        <v>15.8</v>
      </c>
      <c r="Q9" s="11">
        <f>[5]Junho!$D$20</f>
        <v>14.7</v>
      </c>
      <c r="R9" s="11">
        <f>[5]Junho!$D$21</f>
        <v>17</v>
      </c>
      <c r="S9" s="11">
        <f>[5]Junho!$D$22</f>
        <v>15.1</v>
      </c>
      <c r="T9" s="11">
        <f>[5]Junho!$D$23</f>
        <v>18.8</v>
      </c>
      <c r="U9" s="11">
        <f>[5]Junho!$D$24</f>
        <v>18</v>
      </c>
      <c r="V9" s="11">
        <f>[5]Junho!$D$25</f>
        <v>14.6</v>
      </c>
      <c r="W9" s="11">
        <f>[5]Junho!$D$26</f>
        <v>16.2</v>
      </c>
      <c r="X9" s="11">
        <f>[5]Junho!$D$27</f>
        <v>16.399999999999999</v>
      </c>
      <c r="Y9" s="11">
        <f>[5]Junho!$D$28</f>
        <v>13.7</v>
      </c>
      <c r="Z9" s="11">
        <f>[5]Junho!$D$29</f>
        <v>13.5</v>
      </c>
      <c r="AA9" s="11">
        <f>[5]Junho!$D$30</f>
        <v>9.8000000000000007</v>
      </c>
      <c r="AB9" s="11">
        <f>[5]Junho!$D$31</f>
        <v>8.8000000000000007</v>
      </c>
      <c r="AC9" s="11">
        <f>[5]Junho!$D$32</f>
        <v>9.3000000000000007</v>
      </c>
      <c r="AD9" s="11">
        <f>[5]Junho!$D$33</f>
        <v>15.4</v>
      </c>
      <c r="AE9" s="11">
        <f>[5]Junho!$D$34</f>
        <v>15.2</v>
      </c>
      <c r="AF9" s="14">
        <f>MIN(B9:AE9)</f>
        <v>8.8000000000000007</v>
      </c>
      <c r="AG9" s="112">
        <f>AVERAGE(B9:AE9)</f>
        <v>14.823333333333332</v>
      </c>
    </row>
    <row r="10" spans="1:35" x14ac:dyDescent="0.2">
      <c r="A10" s="58" t="s">
        <v>111</v>
      </c>
      <c r="B10" s="11" t="str">
        <f>[6]Junho!$D$5</f>
        <v>*</v>
      </c>
      <c r="C10" s="11" t="str">
        <f>[6]Junho!$D$6</f>
        <v>*</v>
      </c>
      <c r="D10" s="11" t="str">
        <f>[6]Junho!$D$7</f>
        <v>*</v>
      </c>
      <c r="E10" s="11" t="str">
        <f>[6]Junho!$D$8</f>
        <v>*</v>
      </c>
      <c r="F10" s="11" t="str">
        <f>[6]Junho!$D$9</f>
        <v>*</v>
      </c>
      <c r="G10" s="11" t="str">
        <f>[6]Junho!$D$10</f>
        <v>*</v>
      </c>
      <c r="H10" s="11" t="str">
        <f>[6]Junho!$D$11</f>
        <v>*</v>
      </c>
      <c r="I10" s="11" t="str">
        <f>[6]Junho!$D$12</f>
        <v>*</v>
      </c>
      <c r="J10" s="11" t="str">
        <f>[6]Junho!$D$13</f>
        <v>*</v>
      </c>
      <c r="K10" s="11" t="str">
        <f>[6]Junho!$D$14</f>
        <v>*</v>
      </c>
      <c r="L10" s="11" t="str">
        <f>[6]Junho!$D$15</f>
        <v>*</v>
      </c>
      <c r="M10" s="11" t="str">
        <f>[6]Junho!$D$16</f>
        <v>*</v>
      </c>
      <c r="N10" s="11" t="str">
        <f>[6]Junho!$D$17</f>
        <v>*</v>
      </c>
      <c r="O10" s="11" t="str">
        <f>[6]Junho!$D$18</f>
        <v>*</v>
      </c>
      <c r="P10" s="11" t="str">
        <f>[6]Junho!$D$19</f>
        <v>*</v>
      </c>
      <c r="Q10" s="11" t="str">
        <f>[6]Junho!$D$20</f>
        <v>*</v>
      </c>
      <c r="R10" s="11" t="str">
        <f>[6]Junho!$D$21</f>
        <v>*</v>
      </c>
      <c r="S10" s="11" t="str">
        <f>[6]Junho!$D$22</f>
        <v>*</v>
      </c>
      <c r="T10" s="11" t="str">
        <f>[6]Junho!$D$23</f>
        <v>*</v>
      </c>
      <c r="U10" s="11" t="str">
        <f>[6]Junho!$D$24</f>
        <v>*</v>
      </c>
      <c r="V10" s="11" t="str">
        <f>[6]Junho!$D$25</f>
        <v>*</v>
      </c>
      <c r="W10" s="11" t="str">
        <f>[6]Junho!$D$26</f>
        <v>*</v>
      </c>
      <c r="X10" s="11" t="str">
        <f>[6]Junho!$D$27</f>
        <v>*</v>
      </c>
      <c r="Y10" s="11" t="str">
        <f>[6]Junho!$D$28</f>
        <v>*</v>
      </c>
      <c r="Z10" s="11" t="str">
        <f>[6]Junho!$D$29</f>
        <v>*</v>
      </c>
      <c r="AA10" s="11" t="str">
        <f>[6]Junho!$D$30</f>
        <v>*</v>
      </c>
      <c r="AB10" s="11" t="str">
        <f>[6]Junho!$D$31</f>
        <v>*</v>
      </c>
      <c r="AC10" s="11" t="str">
        <f>[6]Junho!$D$32</f>
        <v>*</v>
      </c>
      <c r="AD10" s="11" t="str">
        <f>[6]Junho!$D$33</f>
        <v>*</v>
      </c>
      <c r="AE10" s="11" t="str">
        <f>[6]Junho!$D$34</f>
        <v>*</v>
      </c>
      <c r="AF10" s="15" t="s">
        <v>226</v>
      </c>
      <c r="AG10" s="94" t="s">
        <v>226</v>
      </c>
    </row>
    <row r="11" spans="1:35" x14ac:dyDescent="0.2">
      <c r="A11" s="58" t="s">
        <v>64</v>
      </c>
      <c r="B11" s="11">
        <f>[7]Junho!$D$5</f>
        <v>16.899999999999999</v>
      </c>
      <c r="C11" s="11">
        <f>[7]Junho!$D$6</f>
        <v>16.100000000000001</v>
      </c>
      <c r="D11" s="11">
        <f>[7]Junho!$D$7</f>
        <v>15.9</v>
      </c>
      <c r="E11" s="11">
        <f>[7]Junho!$D$8</f>
        <v>18.3</v>
      </c>
      <c r="F11" s="11">
        <f>[7]Junho!$D$9</f>
        <v>17.8</v>
      </c>
      <c r="G11" s="11">
        <f>[7]Junho!$D$10</f>
        <v>14.2</v>
      </c>
      <c r="H11" s="11">
        <f>[7]Junho!$D$11</f>
        <v>15</v>
      </c>
      <c r="I11" s="11">
        <f>[7]Junho!$D$12</f>
        <v>18.7</v>
      </c>
      <c r="J11" s="11">
        <f>[7]Junho!$D$13</f>
        <v>20.9</v>
      </c>
      <c r="K11" s="11">
        <f>[7]Junho!$D$14</f>
        <v>20.3</v>
      </c>
      <c r="L11" s="11">
        <f>[7]Junho!$D$15</f>
        <v>19.399999999999999</v>
      </c>
      <c r="M11" s="11">
        <f>[7]Junho!$D$16</f>
        <v>19.100000000000001</v>
      </c>
      <c r="N11" s="11">
        <f>[7]Junho!$D$17</f>
        <v>18.3</v>
      </c>
      <c r="O11" s="11">
        <f>[7]Junho!$D$18</f>
        <v>17.899999999999999</v>
      </c>
      <c r="P11" s="11">
        <f>[7]Junho!$D$19</f>
        <v>16</v>
      </c>
      <c r="Q11" s="11">
        <f>[7]Junho!$D$20</f>
        <v>16.8</v>
      </c>
      <c r="R11" s="11">
        <f>[7]Junho!$D$21</f>
        <v>17.7</v>
      </c>
      <c r="S11" s="11">
        <f>[7]Junho!$D$22</f>
        <v>17.5</v>
      </c>
      <c r="T11" s="11">
        <f>[7]Junho!$D$23</f>
        <v>17.600000000000001</v>
      </c>
      <c r="U11" s="11">
        <f>[7]Junho!$D$24</f>
        <v>17</v>
      </c>
      <c r="V11" s="11">
        <f>[7]Junho!$D$25</f>
        <v>17.5</v>
      </c>
      <c r="W11" s="11">
        <f>[7]Junho!$D$26</f>
        <v>17.3</v>
      </c>
      <c r="X11" s="11">
        <f>[7]Junho!$D$27</f>
        <v>16.399999999999999</v>
      </c>
      <c r="Y11" s="11">
        <f>[7]Junho!$D$28</f>
        <v>15.2</v>
      </c>
      <c r="Z11" s="11">
        <f>[7]Junho!$D$29</f>
        <v>18.399999999999999</v>
      </c>
      <c r="AA11" s="11">
        <f>[7]Junho!$D$30</f>
        <v>16.7</v>
      </c>
      <c r="AB11" s="11">
        <f>[7]Junho!$D$31</f>
        <v>16.8</v>
      </c>
      <c r="AC11" s="11">
        <f>[7]Junho!$D$32</f>
        <v>15.2</v>
      </c>
      <c r="AD11" s="11">
        <f>[7]Junho!$D$33</f>
        <v>14.4</v>
      </c>
      <c r="AE11" s="11">
        <f>[7]Junho!$D$34</f>
        <v>18.100000000000001</v>
      </c>
      <c r="AF11" s="15">
        <f t="shared" ref="AF11:AF48" si="1">MIN(B11:AE11)</f>
        <v>14.2</v>
      </c>
      <c r="AG11" s="94">
        <f t="shared" ref="AG11:AG48" si="2">AVERAGE(B11:AE11)</f>
        <v>17.246666666666666</v>
      </c>
    </row>
    <row r="12" spans="1:35" x14ac:dyDescent="0.2">
      <c r="A12" s="58" t="s">
        <v>41</v>
      </c>
      <c r="B12" s="11">
        <f>[8]Junho!$D$5</f>
        <v>13</v>
      </c>
      <c r="C12" s="11" t="str">
        <f>[8]Junho!$D$6</f>
        <v>*</v>
      </c>
      <c r="D12" s="11" t="str">
        <f>[8]Junho!$D$7</f>
        <v>*</v>
      </c>
      <c r="E12" s="11" t="str">
        <f>[8]Junho!$D$8</f>
        <v>*</v>
      </c>
      <c r="F12" s="11" t="str">
        <f>[8]Junho!$D$9</f>
        <v>*</v>
      </c>
      <c r="G12" s="11" t="str">
        <f>[8]Junho!$D$10</f>
        <v>*</v>
      </c>
      <c r="H12" s="11" t="str">
        <f>[8]Junho!$D$11</f>
        <v>*</v>
      </c>
      <c r="I12" s="11" t="str">
        <f>[8]Junho!$D$12</f>
        <v>*</v>
      </c>
      <c r="J12" s="11" t="str">
        <f>[8]Junho!$D$13</f>
        <v>*</v>
      </c>
      <c r="K12" s="11" t="str">
        <f>[8]Junho!$D$14</f>
        <v>*</v>
      </c>
      <c r="L12" s="11" t="str">
        <f>[8]Junho!$D$15</f>
        <v>*</v>
      </c>
      <c r="M12" s="11" t="str">
        <f>[8]Junho!$D$16</f>
        <v>*</v>
      </c>
      <c r="N12" s="11" t="str">
        <f>[8]Junho!$D$17</f>
        <v>*</v>
      </c>
      <c r="O12" s="11" t="str">
        <f>[8]Junho!$D$18</f>
        <v>*</v>
      </c>
      <c r="P12" s="11" t="str">
        <f>[8]Junho!$D$19</f>
        <v>*</v>
      </c>
      <c r="Q12" s="11" t="str">
        <f>[8]Junho!$D$20</f>
        <v>*</v>
      </c>
      <c r="R12" s="11" t="str">
        <f>[8]Junho!$D$21</f>
        <v>*</v>
      </c>
      <c r="S12" s="11" t="str">
        <f>[8]Junho!$D$22</f>
        <v>*</v>
      </c>
      <c r="T12" s="11" t="str">
        <f>[8]Junho!$D$23</f>
        <v>*</v>
      </c>
      <c r="U12" s="11" t="str">
        <f>[8]Junho!$D$24</f>
        <v>*</v>
      </c>
      <c r="V12" s="11" t="str">
        <f>[8]Junho!$D$25</f>
        <v>*</v>
      </c>
      <c r="W12" s="11" t="str">
        <f>[8]Junho!$D$26</f>
        <v>*</v>
      </c>
      <c r="X12" s="11" t="str">
        <f>[8]Junho!$D$27</f>
        <v>*</v>
      </c>
      <c r="Y12" s="11" t="str">
        <f>[8]Junho!$D$28</f>
        <v>*</v>
      </c>
      <c r="Z12" s="11" t="str">
        <f>[8]Junho!$D$29</f>
        <v>*</v>
      </c>
      <c r="AA12" s="11" t="str">
        <f>[8]Junho!$D$30</f>
        <v>*</v>
      </c>
      <c r="AB12" s="11" t="str">
        <f>[8]Junho!$D$31</f>
        <v>*</v>
      </c>
      <c r="AC12" s="11" t="str">
        <f>[8]Junho!$D$32</f>
        <v>*</v>
      </c>
      <c r="AD12" s="11" t="str">
        <f>[8]Junho!$D$33</f>
        <v>*</v>
      </c>
      <c r="AE12" s="11" t="str">
        <f>[8]Junho!$D$34</f>
        <v>*</v>
      </c>
      <c r="AF12" s="15">
        <f t="shared" si="1"/>
        <v>13</v>
      </c>
      <c r="AG12" s="94">
        <f t="shared" si="2"/>
        <v>13</v>
      </c>
    </row>
    <row r="13" spans="1:35" x14ac:dyDescent="0.2">
      <c r="A13" s="58" t="s">
        <v>114</v>
      </c>
      <c r="B13" s="11" t="str">
        <f>[9]Junho!$D$5</f>
        <v>*</v>
      </c>
      <c r="C13" s="11" t="str">
        <f>[9]Junho!$D$6</f>
        <v>*</v>
      </c>
      <c r="D13" s="11" t="str">
        <f>[9]Junho!$D$7</f>
        <v>*</v>
      </c>
      <c r="E13" s="11" t="str">
        <f>[9]Junho!$D$8</f>
        <v>*</v>
      </c>
      <c r="F13" s="11" t="str">
        <f>[9]Junho!$D$9</f>
        <v>*</v>
      </c>
      <c r="G13" s="11" t="str">
        <f>[9]Junho!$D$10</f>
        <v>*</v>
      </c>
      <c r="H13" s="11" t="str">
        <f>[9]Junho!$D$11</f>
        <v>*</v>
      </c>
      <c r="I13" s="11" t="str">
        <f>[9]Junho!$D$12</f>
        <v>*</v>
      </c>
      <c r="J13" s="11" t="str">
        <f>[9]Junho!$D$13</f>
        <v>*</v>
      </c>
      <c r="K13" s="11" t="str">
        <f>[9]Junho!$D$14</f>
        <v>*</v>
      </c>
      <c r="L13" s="11" t="str">
        <f>[9]Junho!$D$15</f>
        <v>*</v>
      </c>
      <c r="M13" s="11" t="str">
        <f>[9]Junho!$D$16</f>
        <v>*</v>
      </c>
      <c r="N13" s="11" t="str">
        <f>[9]Junho!$D$17</f>
        <v>*</v>
      </c>
      <c r="O13" s="11" t="str">
        <f>[9]Junho!$D$18</f>
        <v>*</v>
      </c>
      <c r="P13" s="11" t="str">
        <f>[9]Junho!$D$19</f>
        <v>*</v>
      </c>
      <c r="Q13" s="11" t="str">
        <f>[9]Junho!$D$20</f>
        <v>*</v>
      </c>
      <c r="R13" s="11" t="str">
        <f>[9]Junho!$D$21</f>
        <v>*</v>
      </c>
      <c r="S13" s="11" t="str">
        <f>[9]Junho!$D$22</f>
        <v>*</v>
      </c>
      <c r="T13" s="11" t="str">
        <f>[9]Junho!$D$23</f>
        <v>*</v>
      </c>
      <c r="U13" s="11" t="str">
        <f>[9]Junho!$D$24</f>
        <v>*</v>
      </c>
      <c r="V13" s="11" t="str">
        <f>[9]Junho!$D$25</f>
        <v>*</v>
      </c>
      <c r="W13" s="11" t="str">
        <f>[9]Junho!$D$26</f>
        <v>*</v>
      </c>
      <c r="X13" s="11" t="str">
        <f>[9]Junho!$D$27</f>
        <v>*</v>
      </c>
      <c r="Y13" s="11" t="str">
        <f>[9]Junho!$D$28</f>
        <v>*</v>
      </c>
      <c r="Z13" s="11" t="str">
        <f>[9]Junho!$D$29</f>
        <v>*</v>
      </c>
      <c r="AA13" s="11" t="str">
        <f>[9]Junho!$D$30</f>
        <v>*</v>
      </c>
      <c r="AB13" s="11" t="str">
        <f>[9]Junho!$D$31</f>
        <v>*</v>
      </c>
      <c r="AC13" s="11" t="str">
        <f>[9]Junho!$D$32</f>
        <v>*</v>
      </c>
      <c r="AD13" s="11" t="str">
        <f>[9]Junho!$D$33</f>
        <v>*</v>
      </c>
      <c r="AE13" s="11" t="str">
        <f>[9]Junho!$D$34</f>
        <v>*</v>
      </c>
      <c r="AF13" s="14" t="s">
        <v>226</v>
      </c>
      <c r="AG13" s="112" t="s">
        <v>226</v>
      </c>
    </row>
    <row r="14" spans="1:35" x14ac:dyDescent="0.2">
      <c r="A14" s="58" t="s">
        <v>118</v>
      </c>
      <c r="B14" s="11" t="str">
        <f>[10]Junho!$D$5</f>
        <v>*</v>
      </c>
      <c r="C14" s="11" t="str">
        <f>[10]Junho!$D$6</f>
        <v>*</v>
      </c>
      <c r="D14" s="11" t="str">
        <f>[10]Junho!$D$7</f>
        <v>*</v>
      </c>
      <c r="E14" s="11" t="str">
        <f>[10]Junho!$D$8</f>
        <v>*</v>
      </c>
      <c r="F14" s="11" t="str">
        <f>[10]Junho!$D$9</f>
        <v>*</v>
      </c>
      <c r="G14" s="11" t="str">
        <f>[10]Junho!$D$10</f>
        <v>*</v>
      </c>
      <c r="H14" s="11" t="str">
        <f>[10]Junho!$D$11</f>
        <v>*</v>
      </c>
      <c r="I14" s="11" t="str">
        <f>[10]Junho!$D$12</f>
        <v>*</v>
      </c>
      <c r="J14" s="11" t="str">
        <f>[10]Junho!$D$13</f>
        <v>*</v>
      </c>
      <c r="K14" s="11" t="str">
        <f>[10]Junho!$D$14</f>
        <v>*</v>
      </c>
      <c r="L14" s="11" t="str">
        <f>[10]Junho!$D$15</f>
        <v>*</v>
      </c>
      <c r="M14" s="11" t="str">
        <f>[10]Junho!$D$16</f>
        <v>*</v>
      </c>
      <c r="N14" s="11" t="str">
        <f>[10]Junho!$D$17</f>
        <v>*</v>
      </c>
      <c r="O14" s="11" t="str">
        <f>[10]Junho!$D$18</f>
        <v>*</v>
      </c>
      <c r="P14" s="11" t="str">
        <f>[10]Junho!$D$19</f>
        <v>*</v>
      </c>
      <c r="Q14" s="11" t="str">
        <f>[10]Junho!$D$20</f>
        <v>*</v>
      </c>
      <c r="R14" s="11" t="str">
        <f>[10]Junho!$D$21</f>
        <v>*</v>
      </c>
      <c r="S14" s="11" t="str">
        <f>[10]Junho!$D$22</f>
        <v>*</v>
      </c>
      <c r="T14" s="11" t="str">
        <f>[10]Junho!$D$23</f>
        <v>*</v>
      </c>
      <c r="U14" s="11" t="str">
        <f>[10]Junho!$D$24</f>
        <v>*</v>
      </c>
      <c r="V14" s="11" t="str">
        <f>[10]Junho!$D$25</f>
        <v>*</v>
      </c>
      <c r="W14" s="11" t="str">
        <f>[10]Junho!$D$26</f>
        <v>*</v>
      </c>
      <c r="X14" s="11" t="str">
        <f>[10]Junho!$D$27</f>
        <v>*</v>
      </c>
      <c r="Y14" s="11" t="str">
        <f>[10]Junho!$D$28</f>
        <v>*</v>
      </c>
      <c r="Z14" s="11" t="str">
        <f>[10]Junho!$D$29</f>
        <v>*</v>
      </c>
      <c r="AA14" s="11" t="str">
        <f>[10]Junho!$D$30</f>
        <v>*</v>
      </c>
      <c r="AB14" s="11" t="str">
        <f>[10]Junho!$D$31</f>
        <v>*</v>
      </c>
      <c r="AC14" s="11" t="str">
        <f>[10]Junho!$D$32</f>
        <v>*</v>
      </c>
      <c r="AD14" s="11" t="str">
        <f>[10]Junho!$D$33</f>
        <v>*</v>
      </c>
      <c r="AE14" s="11" t="str">
        <f>[10]Junho!$D$34</f>
        <v>*</v>
      </c>
      <c r="AF14" s="15" t="s">
        <v>226</v>
      </c>
      <c r="AG14" s="94" t="s">
        <v>226</v>
      </c>
      <c r="AI14" t="s">
        <v>47</v>
      </c>
    </row>
    <row r="15" spans="1:35" x14ac:dyDescent="0.2">
      <c r="A15" s="58" t="s">
        <v>121</v>
      </c>
      <c r="B15" s="11">
        <f>[11]Junho!$D$5</f>
        <v>13</v>
      </c>
      <c r="C15" s="11">
        <f>[11]Junho!$D$6</f>
        <v>11.7</v>
      </c>
      <c r="D15" s="11">
        <f>[11]Junho!$D$7</f>
        <v>12.3</v>
      </c>
      <c r="E15" s="11">
        <f>[11]Junho!$D$8</f>
        <v>18</v>
      </c>
      <c r="F15" s="11">
        <f>[11]Junho!$D$9</f>
        <v>13.7</v>
      </c>
      <c r="G15" s="11">
        <f>[11]Junho!$D$10</f>
        <v>11.4</v>
      </c>
      <c r="H15" s="11">
        <f>[11]Junho!$D$11</f>
        <v>11.3</v>
      </c>
      <c r="I15" s="11">
        <f>[11]Junho!$D$12</f>
        <v>17.100000000000001</v>
      </c>
      <c r="J15" s="11">
        <f>[11]Junho!$D$13</f>
        <v>20.6</v>
      </c>
      <c r="K15" s="11">
        <f>[11]Junho!$D$14</f>
        <v>20.8</v>
      </c>
      <c r="L15" s="11">
        <f>[11]Junho!$D$15</f>
        <v>19.7</v>
      </c>
      <c r="M15" s="11">
        <f>[11]Junho!$D$16</f>
        <v>17.3</v>
      </c>
      <c r="N15" s="11">
        <f>[11]Junho!$D$17</f>
        <v>19.899999999999999</v>
      </c>
      <c r="O15" s="11">
        <f>[11]Junho!$D$18</f>
        <v>13.2</v>
      </c>
      <c r="P15" s="11">
        <f>[11]Junho!$D$19</f>
        <v>16.100000000000001</v>
      </c>
      <c r="Q15" s="11">
        <f>[11]Junho!$D$20</f>
        <v>17.3</v>
      </c>
      <c r="R15" s="11">
        <f>[11]Junho!$D$21</f>
        <v>16.899999999999999</v>
      </c>
      <c r="S15" s="11">
        <f>[11]Junho!$D$22</f>
        <v>15.3</v>
      </c>
      <c r="T15" s="11">
        <f>[11]Junho!$D$23</f>
        <v>17.399999999999999</v>
      </c>
      <c r="U15" s="11">
        <f>[11]Junho!$D$24</f>
        <v>17.100000000000001</v>
      </c>
      <c r="V15" s="11">
        <f>[11]Junho!$D$25</f>
        <v>17.2</v>
      </c>
      <c r="W15" s="11">
        <f>[11]Junho!$D$26</f>
        <v>16</v>
      </c>
      <c r="X15" s="11">
        <f>[11]Junho!$D$27</f>
        <v>16.100000000000001</v>
      </c>
      <c r="Y15" s="11">
        <f>[11]Junho!$D$28</f>
        <v>14.6</v>
      </c>
      <c r="Z15" s="11">
        <f>[11]Junho!$D$29</f>
        <v>15.9</v>
      </c>
      <c r="AA15" s="11">
        <f>[11]Junho!$D$30</f>
        <v>11.1</v>
      </c>
      <c r="AB15" s="11">
        <f>[11]Junho!$D$31</f>
        <v>10.9</v>
      </c>
      <c r="AC15" s="11">
        <f>[11]Junho!$D$32</f>
        <v>11.4</v>
      </c>
      <c r="AD15" s="11">
        <f>[11]Junho!$D$33</f>
        <v>15.6</v>
      </c>
      <c r="AE15" s="11">
        <f>[11]Junho!$D$34</f>
        <v>18.100000000000001</v>
      </c>
      <c r="AF15" s="15">
        <f t="shared" si="1"/>
        <v>10.9</v>
      </c>
      <c r="AG15" s="94">
        <f t="shared" si="2"/>
        <v>15.566666666666668</v>
      </c>
    </row>
    <row r="16" spans="1:35" x14ac:dyDescent="0.2">
      <c r="A16" s="58" t="s">
        <v>168</v>
      </c>
      <c r="B16" s="11" t="str">
        <f>[12]Junho!$D$5</f>
        <v>*</v>
      </c>
      <c r="C16" s="11" t="str">
        <f>[12]Junho!$D$6</f>
        <v>*</v>
      </c>
      <c r="D16" s="11" t="str">
        <f>[12]Junho!$D$7</f>
        <v>*</v>
      </c>
      <c r="E16" s="11" t="str">
        <f>[12]Junho!$D$8</f>
        <v>*</v>
      </c>
      <c r="F16" s="11" t="str">
        <f>[12]Junho!$D$9</f>
        <v>*</v>
      </c>
      <c r="G16" s="11" t="str">
        <f>[12]Junho!$D$10</f>
        <v>*</v>
      </c>
      <c r="H16" s="11" t="str">
        <f>[12]Junho!$D$11</f>
        <v>*</v>
      </c>
      <c r="I16" s="11" t="str">
        <f>[12]Junho!$D$12</f>
        <v>*</v>
      </c>
      <c r="J16" s="11" t="str">
        <f>[12]Junho!$D$13</f>
        <v>*</v>
      </c>
      <c r="K16" s="11" t="str">
        <f>[12]Junho!$D$14</f>
        <v>*</v>
      </c>
      <c r="L16" s="11" t="str">
        <f>[12]Junho!$D$15</f>
        <v>*</v>
      </c>
      <c r="M16" s="11" t="str">
        <f>[12]Junho!$D$16</f>
        <v>*</v>
      </c>
      <c r="N16" s="11" t="str">
        <f>[12]Junho!$D$17</f>
        <v>*</v>
      </c>
      <c r="O16" s="11" t="str">
        <f>[12]Junho!$D$18</f>
        <v>*</v>
      </c>
      <c r="P16" s="11" t="str">
        <f>[12]Junho!$D$19</f>
        <v>*</v>
      </c>
      <c r="Q16" s="11" t="str">
        <f>[12]Junho!$D$20</f>
        <v>*</v>
      </c>
      <c r="R16" s="11" t="str">
        <f>[12]Junho!$D$21</f>
        <v>*</v>
      </c>
      <c r="S16" s="11" t="str">
        <f>[12]Junho!$D$22</f>
        <v>*</v>
      </c>
      <c r="T16" s="11" t="str">
        <f>[12]Junho!$D$23</f>
        <v>*</v>
      </c>
      <c r="U16" s="11" t="str">
        <f>[12]Junho!$D$24</f>
        <v>*</v>
      </c>
      <c r="V16" s="11" t="str">
        <f>[12]Junho!$D$25</f>
        <v>*</v>
      </c>
      <c r="W16" s="11" t="str">
        <f>[12]Junho!$D$26</f>
        <v>*</v>
      </c>
      <c r="X16" s="11" t="str">
        <f>[12]Junho!$D$27</f>
        <v>*</v>
      </c>
      <c r="Y16" s="11" t="str">
        <f>[12]Junho!$D$28</f>
        <v>*</v>
      </c>
      <c r="Z16" s="11" t="str">
        <f>[12]Junho!$D$29</f>
        <v>*</v>
      </c>
      <c r="AA16" s="11" t="str">
        <f>[12]Junho!$D$30</f>
        <v>*</v>
      </c>
      <c r="AB16" s="11" t="str">
        <f>[12]Junho!$D$31</f>
        <v>*</v>
      </c>
      <c r="AC16" s="11" t="str">
        <f>[12]Junho!$D$32</f>
        <v>*</v>
      </c>
      <c r="AD16" s="11" t="str">
        <f>[12]Junho!$D$33</f>
        <v>*</v>
      </c>
      <c r="AE16" s="11" t="str">
        <f>[12]Junho!$D$34</f>
        <v>*</v>
      </c>
      <c r="AF16" s="15" t="s">
        <v>226</v>
      </c>
      <c r="AG16" s="94" t="s">
        <v>226</v>
      </c>
      <c r="AI16" s="12" t="s">
        <v>47</v>
      </c>
    </row>
    <row r="17" spans="1:38" x14ac:dyDescent="0.2">
      <c r="A17" s="58" t="s">
        <v>2</v>
      </c>
      <c r="B17" s="11">
        <f>[13]Junho!$D$5</f>
        <v>17.8</v>
      </c>
      <c r="C17" s="11">
        <f>[13]Junho!$D$6</f>
        <v>14.9</v>
      </c>
      <c r="D17" s="11">
        <f>[13]Junho!$D$7</f>
        <v>14.2</v>
      </c>
      <c r="E17" s="11">
        <f>[13]Junho!$D$8</f>
        <v>18.100000000000001</v>
      </c>
      <c r="F17" s="11">
        <f>[13]Junho!$D$9</f>
        <v>18</v>
      </c>
      <c r="G17" s="11">
        <f>[13]Junho!$D$10</f>
        <v>14.3</v>
      </c>
      <c r="H17" s="11">
        <f>[13]Junho!$D$11</f>
        <v>14.9</v>
      </c>
      <c r="I17" s="11">
        <f>[13]Junho!$D$12</f>
        <v>20.3</v>
      </c>
      <c r="J17" s="11">
        <f>[13]Junho!$D$13</f>
        <v>20.2</v>
      </c>
      <c r="K17" s="11">
        <f>[13]Junho!$D$14</f>
        <v>20.399999999999999</v>
      </c>
      <c r="L17" s="11">
        <f>[13]Junho!$D$15</f>
        <v>18.8</v>
      </c>
      <c r="M17" s="11">
        <f>[13]Junho!$D$16</f>
        <v>20</v>
      </c>
      <c r="N17" s="11">
        <f>[13]Junho!$D$17</f>
        <v>19.100000000000001</v>
      </c>
      <c r="O17" s="11">
        <f>[13]Junho!$D$18</f>
        <v>19.3</v>
      </c>
      <c r="P17" s="11">
        <f>[13]Junho!$D$19</f>
        <v>20.2</v>
      </c>
      <c r="Q17" s="11">
        <f>[13]Junho!$D$20</f>
        <v>18.8</v>
      </c>
      <c r="R17" s="11">
        <f>[13]Junho!$D$21</f>
        <v>19.3</v>
      </c>
      <c r="S17" s="11">
        <f>[13]Junho!$D$22</f>
        <v>18.7</v>
      </c>
      <c r="T17" s="11">
        <f>[13]Junho!$D$23</f>
        <v>16.399999999999999</v>
      </c>
      <c r="U17" s="11">
        <f>[13]Junho!$D$24</f>
        <v>18.399999999999999</v>
      </c>
      <c r="V17" s="11">
        <f>[13]Junho!$D$25</f>
        <v>18</v>
      </c>
      <c r="W17" s="11">
        <f>[13]Junho!$D$26</f>
        <v>17.7</v>
      </c>
      <c r="X17" s="11">
        <f>[13]Junho!$D$27</f>
        <v>17.3</v>
      </c>
      <c r="Y17" s="11">
        <f>[13]Junho!$D$28</f>
        <v>18.100000000000001</v>
      </c>
      <c r="Z17" s="11">
        <f>[13]Junho!$D$29</f>
        <v>19.399999999999999</v>
      </c>
      <c r="AA17" s="11">
        <f>[13]Junho!$D$30</f>
        <v>15.4</v>
      </c>
      <c r="AB17" s="11">
        <f>[13]Junho!$D$31</f>
        <v>14.2</v>
      </c>
      <c r="AC17" s="11">
        <f>[13]Junho!$D$32</f>
        <v>14.7</v>
      </c>
      <c r="AD17" s="11">
        <f>[13]Junho!$D$33</f>
        <v>17.2</v>
      </c>
      <c r="AE17" s="11">
        <f>[13]Junho!$D$34</f>
        <v>18.600000000000001</v>
      </c>
      <c r="AF17" s="15">
        <f t="shared" si="1"/>
        <v>14.2</v>
      </c>
      <c r="AG17" s="94">
        <f t="shared" si="2"/>
        <v>17.756666666666664</v>
      </c>
      <c r="AI17" s="12" t="s">
        <v>47</v>
      </c>
    </row>
    <row r="18" spans="1:38" x14ac:dyDescent="0.2">
      <c r="A18" s="58" t="s">
        <v>3</v>
      </c>
      <c r="B18" s="11">
        <f>[14]Junho!$D$5</f>
        <v>9.5</v>
      </c>
      <c r="C18" s="11">
        <f>[14]Junho!$D$6</f>
        <v>12.1</v>
      </c>
      <c r="D18" s="11">
        <f>[14]Junho!$D$7</f>
        <v>17.399999999999999</v>
      </c>
      <c r="E18" s="11">
        <f>[14]Junho!$D$8</f>
        <v>15.5</v>
      </c>
      <c r="F18" s="11">
        <f>[14]Junho!$D$9</f>
        <v>18.8</v>
      </c>
      <c r="G18" s="11">
        <f>[14]Junho!$D$10</f>
        <v>19.3</v>
      </c>
      <c r="H18" s="11">
        <f>[14]Junho!$D$11</f>
        <v>16.8</v>
      </c>
      <c r="I18" s="11">
        <f>[14]Junho!$D$12</f>
        <v>17.5</v>
      </c>
      <c r="J18" s="11">
        <f>[14]Junho!$D$13</f>
        <v>16.7</v>
      </c>
      <c r="K18" s="11">
        <f>[14]Junho!$D$14</f>
        <v>16.100000000000001</v>
      </c>
      <c r="L18" s="11">
        <f>[14]Junho!$D$15</f>
        <v>15</v>
      </c>
      <c r="M18" s="11">
        <f>[14]Junho!$D$16</f>
        <v>13.2</v>
      </c>
      <c r="N18" s="11">
        <f>[14]Junho!$D$17</f>
        <v>13.7</v>
      </c>
      <c r="O18" s="11">
        <f>[14]Junho!$D$18</f>
        <v>13.7</v>
      </c>
      <c r="P18" s="11">
        <f>[14]Junho!$D$19</f>
        <v>15.9</v>
      </c>
      <c r="Q18" s="11">
        <f>[14]Junho!$D$20</f>
        <v>13.8</v>
      </c>
      <c r="R18" s="11">
        <f>[14]Junho!$D$21</f>
        <v>15</v>
      </c>
      <c r="S18" s="11">
        <f>[14]Junho!$D$22</f>
        <v>15.8</v>
      </c>
      <c r="T18" s="11">
        <f>[14]Junho!$D$23</f>
        <v>13.8</v>
      </c>
      <c r="U18" s="11">
        <f>[14]Junho!$D$24</f>
        <v>12.3</v>
      </c>
      <c r="V18" s="11">
        <f>[14]Junho!$D$25</f>
        <v>14.3</v>
      </c>
      <c r="W18" s="11">
        <f>[14]Junho!$D$26</f>
        <v>12.6</v>
      </c>
      <c r="X18" s="11">
        <f>[14]Junho!$D$27</f>
        <v>12.4</v>
      </c>
      <c r="Y18" s="11">
        <f>[14]Junho!$D$28</f>
        <v>12</v>
      </c>
      <c r="Z18" s="11">
        <f>[14]Junho!$D$29</f>
        <v>14.8</v>
      </c>
      <c r="AA18" s="11">
        <f>[14]Junho!$D$30</f>
        <v>18</v>
      </c>
      <c r="AB18" s="11">
        <f>[14]Junho!$D$31</f>
        <v>18.5</v>
      </c>
      <c r="AC18" s="11">
        <f>[14]Junho!$D$32</f>
        <v>17.8</v>
      </c>
      <c r="AD18" s="11">
        <f>[14]Junho!$D$33</f>
        <v>14.3</v>
      </c>
      <c r="AE18" s="11">
        <f>[14]Junho!$D$34</f>
        <v>17.7</v>
      </c>
      <c r="AF18" s="15">
        <f t="shared" si="1"/>
        <v>9.5</v>
      </c>
      <c r="AG18" s="94">
        <f t="shared" si="2"/>
        <v>15.143333333333336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 t="str">
        <f>[15]Junho!$D$5</f>
        <v>*</v>
      </c>
      <c r="C19" s="11" t="str">
        <f>[15]Junho!$D$6</f>
        <v>*</v>
      </c>
      <c r="D19" s="11" t="str">
        <f>[15]Junho!$D$7</f>
        <v>*</v>
      </c>
      <c r="E19" s="11" t="str">
        <f>[15]Junho!$D$8</f>
        <v>*</v>
      </c>
      <c r="F19" s="11" t="str">
        <f>[15]Junho!$D$9</f>
        <v>*</v>
      </c>
      <c r="G19" s="11" t="str">
        <f>[15]Junho!$D$10</f>
        <v>*</v>
      </c>
      <c r="H19" s="11" t="str">
        <f>[15]Junho!$D$11</f>
        <v>*</v>
      </c>
      <c r="I19" s="11" t="str">
        <f>[15]Junho!$D$12</f>
        <v>*</v>
      </c>
      <c r="J19" s="11" t="str">
        <f>[15]Junho!$D$13</f>
        <v>*</v>
      </c>
      <c r="K19" s="11" t="str">
        <f>[15]Junho!$D$14</f>
        <v>*</v>
      </c>
      <c r="L19" s="11" t="str">
        <f>[15]Junho!$D$15</f>
        <v>*</v>
      </c>
      <c r="M19" s="11" t="str">
        <f>[15]Junho!$D$16</f>
        <v>*</v>
      </c>
      <c r="N19" s="11" t="str">
        <f>[15]Junho!$D$17</f>
        <v>*</v>
      </c>
      <c r="O19" s="11" t="str">
        <f>[15]Junho!$D$18</f>
        <v>*</v>
      </c>
      <c r="P19" s="11" t="str">
        <f>[15]Junho!$D$19</f>
        <v>*</v>
      </c>
      <c r="Q19" s="11" t="str">
        <f>[15]Junho!$D$20</f>
        <v>*</v>
      </c>
      <c r="R19" s="11" t="str">
        <f>[15]Junho!$D$21</f>
        <v>*</v>
      </c>
      <c r="S19" s="11" t="str">
        <f>[15]Junho!$D$22</f>
        <v>*</v>
      </c>
      <c r="T19" s="11" t="str">
        <f>[15]Junho!$D$23</f>
        <v>*</v>
      </c>
      <c r="U19" s="11" t="str">
        <f>[15]Junho!$D$24</f>
        <v>*</v>
      </c>
      <c r="V19" s="11" t="str">
        <f>[15]Junho!$D$25</f>
        <v>*</v>
      </c>
      <c r="W19" s="11" t="str">
        <f>[15]Junho!$D$26</f>
        <v>*</v>
      </c>
      <c r="X19" s="11" t="str">
        <f>[15]Junho!$D$27</f>
        <v>*</v>
      </c>
      <c r="Y19" s="11" t="str">
        <f>[15]Junho!$D$28</f>
        <v>*</v>
      </c>
      <c r="Z19" s="11" t="str">
        <f>[15]Junho!$D$29</f>
        <v>*</v>
      </c>
      <c r="AA19" s="11" t="str">
        <f>[15]Junho!$D$30</f>
        <v>*</v>
      </c>
      <c r="AB19" s="11" t="str">
        <f>[15]Junho!$D$31</f>
        <v>*</v>
      </c>
      <c r="AC19" s="11" t="str">
        <f>[15]Junho!$D$32</f>
        <v>*</v>
      </c>
      <c r="AD19" s="11" t="str">
        <f>[15]Junho!$D$33</f>
        <v>*</v>
      </c>
      <c r="AE19" s="11" t="str">
        <f>[15]Junho!$D$34</f>
        <v>*</v>
      </c>
      <c r="AF19" s="15" t="s">
        <v>226</v>
      </c>
      <c r="AG19" s="94" t="s">
        <v>226</v>
      </c>
    </row>
    <row r="20" spans="1:38" x14ac:dyDescent="0.2">
      <c r="A20" s="58" t="s">
        <v>5</v>
      </c>
      <c r="B20" s="11">
        <f>[16]Junho!$D$5</f>
        <v>14.2</v>
      </c>
      <c r="C20" s="11">
        <f>[16]Junho!$D$6</f>
        <v>11.7</v>
      </c>
      <c r="D20" s="11">
        <f>[16]Junho!$D$7</f>
        <v>12.4</v>
      </c>
      <c r="E20" s="11">
        <f>[16]Junho!$D$8</f>
        <v>19.5</v>
      </c>
      <c r="F20" s="11">
        <f>[16]Junho!$D$9</f>
        <v>15.3</v>
      </c>
      <c r="G20" s="11">
        <f>[16]Junho!$D$10</f>
        <v>14.5</v>
      </c>
      <c r="H20" s="11">
        <f>[16]Junho!$D$11</f>
        <v>16.2</v>
      </c>
      <c r="I20" s="11">
        <f>[16]Junho!$D$12</f>
        <v>23.7</v>
      </c>
      <c r="J20" s="11">
        <f>[16]Junho!$D$13</f>
        <v>24.7</v>
      </c>
      <c r="K20" s="11">
        <f>[16]Junho!$D$14</f>
        <v>24.2</v>
      </c>
      <c r="L20" s="11">
        <f>[16]Junho!$D$15</f>
        <v>22.1</v>
      </c>
      <c r="M20" s="11">
        <f>[16]Junho!$D$16</f>
        <v>23</v>
      </c>
      <c r="N20" s="11">
        <f>[16]Junho!$D$17</f>
        <v>23.7</v>
      </c>
      <c r="O20" s="11">
        <f>[16]Junho!$D$18</f>
        <v>15.6</v>
      </c>
      <c r="P20" s="11">
        <f>[16]Junho!$D$19</f>
        <v>15.1</v>
      </c>
      <c r="Q20" s="11">
        <f>[16]Junho!$D$20</f>
        <v>18.100000000000001</v>
      </c>
      <c r="R20" s="11">
        <f>[16]Junho!$D$21</f>
        <v>21.9</v>
      </c>
      <c r="S20" s="11">
        <f>[16]Junho!$D$22</f>
        <v>21.5</v>
      </c>
      <c r="T20" s="11">
        <f>[16]Junho!$D$23</f>
        <v>22.9</v>
      </c>
      <c r="U20" s="11">
        <f>[16]Junho!$D$24</f>
        <v>22.6</v>
      </c>
      <c r="V20" s="11">
        <f>[16]Junho!$D$25</f>
        <v>23</v>
      </c>
      <c r="W20" s="11">
        <f>[16]Junho!$D$26</f>
        <v>23.3</v>
      </c>
      <c r="X20" s="11">
        <f>[16]Junho!$D$27</f>
        <v>22.5</v>
      </c>
      <c r="Y20" s="11">
        <f>[16]Junho!$D$28</f>
        <v>21.2</v>
      </c>
      <c r="Z20" s="11">
        <f>[16]Junho!$D$29</f>
        <v>21.7</v>
      </c>
      <c r="AA20" s="11">
        <f>[16]Junho!$D$30</f>
        <v>15.9</v>
      </c>
      <c r="AB20" s="11">
        <f>[16]Junho!$D$31</f>
        <v>13.4</v>
      </c>
      <c r="AC20" s="11">
        <f>[16]Junho!$D$32</f>
        <v>14.9</v>
      </c>
      <c r="AD20" s="11">
        <f>[16]Junho!$D$33</f>
        <v>17.3</v>
      </c>
      <c r="AE20" s="11">
        <f>[16]Junho!$D$34</f>
        <v>21.9</v>
      </c>
      <c r="AF20" s="15">
        <f t="shared" si="1"/>
        <v>11.7</v>
      </c>
      <c r="AG20" s="94">
        <f t="shared" si="2"/>
        <v>19.266666666666662</v>
      </c>
      <c r="AH20" s="12" t="s">
        <v>47</v>
      </c>
      <c r="AK20" t="s">
        <v>47</v>
      </c>
    </row>
    <row r="21" spans="1:38" x14ac:dyDescent="0.2">
      <c r="A21" s="58" t="s">
        <v>43</v>
      </c>
      <c r="B21" s="11">
        <f>[17]Junho!$D$5</f>
        <v>14.1</v>
      </c>
      <c r="C21" s="11">
        <f>[17]Junho!$D$6</f>
        <v>14.6</v>
      </c>
      <c r="D21" s="11">
        <f>[17]Junho!$D$7</f>
        <v>16.5</v>
      </c>
      <c r="E21" s="11">
        <f>[17]Junho!$D$8</f>
        <v>16.100000000000001</v>
      </c>
      <c r="F21" s="11">
        <f>[17]Junho!$D$9</f>
        <v>17.899999999999999</v>
      </c>
      <c r="G21" s="11">
        <f>[17]Junho!$D$10</f>
        <v>17</v>
      </c>
      <c r="H21" s="11">
        <f>[17]Junho!$D$11</f>
        <v>16.399999999999999</v>
      </c>
      <c r="I21" s="11">
        <f>[17]Junho!$D$12</f>
        <v>18.5</v>
      </c>
      <c r="J21" s="11">
        <f>[17]Junho!$D$13</f>
        <v>17.5</v>
      </c>
      <c r="K21" s="11">
        <f>[17]Junho!$D$14</f>
        <v>17.399999999999999</v>
      </c>
      <c r="L21" s="11">
        <f>[17]Junho!$D$15</f>
        <v>17.600000000000001</v>
      </c>
      <c r="M21" s="11">
        <f>[17]Junho!$D$16</f>
        <v>16.3</v>
      </c>
      <c r="N21" s="11">
        <f>[17]Junho!$D$17</f>
        <v>15.1</v>
      </c>
      <c r="O21" s="11">
        <f>[17]Junho!$D$18</f>
        <v>15.4</v>
      </c>
      <c r="P21" s="11">
        <f>[17]Junho!$D$19</f>
        <v>15.4</v>
      </c>
      <c r="Q21" s="11">
        <f>[17]Junho!$D$20</f>
        <v>14.6</v>
      </c>
      <c r="R21" s="11">
        <f>[17]Junho!$D$21</f>
        <v>14.5</v>
      </c>
      <c r="S21" s="11">
        <f>[17]Junho!$D$22</f>
        <v>14.2</v>
      </c>
      <c r="T21" s="11">
        <f>[17]Junho!$D$23</f>
        <v>15.5</v>
      </c>
      <c r="U21" s="11">
        <f>[17]Junho!$D$24</f>
        <v>12</v>
      </c>
      <c r="V21" s="11">
        <f>[17]Junho!$D$25</f>
        <v>14.2</v>
      </c>
      <c r="W21" s="11">
        <f>[17]Junho!$D$26</f>
        <v>12</v>
      </c>
      <c r="X21" s="11">
        <f>[17]Junho!$D$27</f>
        <v>12.1</v>
      </c>
      <c r="Y21" s="11">
        <f>[17]Junho!$D$28</f>
        <v>14</v>
      </c>
      <c r="Z21" s="11">
        <f>[17]Junho!$D$29</f>
        <v>16.899999999999999</v>
      </c>
      <c r="AA21" s="11">
        <f>[17]Junho!$D$30</f>
        <v>15.2</v>
      </c>
      <c r="AB21" s="11">
        <f>[17]Junho!$D$31</f>
        <v>16.8</v>
      </c>
      <c r="AC21" s="11">
        <f>[17]Junho!$D$32</f>
        <v>16.3</v>
      </c>
      <c r="AD21" s="11">
        <f>[17]Junho!$D$33</f>
        <v>14.9</v>
      </c>
      <c r="AE21" s="11">
        <f>[17]Junho!$D$34</f>
        <v>17.100000000000001</v>
      </c>
      <c r="AF21" s="15">
        <f t="shared" si="1"/>
        <v>12</v>
      </c>
      <c r="AG21" s="94">
        <f t="shared" si="2"/>
        <v>15.536666666666667</v>
      </c>
      <c r="AI21" t="s">
        <v>47</v>
      </c>
    </row>
    <row r="22" spans="1:38" x14ac:dyDescent="0.2">
      <c r="A22" s="58" t="s">
        <v>6</v>
      </c>
      <c r="B22" s="11">
        <f>[18]Junho!$D$5</f>
        <v>15.3</v>
      </c>
      <c r="C22" s="11">
        <f>[18]Junho!$D$6</f>
        <v>16</v>
      </c>
      <c r="D22" s="11">
        <f>[18]Junho!$D$7</f>
        <v>15.4</v>
      </c>
      <c r="E22" s="11">
        <f>[18]Junho!$D$8</f>
        <v>18.899999999999999</v>
      </c>
      <c r="F22" s="11">
        <f>[18]Junho!$D$9</f>
        <v>17.8</v>
      </c>
      <c r="G22" s="11">
        <f>[18]Junho!$D$10</f>
        <v>18.899999999999999</v>
      </c>
      <c r="H22" s="11">
        <f>[18]Junho!$D$11</f>
        <v>16.899999999999999</v>
      </c>
      <c r="I22" s="11">
        <f>[18]Junho!$D$12</f>
        <v>19.2</v>
      </c>
      <c r="J22" s="11">
        <f>[18]Junho!$D$13</f>
        <v>19.5</v>
      </c>
      <c r="K22" s="11">
        <f>[18]Junho!$D$14</f>
        <v>18.100000000000001</v>
      </c>
      <c r="L22" s="11">
        <f>[18]Junho!$D$15</f>
        <v>16.5</v>
      </c>
      <c r="M22" s="11">
        <f>[18]Junho!$D$16</f>
        <v>15.8</v>
      </c>
      <c r="N22" s="11">
        <f>[18]Junho!$D$17</f>
        <v>16.8</v>
      </c>
      <c r="O22" s="11">
        <f>[18]Junho!$D$18</f>
        <v>18.3</v>
      </c>
      <c r="P22" s="11">
        <f>[18]Junho!$D$19</f>
        <v>16.399999999999999</v>
      </c>
      <c r="Q22" s="11">
        <f>[18]Junho!$D$20</f>
        <v>15.4</v>
      </c>
      <c r="R22" s="11">
        <f>[18]Junho!$D$21</f>
        <v>14.3</v>
      </c>
      <c r="S22" s="11">
        <f>[18]Junho!$D$22</f>
        <v>14.2</v>
      </c>
      <c r="T22" s="11">
        <f>[18]Junho!$D$23</f>
        <v>16.2</v>
      </c>
      <c r="U22" s="11">
        <f>[18]Junho!$D$24</f>
        <v>15.6</v>
      </c>
      <c r="V22" s="11">
        <f>[18]Junho!$D$25</f>
        <v>13.6</v>
      </c>
      <c r="W22" s="11">
        <f>[18]Junho!$D$26</f>
        <v>13.7</v>
      </c>
      <c r="X22" s="11">
        <f>[18]Junho!$D$27</f>
        <v>12.9</v>
      </c>
      <c r="Y22" s="11">
        <f>[18]Junho!$D$28</f>
        <v>12.3</v>
      </c>
      <c r="Z22" s="11">
        <f>[18]Junho!$D$29</f>
        <v>14.6</v>
      </c>
      <c r="AA22" s="11">
        <f>[18]Junho!$D$30</f>
        <v>18.3</v>
      </c>
      <c r="AB22" s="11">
        <f>[18]Junho!$D$31</f>
        <v>17.7</v>
      </c>
      <c r="AC22" s="11">
        <f>[18]Junho!$D$32</f>
        <v>17.2</v>
      </c>
      <c r="AD22" s="11">
        <f>[18]Junho!$D$33</f>
        <v>17.399999999999999</v>
      </c>
      <c r="AE22" s="11">
        <f>[18]Junho!$D$34</f>
        <v>16</v>
      </c>
      <c r="AF22" s="15">
        <f t="shared" si="1"/>
        <v>12.3</v>
      </c>
      <c r="AG22" s="94">
        <f t="shared" si="2"/>
        <v>16.306666666666665</v>
      </c>
      <c r="AI22" t="s">
        <v>47</v>
      </c>
      <c r="AK22" t="s">
        <v>47</v>
      </c>
    </row>
    <row r="23" spans="1:38" x14ac:dyDescent="0.2">
      <c r="A23" s="58" t="s">
        <v>7</v>
      </c>
      <c r="B23" s="11" t="str">
        <f>[19]Junho!$D$5</f>
        <v>*</v>
      </c>
      <c r="C23" s="11" t="str">
        <f>[19]Junho!$D$6</f>
        <v>*</v>
      </c>
      <c r="D23" s="11" t="str">
        <f>[19]Junho!$D$7</f>
        <v>*</v>
      </c>
      <c r="E23" s="11" t="str">
        <f>[19]Junho!$D$8</f>
        <v>*</v>
      </c>
      <c r="F23" s="11" t="str">
        <f>[19]Junho!$D$9</f>
        <v>*</v>
      </c>
      <c r="G23" s="11" t="str">
        <f>[19]Junho!$D$10</f>
        <v>*</v>
      </c>
      <c r="H23" s="11" t="str">
        <f>[19]Junho!$D$11</f>
        <v>*</v>
      </c>
      <c r="I23" s="11" t="str">
        <f>[19]Junho!$D$12</f>
        <v>*</v>
      </c>
      <c r="J23" s="11">
        <f>[19]Junho!$D$13</f>
        <v>28.5</v>
      </c>
      <c r="K23" s="11" t="str">
        <f>[19]Junho!$D$14</f>
        <v>*</v>
      </c>
      <c r="L23" s="11" t="str">
        <f>[19]Junho!$D$15</f>
        <v>*</v>
      </c>
      <c r="M23" s="11" t="str">
        <f>[19]Junho!$D$16</f>
        <v>*</v>
      </c>
      <c r="N23" s="11" t="str">
        <f>[19]Junho!$D$17</f>
        <v>*</v>
      </c>
      <c r="O23" s="11" t="str">
        <f>[19]Junho!$D$18</f>
        <v>*</v>
      </c>
      <c r="P23" s="11">
        <f>[19]Junho!$D$19</f>
        <v>20.2</v>
      </c>
      <c r="Q23" s="11">
        <f>[19]Junho!$D$20</f>
        <v>17.600000000000001</v>
      </c>
      <c r="R23" s="11">
        <f>[19]Junho!$D$21</f>
        <v>17.899999999999999</v>
      </c>
      <c r="S23" s="11">
        <f>[19]Junho!$D$22</f>
        <v>16.600000000000001</v>
      </c>
      <c r="T23" s="11">
        <f>[19]Junho!$D$23</f>
        <v>17.899999999999999</v>
      </c>
      <c r="U23" s="11">
        <f>[19]Junho!$D$24</f>
        <v>19</v>
      </c>
      <c r="V23" s="11">
        <f>[19]Junho!$D$25</f>
        <v>18.7</v>
      </c>
      <c r="W23" s="11">
        <f>[19]Junho!$D$26</f>
        <v>18.7</v>
      </c>
      <c r="X23" s="11">
        <f>[19]Junho!$D$27</f>
        <v>17.600000000000001</v>
      </c>
      <c r="Y23" s="11">
        <f>[19]Junho!$D$28</f>
        <v>15.1</v>
      </c>
      <c r="Z23" s="11">
        <f>[19]Junho!$D$29</f>
        <v>18.2</v>
      </c>
      <c r="AA23" s="11" t="str">
        <f>[19]Junho!$D$30</f>
        <v>*</v>
      </c>
      <c r="AB23" s="11" t="str">
        <f>[19]Junho!$D$31</f>
        <v>*</v>
      </c>
      <c r="AC23" s="11" t="str">
        <f>[19]Junho!$D$32</f>
        <v>*</v>
      </c>
      <c r="AD23" s="11" t="str">
        <f>[19]Junho!$D$33</f>
        <v>*</v>
      </c>
      <c r="AE23" s="11" t="str">
        <f>[19]Junho!$D$34</f>
        <v>*</v>
      </c>
      <c r="AF23" s="15">
        <f t="shared" si="1"/>
        <v>15.1</v>
      </c>
      <c r="AG23" s="94">
        <f t="shared" si="2"/>
        <v>18.833333333333332</v>
      </c>
      <c r="AI23" t="s">
        <v>47</v>
      </c>
      <c r="AJ23" t="s">
        <v>47</v>
      </c>
      <c r="AK23" t="s">
        <v>47</v>
      </c>
    </row>
    <row r="24" spans="1:38" x14ac:dyDescent="0.2">
      <c r="A24" s="58" t="s">
        <v>169</v>
      </c>
      <c r="B24" s="11" t="str">
        <f>[20]Junho!$D$5</f>
        <v>*</v>
      </c>
      <c r="C24" s="11" t="str">
        <f>[20]Junho!$D$6</f>
        <v>*</v>
      </c>
      <c r="D24" s="11" t="str">
        <f>[20]Junho!$D$7</f>
        <v>*</v>
      </c>
      <c r="E24" s="11" t="str">
        <f>[20]Junho!$D$8</f>
        <v>*</v>
      </c>
      <c r="F24" s="11" t="str">
        <f>[20]Junho!$D$9</f>
        <v>*</v>
      </c>
      <c r="G24" s="11" t="str">
        <f>[20]Junho!$D$10</f>
        <v>*</v>
      </c>
      <c r="H24" s="11" t="str">
        <f>[20]Junho!$D$11</f>
        <v>*</v>
      </c>
      <c r="I24" s="11" t="str">
        <f>[20]Junho!$D$12</f>
        <v>*</v>
      </c>
      <c r="J24" s="11" t="str">
        <f>[20]Junho!$D$13</f>
        <v>*</v>
      </c>
      <c r="K24" s="11" t="str">
        <f>[20]Junho!$D$14</f>
        <v>*</v>
      </c>
      <c r="L24" s="11" t="str">
        <f>[20]Junho!$D$15</f>
        <v>*</v>
      </c>
      <c r="M24" s="11" t="str">
        <f>[20]Junho!$D$16</f>
        <v>*</v>
      </c>
      <c r="N24" s="11" t="str">
        <f>[20]Junho!$D$17</f>
        <v>*</v>
      </c>
      <c r="O24" s="11" t="str">
        <f>[20]Junho!$D$18</f>
        <v>*</v>
      </c>
      <c r="P24" s="11" t="str">
        <f>[20]Junho!$D$19</f>
        <v>*</v>
      </c>
      <c r="Q24" s="11" t="str">
        <f>[20]Junho!$D$20</f>
        <v>*</v>
      </c>
      <c r="R24" s="11" t="str">
        <f>[20]Junho!$D$21</f>
        <v>*</v>
      </c>
      <c r="S24" s="11" t="str">
        <f>[20]Junho!$D$22</f>
        <v>*</v>
      </c>
      <c r="T24" s="11" t="str">
        <f>[20]Junho!$D$23</f>
        <v>*</v>
      </c>
      <c r="U24" s="11" t="str">
        <f>[20]Junho!$D$24</f>
        <v>*</v>
      </c>
      <c r="V24" s="11" t="str">
        <f>[20]Junho!$D$25</f>
        <v>*</v>
      </c>
      <c r="W24" s="11" t="str">
        <f>[20]Junho!$D$26</f>
        <v>*</v>
      </c>
      <c r="X24" s="11" t="str">
        <f>[20]Junho!$D$27</f>
        <v>*</v>
      </c>
      <c r="Y24" s="11" t="str">
        <f>[20]Junho!$D$28</f>
        <v>*</v>
      </c>
      <c r="Z24" s="11" t="str">
        <f>[20]Junho!$D$29</f>
        <v>*</v>
      </c>
      <c r="AA24" s="11" t="str">
        <f>[20]Junho!$D$30</f>
        <v>*</v>
      </c>
      <c r="AB24" s="11" t="str">
        <f>[20]Junho!$D$31</f>
        <v>*</v>
      </c>
      <c r="AC24" s="11" t="str">
        <f>[20]Junho!$D$32</f>
        <v>*</v>
      </c>
      <c r="AD24" s="11" t="str">
        <f>[20]Junho!$D$33</f>
        <v>*</v>
      </c>
      <c r="AE24" s="11" t="str">
        <f>[20]Junho!$D$34</f>
        <v>*</v>
      </c>
      <c r="AF24" s="15" t="s">
        <v>226</v>
      </c>
      <c r="AG24" s="94" t="s">
        <v>226</v>
      </c>
      <c r="AI24" t="s">
        <v>47</v>
      </c>
      <c r="AL24" t="s">
        <v>47</v>
      </c>
    </row>
    <row r="25" spans="1:38" x14ac:dyDescent="0.2">
      <c r="A25" s="58" t="s">
        <v>170</v>
      </c>
      <c r="B25" s="11">
        <f>[21]Junho!$D$5</f>
        <v>13.7</v>
      </c>
      <c r="C25" s="11">
        <f>[21]Junho!$D$6</f>
        <v>11.3</v>
      </c>
      <c r="D25" s="11">
        <f>[21]Junho!$D$7</f>
        <v>9.4</v>
      </c>
      <c r="E25" s="11">
        <f>[21]Junho!$D$8</f>
        <v>16.899999999999999</v>
      </c>
      <c r="F25" s="11">
        <f>[21]Junho!$D$9</f>
        <v>13.6</v>
      </c>
      <c r="G25" s="11">
        <f>[21]Junho!$D$10</f>
        <v>7</v>
      </c>
      <c r="H25" s="11">
        <f>[21]Junho!$D$11</f>
        <v>7.8</v>
      </c>
      <c r="I25" s="11">
        <f>[21]Junho!$D$12</f>
        <v>15.5</v>
      </c>
      <c r="J25" s="11">
        <f>[21]Junho!$D$13</f>
        <v>19.8</v>
      </c>
      <c r="K25" s="11">
        <f>[21]Junho!$D$14</f>
        <v>20.100000000000001</v>
      </c>
      <c r="L25" s="11">
        <f>[21]Junho!$D$15</f>
        <v>19.7</v>
      </c>
      <c r="M25" s="11">
        <f>[21]Junho!$D$16</f>
        <v>17.7</v>
      </c>
      <c r="N25" s="11">
        <f>[21]Junho!$D$17</f>
        <v>17</v>
      </c>
      <c r="O25" s="11">
        <f>[21]Junho!$D$18</f>
        <v>13.1</v>
      </c>
      <c r="P25" s="11">
        <f>[21]Junho!$D$19</f>
        <v>16.2</v>
      </c>
      <c r="Q25" s="11">
        <f>[21]Junho!$D$20</f>
        <v>18.2</v>
      </c>
      <c r="R25" s="11">
        <f>[21]Junho!$D$21</f>
        <v>17.7</v>
      </c>
      <c r="S25" s="11">
        <f>[21]Junho!$D$22</f>
        <v>16.3</v>
      </c>
      <c r="T25" s="11">
        <f>[21]Junho!$D$23</f>
        <v>16.2</v>
      </c>
      <c r="U25" s="11">
        <f>[21]Junho!$D$24</f>
        <v>13.9</v>
      </c>
      <c r="V25" s="11">
        <f>[21]Junho!$D$25</f>
        <v>12.4</v>
      </c>
      <c r="W25" s="11">
        <f>[21]Junho!$D$26</f>
        <v>13.1</v>
      </c>
      <c r="X25" s="11">
        <f>[21]Junho!$D$27</f>
        <v>14.4</v>
      </c>
      <c r="Y25" s="11">
        <f>[21]Junho!$D$28</f>
        <v>13.3</v>
      </c>
      <c r="Z25" s="11">
        <f>[21]Junho!$D$29</f>
        <v>16.100000000000001</v>
      </c>
      <c r="AA25" s="11">
        <f>[21]Junho!$D$30</f>
        <v>9.6999999999999993</v>
      </c>
      <c r="AB25" s="11">
        <f>[21]Junho!$D$31</f>
        <v>11.2</v>
      </c>
      <c r="AC25" s="11">
        <f>[21]Junho!$D$32</f>
        <v>7.3</v>
      </c>
      <c r="AD25" s="11">
        <f>[21]Junho!$D$33</f>
        <v>15</v>
      </c>
      <c r="AE25" s="11">
        <f>[21]Junho!$D$34</f>
        <v>17.8</v>
      </c>
      <c r="AF25" s="15">
        <f t="shared" si="1"/>
        <v>7</v>
      </c>
      <c r="AG25" s="94">
        <f t="shared" si="2"/>
        <v>14.379999999999997</v>
      </c>
      <c r="AH25" s="12" t="s">
        <v>47</v>
      </c>
      <c r="AI25" t="s">
        <v>47</v>
      </c>
      <c r="AK25" t="s">
        <v>47</v>
      </c>
      <c r="AL25" t="s">
        <v>47</v>
      </c>
    </row>
    <row r="26" spans="1:38" x14ac:dyDescent="0.2">
      <c r="A26" s="58" t="s">
        <v>171</v>
      </c>
      <c r="B26" s="11">
        <f>[22]Junho!$D$5</f>
        <v>15.9</v>
      </c>
      <c r="C26" s="11">
        <f>[22]Junho!$D$6</f>
        <v>13</v>
      </c>
      <c r="D26" s="11">
        <f>[22]Junho!$D$7</f>
        <v>14.2</v>
      </c>
      <c r="E26" s="11">
        <f>[22]Junho!$D$8</f>
        <v>18</v>
      </c>
      <c r="F26" s="11">
        <f>[22]Junho!$D$9</f>
        <v>14.8</v>
      </c>
      <c r="G26" s="11">
        <f>[22]Junho!$D$10</f>
        <v>12.7</v>
      </c>
      <c r="H26" s="11">
        <f>[22]Junho!$D$11</f>
        <v>12.7</v>
      </c>
      <c r="I26" s="11">
        <f>[22]Junho!$D$12</f>
        <v>17.7</v>
      </c>
      <c r="J26" s="11">
        <f>[22]Junho!$D$13</f>
        <v>18.7</v>
      </c>
      <c r="K26" s="11">
        <f>[22]Junho!$D$14</f>
        <v>20</v>
      </c>
      <c r="L26" s="11">
        <f>[22]Junho!$D$15</f>
        <v>17.5</v>
      </c>
      <c r="M26" s="11">
        <f>[22]Junho!$D$16</f>
        <v>15.9</v>
      </c>
      <c r="N26" s="11">
        <f>[22]Junho!$D$17</f>
        <v>16.7</v>
      </c>
      <c r="O26" s="11">
        <f>[22]Junho!$D$18</f>
        <v>15.9</v>
      </c>
      <c r="P26" s="11">
        <f>[22]Junho!$D$19</f>
        <v>16.5</v>
      </c>
      <c r="Q26" s="11">
        <f>[22]Junho!$D$20</f>
        <v>16.600000000000001</v>
      </c>
      <c r="R26" s="11">
        <f>[22]Junho!$D$21</f>
        <v>16.5</v>
      </c>
      <c r="S26" s="11">
        <f>[22]Junho!$D$22</f>
        <v>16</v>
      </c>
      <c r="T26" s="11">
        <f>[22]Junho!$D$23</f>
        <v>16.399999999999999</v>
      </c>
      <c r="U26" s="11">
        <f>[22]Junho!$D$24</f>
        <v>15.2</v>
      </c>
      <c r="V26" s="11">
        <f>[22]Junho!$D$25</f>
        <v>13.3</v>
      </c>
      <c r="W26" s="11">
        <f>[22]Junho!$D$26</f>
        <v>13.4</v>
      </c>
      <c r="X26" s="11">
        <f>[22]Junho!$D$27</f>
        <v>15.5</v>
      </c>
      <c r="Y26" s="11">
        <f>[22]Junho!$D$28</f>
        <v>13.6</v>
      </c>
      <c r="Z26" s="11">
        <f>[22]Junho!$D$29</f>
        <v>17.5</v>
      </c>
      <c r="AA26" s="11">
        <f>[22]Junho!$D$30</f>
        <v>12.6</v>
      </c>
      <c r="AB26" s="11">
        <f>[22]Junho!$D$31</f>
        <v>12.8</v>
      </c>
      <c r="AC26" s="11">
        <f>[22]Junho!$D$32</f>
        <v>12</v>
      </c>
      <c r="AD26" s="11">
        <f>[22]Junho!$D$33</f>
        <v>17.100000000000001</v>
      </c>
      <c r="AE26" s="11">
        <f>[22]Junho!$D$34</f>
        <v>17.8</v>
      </c>
      <c r="AF26" s="15">
        <f t="shared" si="1"/>
        <v>12</v>
      </c>
      <c r="AG26" s="94">
        <f t="shared" si="2"/>
        <v>15.550000000000002</v>
      </c>
      <c r="AI26" t="s">
        <v>47</v>
      </c>
      <c r="AL26" t="s">
        <v>47</v>
      </c>
    </row>
    <row r="27" spans="1:38" x14ac:dyDescent="0.2">
      <c r="A27" s="58" t="s">
        <v>8</v>
      </c>
      <c r="B27" s="11">
        <f>[23]Junho!$D$5</f>
        <v>15</v>
      </c>
      <c r="C27" s="11">
        <f>[23]Junho!$D$6</f>
        <v>12</v>
      </c>
      <c r="D27" s="11">
        <f>[23]Junho!$D$7</f>
        <v>11</v>
      </c>
      <c r="E27" s="11">
        <f>[23]Junho!$D$8</f>
        <v>17.3</v>
      </c>
      <c r="F27" s="11">
        <f>[23]Junho!$D$9</f>
        <v>13.9</v>
      </c>
      <c r="G27" s="11">
        <f>[23]Junho!$D$10</f>
        <v>9.1</v>
      </c>
      <c r="H27" s="11">
        <f>[23]Junho!$D$11</f>
        <v>10.6</v>
      </c>
      <c r="I27" s="11">
        <f>[23]Junho!$D$12</f>
        <v>16.399999999999999</v>
      </c>
      <c r="J27" s="11">
        <f>[23]Junho!$D$13</f>
        <v>20.7</v>
      </c>
      <c r="K27" s="11">
        <f>[23]Junho!$D$14</f>
        <v>20.7</v>
      </c>
      <c r="L27" s="11">
        <f>[23]Junho!$D$15</f>
        <v>19.8</v>
      </c>
      <c r="M27" s="11">
        <f>[23]Junho!$D$16</f>
        <v>17.8</v>
      </c>
      <c r="N27" s="11">
        <f>[23]Junho!$D$17</f>
        <v>17.5</v>
      </c>
      <c r="O27" s="11">
        <f>[23]Junho!$D$18</f>
        <v>13.9</v>
      </c>
      <c r="P27" s="11">
        <f>[23]Junho!$D$19</f>
        <v>16.600000000000001</v>
      </c>
      <c r="Q27" s="11">
        <f>[23]Junho!$D$20</f>
        <v>17.3</v>
      </c>
      <c r="R27" s="11">
        <f>[23]Junho!$D$21</f>
        <v>16.8</v>
      </c>
      <c r="S27" s="11">
        <f>[23]Junho!$D$22</f>
        <v>17</v>
      </c>
      <c r="T27" s="11">
        <f>[23]Junho!$D$23</f>
        <v>16.899999999999999</v>
      </c>
      <c r="U27" s="11">
        <f>[23]Junho!$D$24</f>
        <v>15.9</v>
      </c>
      <c r="V27" s="11">
        <f>[23]Junho!$D$25</f>
        <v>15.2</v>
      </c>
      <c r="W27" s="11">
        <f>[23]Junho!$D$26</f>
        <v>16</v>
      </c>
      <c r="X27" s="11">
        <f>[23]Junho!$D$27</f>
        <v>16.8</v>
      </c>
      <c r="Y27" s="11">
        <f>[23]Junho!$D$28</f>
        <v>15.1</v>
      </c>
      <c r="Z27" s="11">
        <f>[23]Junho!$D$29</f>
        <v>16.100000000000001</v>
      </c>
      <c r="AA27" s="11">
        <f>[23]Junho!$D$30</f>
        <v>11.4</v>
      </c>
      <c r="AB27" s="11">
        <f>[23]Junho!$D$31</f>
        <v>11.7</v>
      </c>
      <c r="AC27" s="11">
        <f>[23]Junho!$D$32</f>
        <v>9.1</v>
      </c>
      <c r="AD27" s="11">
        <f>[23]Junho!$D$33</f>
        <v>14.1</v>
      </c>
      <c r="AE27" s="11">
        <f>[23]Junho!$D$34</f>
        <v>17.399999999999999</v>
      </c>
      <c r="AF27" s="15">
        <f t="shared" si="1"/>
        <v>9.1</v>
      </c>
      <c r="AG27" s="94">
        <f t="shared" si="2"/>
        <v>15.303333333333335</v>
      </c>
      <c r="AI27" t="s">
        <v>47</v>
      </c>
      <c r="AK27" t="s">
        <v>47</v>
      </c>
    </row>
    <row r="28" spans="1:38" x14ac:dyDescent="0.2">
      <c r="A28" s="58" t="s">
        <v>9</v>
      </c>
      <c r="B28" s="11">
        <f>[24]Junho!$D$5</f>
        <v>17.7</v>
      </c>
      <c r="C28" s="11">
        <f>[24]Junho!$D$6</f>
        <v>14.1</v>
      </c>
      <c r="D28" s="11">
        <f>[24]Junho!$D$7</f>
        <v>15</v>
      </c>
      <c r="E28" s="11">
        <f>[24]Junho!$D$8</f>
        <v>18.899999999999999</v>
      </c>
      <c r="F28" s="11">
        <f>[24]Junho!$D$9</f>
        <v>17.399999999999999</v>
      </c>
      <c r="G28" s="11">
        <f>[24]Junho!$D$10</f>
        <v>12</v>
      </c>
      <c r="H28" s="11">
        <f>[24]Junho!$D$11</f>
        <v>13.5</v>
      </c>
      <c r="I28" s="11">
        <f>[24]Junho!$D$12</f>
        <v>18</v>
      </c>
      <c r="J28" s="11">
        <f>[24]Junho!$D$13</f>
        <v>20.5</v>
      </c>
      <c r="K28" s="11">
        <f>[24]Junho!$D$14</f>
        <v>20.100000000000001</v>
      </c>
      <c r="L28" s="11">
        <f>[24]Junho!$D$15</f>
        <v>20.5</v>
      </c>
      <c r="M28" s="11">
        <f>[24]Junho!$D$16</f>
        <v>18.899999999999999</v>
      </c>
      <c r="N28" s="11">
        <f>[24]Junho!$D$17</f>
        <v>18.2</v>
      </c>
      <c r="O28" s="11">
        <f>[24]Junho!$D$18</f>
        <v>17</v>
      </c>
      <c r="P28" s="11">
        <f>[24]Junho!$D$19</f>
        <v>15.7</v>
      </c>
      <c r="Q28" s="11">
        <f>[24]Junho!$D$20</f>
        <v>17.2</v>
      </c>
      <c r="R28" s="11">
        <f>[24]Junho!$D$21</f>
        <v>17.7</v>
      </c>
      <c r="S28" s="11">
        <f>[24]Junho!$D$22</f>
        <v>17.100000000000001</v>
      </c>
      <c r="T28" s="11">
        <f>[24]Junho!$D$23</f>
        <v>17.2</v>
      </c>
      <c r="U28" s="11">
        <f>[24]Junho!$D$24</f>
        <v>17.100000000000001</v>
      </c>
      <c r="V28" s="11">
        <f>[24]Junho!$D$25</f>
        <v>16.3</v>
      </c>
      <c r="W28" s="11">
        <f>[24]Junho!$D$26</f>
        <v>17.2</v>
      </c>
      <c r="X28" s="11">
        <f>[24]Junho!$D$27</f>
        <v>16.5</v>
      </c>
      <c r="Y28" s="11">
        <f>[24]Junho!$D$28</f>
        <v>15.5</v>
      </c>
      <c r="Z28" s="11">
        <f>[24]Junho!$D$29</f>
        <v>18</v>
      </c>
      <c r="AA28" s="11">
        <f>[24]Junho!$D$30</f>
        <v>14</v>
      </c>
      <c r="AB28" s="11">
        <f>[24]Junho!$D$31</f>
        <v>13.5</v>
      </c>
      <c r="AC28" s="11">
        <f>[24]Junho!$D$32</f>
        <v>14.5</v>
      </c>
      <c r="AD28" s="11">
        <f>[24]Junho!$D$33</f>
        <v>14.6</v>
      </c>
      <c r="AE28" s="11">
        <f>[24]Junho!$D$34</f>
        <v>18.100000000000001</v>
      </c>
      <c r="AF28" s="15">
        <f t="shared" si="1"/>
        <v>12</v>
      </c>
      <c r="AG28" s="94">
        <f t="shared" si="2"/>
        <v>16.733333333333334</v>
      </c>
      <c r="AK28" t="s">
        <v>47</v>
      </c>
      <c r="AL28" t="s">
        <v>47</v>
      </c>
    </row>
    <row r="29" spans="1:38" x14ac:dyDescent="0.2">
      <c r="A29" s="58" t="s">
        <v>42</v>
      </c>
      <c r="B29" s="11">
        <f>[25]Junho!$D$5</f>
        <v>14.2</v>
      </c>
      <c r="C29" s="11">
        <f>[25]Junho!$D$6</f>
        <v>12.1</v>
      </c>
      <c r="D29" s="11">
        <f>[25]Junho!$D$7</f>
        <v>13.3</v>
      </c>
      <c r="E29" s="11">
        <f>[25]Junho!$D$8</f>
        <v>18.3</v>
      </c>
      <c r="F29" s="11">
        <f>[25]Junho!$D$9</f>
        <v>14.6</v>
      </c>
      <c r="G29" s="11">
        <f>[25]Junho!$D$10</f>
        <v>13.7</v>
      </c>
      <c r="H29" s="11">
        <f>[25]Junho!$D$11</f>
        <v>14.9</v>
      </c>
      <c r="I29" s="11">
        <f>[25]Junho!$D$12</f>
        <v>18.600000000000001</v>
      </c>
      <c r="J29" s="11">
        <f>[25]Junho!$D$13</f>
        <v>19.8</v>
      </c>
      <c r="K29" s="11">
        <f>[25]Junho!$D$14</f>
        <v>20.8</v>
      </c>
      <c r="L29" s="11">
        <f>[25]Junho!$D$15</f>
        <v>19</v>
      </c>
      <c r="M29" s="11">
        <f>[25]Junho!$D$16</f>
        <v>19.100000000000001</v>
      </c>
      <c r="N29" s="11">
        <f>[25]Junho!$D$17</f>
        <v>18.600000000000001</v>
      </c>
      <c r="O29" s="11">
        <f>[25]Junho!$D$18</f>
        <v>18.899999999999999</v>
      </c>
      <c r="P29" s="11">
        <f>[25]Junho!$D$19</f>
        <v>16.100000000000001</v>
      </c>
      <c r="Q29" s="11">
        <f>[25]Junho!$D$20</f>
        <v>18.2</v>
      </c>
      <c r="R29" s="11">
        <f>[25]Junho!$D$21</f>
        <v>17.399999999999999</v>
      </c>
      <c r="S29" s="11">
        <f>[25]Junho!$D$22</f>
        <v>16.899999999999999</v>
      </c>
      <c r="T29" s="11">
        <f>[25]Junho!$D$23</f>
        <v>17.100000000000001</v>
      </c>
      <c r="U29" s="11">
        <f>[25]Junho!$D$24</f>
        <v>17.100000000000001</v>
      </c>
      <c r="V29" s="11">
        <f>[25]Junho!$D$25</f>
        <v>15.2</v>
      </c>
      <c r="W29" s="11">
        <f>[25]Junho!$D$26</f>
        <v>15.5</v>
      </c>
      <c r="X29" s="11">
        <f>[25]Junho!$D$27</f>
        <v>16</v>
      </c>
      <c r="Y29" s="11">
        <f>[25]Junho!$D$28</f>
        <v>16.100000000000001</v>
      </c>
      <c r="Z29" s="11">
        <f>[25]Junho!$D$29</f>
        <v>18.100000000000001</v>
      </c>
      <c r="AA29" s="11">
        <f>[25]Junho!$D$30</f>
        <v>14.2</v>
      </c>
      <c r="AB29" s="11">
        <f>[25]Junho!$D$31</f>
        <v>12.3</v>
      </c>
      <c r="AC29" s="11">
        <f>[25]Junho!$D$32</f>
        <v>14.9</v>
      </c>
      <c r="AD29" s="11">
        <f>[25]Junho!$D$33</f>
        <v>17.8</v>
      </c>
      <c r="AE29" s="11">
        <f>[25]Junho!$D$34</f>
        <v>18.3</v>
      </c>
      <c r="AF29" s="15">
        <f t="shared" si="1"/>
        <v>12.1</v>
      </c>
      <c r="AG29" s="94">
        <f t="shared" si="2"/>
        <v>16.57</v>
      </c>
      <c r="AL29" t="s">
        <v>47</v>
      </c>
    </row>
    <row r="30" spans="1:38" x14ac:dyDescent="0.2">
      <c r="A30" s="58" t="s">
        <v>10</v>
      </c>
      <c r="B30" s="11">
        <f>[26]Junho!$D$5</f>
        <v>13.8</v>
      </c>
      <c r="C30" s="11">
        <f>[26]Junho!$D$6</f>
        <v>12.3</v>
      </c>
      <c r="D30" s="11">
        <f>[26]Junho!$D$7</f>
        <v>13.3</v>
      </c>
      <c r="E30" s="11">
        <f>[26]Junho!$D$8</f>
        <v>17.2</v>
      </c>
      <c r="F30" s="11">
        <f>[26]Junho!$D$9</f>
        <v>13.8</v>
      </c>
      <c r="G30" s="11">
        <f>[26]Junho!$D$10</f>
        <v>10.9</v>
      </c>
      <c r="H30" s="11">
        <f>[26]Junho!$D$11</f>
        <v>11.4</v>
      </c>
      <c r="I30" s="11">
        <f>[26]Junho!$D$12</f>
        <v>16.5</v>
      </c>
      <c r="J30" s="11">
        <f>[26]Junho!$D$13</f>
        <v>20.100000000000001</v>
      </c>
      <c r="K30" s="11">
        <f>[26]Junho!$D$14</f>
        <v>21.6</v>
      </c>
      <c r="L30" s="11">
        <f>[26]Junho!$D$15</f>
        <v>20.5</v>
      </c>
      <c r="M30" s="11">
        <f>[26]Junho!$D$16</f>
        <v>18.600000000000001</v>
      </c>
      <c r="N30" s="11">
        <f>[26]Junho!$D$17</f>
        <v>17.7</v>
      </c>
      <c r="O30" s="11">
        <f>[26]Junho!$D$18</f>
        <v>14.8</v>
      </c>
      <c r="P30" s="11">
        <f>[26]Junho!$D$19</f>
        <v>16.7</v>
      </c>
      <c r="Q30" s="11">
        <f>[26]Junho!$D$20</f>
        <v>17.8</v>
      </c>
      <c r="R30" s="11">
        <f>[26]Junho!$D$21</f>
        <v>16.899999999999999</v>
      </c>
      <c r="S30" s="11">
        <f>[26]Junho!$D$22</f>
        <v>18.3</v>
      </c>
      <c r="T30" s="11">
        <f>[26]Junho!$D$23</f>
        <v>16.600000000000001</v>
      </c>
      <c r="U30" s="11">
        <f>[26]Junho!$D$24</f>
        <v>16.399999999999999</v>
      </c>
      <c r="V30" s="11">
        <f>[26]Junho!$D$25</f>
        <v>15</v>
      </c>
      <c r="W30" s="11">
        <f>[26]Junho!$D$26</f>
        <v>15</v>
      </c>
      <c r="X30" s="11">
        <f>[26]Junho!$D$27</f>
        <v>16.600000000000001</v>
      </c>
      <c r="Y30" s="11">
        <f>[26]Junho!$D$28</f>
        <v>16.3</v>
      </c>
      <c r="Z30" s="11">
        <f>[26]Junho!$D$29</f>
        <v>16.899999999999999</v>
      </c>
      <c r="AA30" s="11">
        <f>[26]Junho!$D$30</f>
        <v>12.1</v>
      </c>
      <c r="AB30" s="11">
        <f>[26]Junho!$D$31</f>
        <v>11.1</v>
      </c>
      <c r="AC30" s="11">
        <f>[26]Junho!$D$32</f>
        <v>11.2</v>
      </c>
      <c r="AD30" s="11">
        <f>[26]Junho!$D$33</f>
        <v>15.5</v>
      </c>
      <c r="AE30" s="11">
        <f>[26]Junho!$D$34</f>
        <v>19.100000000000001</v>
      </c>
      <c r="AF30" s="15">
        <f t="shared" si="1"/>
        <v>10.9</v>
      </c>
      <c r="AG30" s="94">
        <f t="shared" si="2"/>
        <v>15.800000000000002</v>
      </c>
      <c r="AK30" t="s">
        <v>47</v>
      </c>
    </row>
    <row r="31" spans="1:38" x14ac:dyDescent="0.2">
      <c r="A31" s="58" t="s">
        <v>172</v>
      </c>
      <c r="B31" s="11">
        <f>[27]Junho!$D$5</f>
        <v>13.8</v>
      </c>
      <c r="C31" s="11">
        <f>[27]Junho!$D$6</f>
        <v>11.8</v>
      </c>
      <c r="D31" s="11">
        <f>[27]Junho!$D$7</f>
        <v>11.4</v>
      </c>
      <c r="E31" s="11">
        <f>[27]Junho!$D$8</f>
        <v>17.600000000000001</v>
      </c>
      <c r="F31" s="11">
        <f>[27]Junho!$D$9</f>
        <v>13.8</v>
      </c>
      <c r="G31" s="11">
        <f>[27]Junho!$D$10</f>
        <v>12.8</v>
      </c>
      <c r="H31" s="11">
        <f>[27]Junho!$D$11</f>
        <v>11.6</v>
      </c>
      <c r="I31" s="11">
        <f>[27]Junho!$D$12</f>
        <v>16.100000000000001</v>
      </c>
      <c r="J31" s="11">
        <f>[27]Junho!$D$13</f>
        <v>18.3</v>
      </c>
      <c r="K31" s="11">
        <f>[27]Junho!$D$14</f>
        <v>18.399999999999999</v>
      </c>
      <c r="L31" s="11">
        <f>[27]Junho!$D$15</f>
        <v>17.399999999999999</v>
      </c>
      <c r="M31" s="11">
        <f>[27]Junho!$D$16</f>
        <v>15.3</v>
      </c>
      <c r="N31" s="11">
        <f>[27]Junho!$D$17</f>
        <v>17.3</v>
      </c>
      <c r="O31" s="11">
        <f>[27]Junho!$D$18</f>
        <v>13.3</v>
      </c>
      <c r="P31" s="11">
        <f>[27]Junho!$D$19</f>
        <v>16</v>
      </c>
      <c r="Q31" s="11">
        <f>[27]Junho!$D$20</f>
        <v>15.6</v>
      </c>
      <c r="R31" s="11">
        <f>[27]Junho!$D$21</f>
        <v>15.4</v>
      </c>
      <c r="S31" s="11">
        <f>[27]Junho!$D$22</f>
        <v>15.9</v>
      </c>
      <c r="T31" s="11">
        <f>[27]Junho!$D$23</f>
        <v>15.1</v>
      </c>
      <c r="U31" s="11">
        <f>[27]Junho!$D$24</f>
        <v>15</v>
      </c>
      <c r="V31" s="11">
        <f>[27]Junho!$D$25</f>
        <v>15.8</v>
      </c>
      <c r="W31" s="11">
        <f>[27]Junho!$D$26</f>
        <v>14.3</v>
      </c>
      <c r="X31" s="11">
        <f>[27]Junho!$D$27</f>
        <v>13.2</v>
      </c>
      <c r="Y31" s="11">
        <f>[27]Junho!$D$28</f>
        <v>14.8</v>
      </c>
      <c r="Z31" s="11">
        <f>[27]Junho!$D$29</f>
        <v>17.899999999999999</v>
      </c>
      <c r="AA31" s="11">
        <f>[27]Junho!$D$30</f>
        <v>13</v>
      </c>
      <c r="AB31" s="11">
        <f>[27]Junho!$D$31</f>
        <v>11.3</v>
      </c>
      <c r="AC31" s="11">
        <f>[27]Junho!$D$32</f>
        <v>12.7</v>
      </c>
      <c r="AD31" s="11">
        <f>[27]Junho!$D$33</f>
        <v>15.4</v>
      </c>
      <c r="AE31" s="11">
        <f>[27]Junho!$D$34</f>
        <v>17.3</v>
      </c>
      <c r="AF31" s="15">
        <f t="shared" si="1"/>
        <v>11.3</v>
      </c>
      <c r="AG31" s="94">
        <f t="shared" si="2"/>
        <v>14.92</v>
      </c>
      <c r="AH31" s="12" t="s">
        <v>47</v>
      </c>
      <c r="AI31" t="s">
        <v>47</v>
      </c>
      <c r="AK31" t="s">
        <v>47</v>
      </c>
      <c r="AL31" t="s">
        <v>47</v>
      </c>
    </row>
    <row r="32" spans="1:38" x14ac:dyDescent="0.2">
      <c r="A32" s="58" t="s">
        <v>11</v>
      </c>
      <c r="B32" s="11" t="str">
        <f>[28]Junho!$D$5</f>
        <v>*</v>
      </c>
      <c r="C32" s="11" t="str">
        <f>[28]Junho!$D$6</f>
        <v>*</v>
      </c>
      <c r="D32" s="11" t="str">
        <f>[28]Junho!$D$7</f>
        <v>*</v>
      </c>
      <c r="E32" s="11" t="str">
        <f>[28]Junho!$D$8</f>
        <v>*</v>
      </c>
      <c r="F32" s="11" t="str">
        <f>[28]Junho!$D$9</f>
        <v>*</v>
      </c>
      <c r="G32" s="11" t="str">
        <f>[28]Junho!$D$10</f>
        <v>*</v>
      </c>
      <c r="H32" s="11" t="str">
        <f>[28]Junho!$D$11</f>
        <v>*</v>
      </c>
      <c r="I32" s="11" t="str">
        <f>[28]Junho!$D$12</f>
        <v>*</v>
      </c>
      <c r="J32" s="11" t="str">
        <f>[28]Junho!$D$13</f>
        <v>*</v>
      </c>
      <c r="K32" s="11" t="str">
        <f>[28]Junho!$D$14</f>
        <v>*</v>
      </c>
      <c r="L32" s="11" t="str">
        <f>[28]Junho!$D$15</f>
        <v>*</v>
      </c>
      <c r="M32" s="11" t="str">
        <f>[28]Junho!$D$16</f>
        <v>*</v>
      </c>
      <c r="N32" s="11" t="str">
        <f>[28]Junho!$D$17</f>
        <v>*</v>
      </c>
      <c r="O32" s="11" t="str">
        <f>[28]Junho!$D$18</f>
        <v>*</v>
      </c>
      <c r="P32" s="11" t="str">
        <f>[28]Junho!$D$19</f>
        <v>*</v>
      </c>
      <c r="Q32" s="11" t="str">
        <f>[28]Junho!$D$20</f>
        <v>*</v>
      </c>
      <c r="R32" s="11" t="str">
        <f>[28]Junho!$D$21</f>
        <v>*</v>
      </c>
      <c r="S32" s="11" t="str">
        <f>[28]Junho!$D$22</f>
        <v>*</v>
      </c>
      <c r="T32" s="11" t="str">
        <f>[28]Junho!$D$23</f>
        <v>*</v>
      </c>
      <c r="U32" s="11" t="str">
        <f>[28]Junho!$D$24</f>
        <v>*</v>
      </c>
      <c r="V32" s="11" t="str">
        <f>[28]Junho!$D$25</f>
        <v>*</v>
      </c>
      <c r="W32" s="11" t="str">
        <f>[28]Junho!$D$26</f>
        <v>*</v>
      </c>
      <c r="X32" s="11" t="str">
        <f>[28]Junho!$D$27</f>
        <v>*</v>
      </c>
      <c r="Y32" s="11" t="str">
        <f>[28]Junho!$D$28</f>
        <v>*</v>
      </c>
      <c r="Z32" s="11" t="str">
        <f>[28]Junho!$D$29</f>
        <v>*</v>
      </c>
      <c r="AA32" s="11" t="str">
        <f>[28]Junho!$D$30</f>
        <v>*</v>
      </c>
      <c r="AB32" s="11" t="str">
        <f>[28]Junho!$D$31</f>
        <v>*</v>
      </c>
      <c r="AC32" s="11" t="str">
        <f>[28]Junho!$D$32</f>
        <v>*</v>
      </c>
      <c r="AD32" s="11" t="str">
        <f>[28]Junho!$D$33</f>
        <v>*</v>
      </c>
      <c r="AE32" s="11" t="str">
        <f>[28]Junho!$D$34</f>
        <v>*</v>
      </c>
      <c r="AF32" s="15" t="s">
        <v>226</v>
      </c>
      <c r="AG32" s="94" t="s">
        <v>226</v>
      </c>
    </row>
    <row r="33" spans="1:38" s="5" customFormat="1" x14ac:dyDescent="0.2">
      <c r="A33" s="58" t="s">
        <v>12</v>
      </c>
      <c r="B33" s="11">
        <f>[29]Junho!$D$5</f>
        <v>18</v>
      </c>
      <c r="C33" s="11">
        <f>[29]Junho!$D$6</f>
        <v>13.4</v>
      </c>
      <c r="D33" s="11">
        <f>[29]Junho!$D$7</f>
        <v>14</v>
      </c>
      <c r="E33" s="11">
        <f>[29]Junho!$D$8</f>
        <v>17.5</v>
      </c>
      <c r="F33" s="11">
        <f>[29]Junho!$D$9</f>
        <v>16.7</v>
      </c>
      <c r="G33" s="11">
        <f>[29]Junho!$D$10</f>
        <v>15.4</v>
      </c>
      <c r="H33" s="11">
        <f>[29]Junho!$D$11</f>
        <v>15.2</v>
      </c>
      <c r="I33" s="11">
        <f>[29]Junho!$D$12</f>
        <v>19</v>
      </c>
      <c r="J33" s="11">
        <f>[29]Junho!$D$13</f>
        <v>19.899999999999999</v>
      </c>
      <c r="K33" s="11">
        <f>[29]Junho!$D$14</f>
        <v>19.2</v>
      </c>
      <c r="L33" s="11">
        <f>[29]Junho!$D$15</f>
        <v>17.7</v>
      </c>
      <c r="M33" s="11">
        <f>[29]Junho!$D$16</f>
        <v>17.3</v>
      </c>
      <c r="N33" s="11">
        <f>[29]Junho!$D$17</f>
        <v>18.399999999999999</v>
      </c>
      <c r="O33" s="11">
        <f>[29]Junho!$D$18</f>
        <v>19.8</v>
      </c>
      <c r="P33" s="11">
        <f>[29]Junho!$D$19</f>
        <v>17.8</v>
      </c>
      <c r="Q33" s="11">
        <f>[29]Junho!$D$20</f>
        <v>18.5</v>
      </c>
      <c r="R33" s="11">
        <f>[29]Junho!$D$21</f>
        <v>16.3</v>
      </c>
      <c r="S33" s="11">
        <f>[29]Junho!$D$22</f>
        <v>17.3</v>
      </c>
      <c r="T33" s="11">
        <f>[29]Junho!$D$23</f>
        <v>16.600000000000001</v>
      </c>
      <c r="U33" s="11">
        <f>[29]Junho!$D$24</f>
        <v>17.899999999999999</v>
      </c>
      <c r="V33" s="11" t="str">
        <f>[29]Junho!$D$25</f>
        <v>*</v>
      </c>
      <c r="W33" s="11" t="str">
        <f>[29]Junho!$D$26</f>
        <v>*</v>
      </c>
      <c r="X33" s="11">
        <f>[29]Junho!$D$27</f>
        <v>16.2</v>
      </c>
      <c r="Y33" s="11">
        <f>[29]Junho!$D$28</f>
        <v>16.3</v>
      </c>
      <c r="Z33" s="11">
        <f>[29]Junho!$D$29</f>
        <v>16.899999999999999</v>
      </c>
      <c r="AA33" s="11">
        <f>[29]Junho!$D$30</f>
        <v>16.3</v>
      </c>
      <c r="AB33" s="11">
        <f>[29]Junho!$D$31</f>
        <v>14.5</v>
      </c>
      <c r="AC33" s="11" t="str">
        <f>[29]Junho!$D$32</f>
        <v>*</v>
      </c>
      <c r="AD33" s="11">
        <f>[29]Junho!$D$33</f>
        <v>19.7</v>
      </c>
      <c r="AE33" s="11">
        <f>[29]Junho!$D$34</f>
        <v>16.7</v>
      </c>
      <c r="AF33" s="15">
        <f t="shared" si="1"/>
        <v>13.4</v>
      </c>
      <c r="AG33" s="94">
        <f t="shared" si="2"/>
        <v>17.12962962962963</v>
      </c>
      <c r="AK33" s="5" t="s">
        <v>47</v>
      </c>
    </row>
    <row r="34" spans="1:38" x14ac:dyDescent="0.2">
      <c r="A34" s="58" t="s">
        <v>13</v>
      </c>
      <c r="B34" s="11" t="str">
        <f>[30]Junho!$D$5</f>
        <v>*</v>
      </c>
      <c r="C34" s="11" t="str">
        <f>[30]Junho!$D$6</f>
        <v>*</v>
      </c>
      <c r="D34" s="11" t="str">
        <f>[30]Junho!$D$7</f>
        <v>*</v>
      </c>
      <c r="E34" s="11" t="str">
        <f>[30]Junho!$D$8</f>
        <v>*</v>
      </c>
      <c r="F34" s="11" t="str">
        <f>[30]Junho!$D$9</f>
        <v>*</v>
      </c>
      <c r="G34" s="11" t="str">
        <f>[30]Junho!$D$10</f>
        <v>*</v>
      </c>
      <c r="H34" s="11" t="str">
        <f>[30]Junho!$D$11</f>
        <v>*</v>
      </c>
      <c r="I34" s="11" t="str">
        <f>[30]Junho!$D$12</f>
        <v>*</v>
      </c>
      <c r="J34" s="11" t="str">
        <f>[30]Junho!$D$13</f>
        <v>*</v>
      </c>
      <c r="K34" s="11" t="str">
        <f>[30]Junho!$D$14</f>
        <v>*</v>
      </c>
      <c r="L34" s="11" t="str">
        <f>[30]Junho!$D$15</f>
        <v>*</v>
      </c>
      <c r="M34" s="11" t="str">
        <f>[30]Junho!$D$16</f>
        <v>*</v>
      </c>
      <c r="N34" s="11" t="str">
        <f>[30]Junho!$D$17</f>
        <v>*</v>
      </c>
      <c r="O34" s="11" t="str">
        <f>[30]Junho!$D$18</f>
        <v>*</v>
      </c>
      <c r="P34" s="11" t="str">
        <f>[30]Junho!$D$19</f>
        <v>*</v>
      </c>
      <c r="Q34" s="11" t="str">
        <f>[30]Junho!$D$20</f>
        <v>*</v>
      </c>
      <c r="R34" s="11" t="str">
        <f>[30]Junho!$D$21</f>
        <v>*</v>
      </c>
      <c r="S34" s="11" t="str">
        <f>[30]Junho!$D$22</f>
        <v>*</v>
      </c>
      <c r="T34" s="11" t="str">
        <f>[30]Junho!$D$23</f>
        <v>*</v>
      </c>
      <c r="U34" s="11" t="str">
        <f>[30]Junho!$D$24</f>
        <v>*</v>
      </c>
      <c r="V34" s="11" t="str">
        <f>[30]Junho!$D$25</f>
        <v>*</v>
      </c>
      <c r="W34" s="11" t="str">
        <f>[30]Junho!$D$26</f>
        <v>*</v>
      </c>
      <c r="X34" s="11" t="str">
        <f>[30]Junho!$D$27</f>
        <v>*</v>
      </c>
      <c r="Y34" s="11" t="str">
        <f>[30]Junho!$D$28</f>
        <v>*</v>
      </c>
      <c r="Z34" s="11" t="str">
        <f>[30]Junho!$D$29</f>
        <v>*</v>
      </c>
      <c r="AA34" s="11" t="str">
        <f>[30]Junho!$D$30</f>
        <v>*</v>
      </c>
      <c r="AB34" s="11" t="str">
        <f>[30]Junho!$D$31</f>
        <v>*</v>
      </c>
      <c r="AC34" s="11" t="str">
        <f>[30]Junho!$D$32</f>
        <v>*</v>
      </c>
      <c r="AD34" s="11" t="str">
        <f>[30]Junho!$D$33</f>
        <v>*</v>
      </c>
      <c r="AE34" s="11" t="str">
        <f>[30]Junho!$D$34</f>
        <v>*</v>
      </c>
      <c r="AF34" s="15" t="s">
        <v>226</v>
      </c>
      <c r="AG34" s="94" t="s">
        <v>226</v>
      </c>
      <c r="AI34" t="s">
        <v>47</v>
      </c>
      <c r="AJ34" t="s">
        <v>47</v>
      </c>
    </row>
    <row r="35" spans="1:38" x14ac:dyDescent="0.2">
      <c r="A35" s="58" t="s">
        <v>173</v>
      </c>
      <c r="B35" s="11">
        <f>[31]Junho!$D$5</f>
        <v>16.600000000000001</v>
      </c>
      <c r="C35" s="11">
        <f>[31]Junho!$D$6</f>
        <v>13.9</v>
      </c>
      <c r="D35" s="11">
        <f>[31]Junho!$D$7</f>
        <v>14.6</v>
      </c>
      <c r="E35" s="11">
        <f>[31]Junho!$D$8</f>
        <v>17.600000000000001</v>
      </c>
      <c r="F35" s="11">
        <f>[31]Junho!$D$9</f>
        <v>17</v>
      </c>
      <c r="G35" s="11">
        <f>[31]Junho!$D$10</f>
        <v>13.1</v>
      </c>
      <c r="H35" s="11">
        <f>[31]Junho!$D$11</f>
        <v>14</v>
      </c>
      <c r="I35" s="11">
        <f>[31]Junho!$D$12</f>
        <v>19.399999999999999</v>
      </c>
      <c r="J35" s="11">
        <f>[31]Junho!$D$13</f>
        <v>21</v>
      </c>
      <c r="K35" s="11">
        <f>[31]Junho!$D$14</f>
        <v>20.7</v>
      </c>
      <c r="L35" s="11">
        <f>[31]Junho!$D$15</f>
        <v>18.8</v>
      </c>
      <c r="M35" s="11">
        <f>[31]Junho!$D$16</f>
        <v>18.899999999999999</v>
      </c>
      <c r="N35" s="11">
        <f>[31]Junho!$D$17</f>
        <v>17.399999999999999</v>
      </c>
      <c r="O35" s="11">
        <f>[31]Junho!$D$18</f>
        <v>18.899999999999999</v>
      </c>
      <c r="P35" s="11">
        <f>[31]Junho!$D$19</f>
        <v>16.899999999999999</v>
      </c>
      <c r="Q35" s="11">
        <f>[31]Junho!$D$20</f>
        <v>16.5</v>
      </c>
      <c r="R35" s="11">
        <f>[31]Junho!$D$21</f>
        <v>14.7</v>
      </c>
      <c r="S35" s="11">
        <f>[31]Junho!$D$22</f>
        <v>17.399999999999999</v>
      </c>
      <c r="T35" s="11">
        <f>[31]Junho!$D$23</f>
        <v>17</v>
      </c>
      <c r="U35" s="11">
        <f>[31]Junho!$D$24</f>
        <v>16.3</v>
      </c>
      <c r="V35" s="11">
        <f>[31]Junho!$D$25</f>
        <v>14.1</v>
      </c>
      <c r="W35" s="11">
        <f>[31]Junho!$D$26</f>
        <v>14.9</v>
      </c>
      <c r="X35" s="11">
        <f>[31]Junho!$D$27</f>
        <v>16.899999999999999</v>
      </c>
      <c r="Y35" s="11">
        <f>[31]Junho!$D$28</f>
        <v>14.7</v>
      </c>
      <c r="Z35" s="11">
        <f>[31]Junho!$D$29</f>
        <v>16.8</v>
      </c>
      <c r="AA35" s="11">
        <f>[31]Junho!$D$30</f>
        <v>14.7</v>
      </c>
      <c r="AB35" s="11">
        <f>[31]Junho!$D$31</f>
        <v>14.6</v>
      </c>
      <c r="AC35" s="11">
        <f>[31]Junho!$D$32</f>
        <v>14.1</v>
      </c>
      <c r="AD35" s="11">
        <f>[31]Junho!$D$33</f>
        <v>16.2</v>
      </c>
      <c r="AE35" s="11">
        <f>[31]Junho!$D$34</f>
        <v>18.100000000000001</v>
      </c>
      <c r="AF35" s="15">
        <f t="shared" si="1"/>
        <v>13.1</v>
      </c>
      <c r="AG35" s="94">
        <f t="shared" si="2"/>
        <v>16.526666666666667</v>
      </c>
      <c r="AJ35" t="s">
        <v>47</v>
      </c>
    </row>
    <row r="36" spans="1:38" x14ac:dyDescent="0.2">
      <c r="A36" s="58" t="s">
        <v>144</v>
      </c>
      <c r="B36" s="11" t="str">
        <f>[32]Junho!$D$5</f>
        <v>*</v>
      </c>
      <c r="C36" s="11" t="str">
        <f>[32]Junho!$D$6</f>
        <v>*</v>
      </c>
      <c r="D36" s="11" t="str">
        <f>[32]Junho!$D$7</f>
        <v>*</v>
      </c>
      <c r="E36" s="11" t="str">
        <f>[32]Junho!$D$8</f>
        <v>*</v>
      </c>
      <c r="F36" s="11" t="str">
        <f>[32]Junho!$D$9</f>
        <v>*</v>
      </c>
      <c r="G36" s="11" t="str">
        <f>[32]Junho!$D$10</f>
        <v>*</v>
      </c>
      <c r="H36" s="11" t="str">
        <f>[32]Junho!$D$11</f>
        <v>*</v>
      </c>
      <c r="I36" s="11" t="str">
        <f>[32]Junho!$D$12</f>
        <v>*</v>
      </c>
      <c r="J36" s="11" t="str">
        <f>[32]Junho!$D$13</f>
        <v>*</v>
      </c>
      <c r="K36" s="11" t="str">
        <f>[32]Junho!$D$14</f>
        <v>*</v>
      </c>
      <c r="L36" s="11" t="str">
        <f>[32]Junho!$D$15</f>
        <v>*</v>
      </c>
      <c r="M36" s="11" t="str">
        <f>[32]Junho!$D$16</f>
        <v>*</v>
      </c>
      <c r="N36" s="11" t="str">
        <f>[32]Junho!$D$17</f>
        <v>*</v>
      </c>
      <c r="O36" s="11" t="str">
        <f>[32]Junho!$D$18</f>
        <v>*</v>
      </c>
      <c r="P36" s="11" t="str">
        <f>[32]Junho!$D$19</f>
        <v>*</v>
      </c>
      <c r="Q36" s="11" t="str">
        <f>[32]Junho!$D$20</f>
        <v>*</v>
      </c>
      <c r="R36" s="11" t="str">
        <f>[32]Junho!$D$21</f>
        <v>*</v>
      </c>
      <c r="S36" s="11" t="str">
        <f>[32]Junho!$D$22</f>
        <v>*</v>
      </c>
      <c r="T36" s="11" t="str">
        <f>[32]Junho!$D$23</f>
        <v>*</v>
      </c>
      <c r="U36" s="11" t="str">
        <f>[32]Junho!$D$24</f>
        <v>*</v>
      </c>
      <c r="V36" s="11" t="str">
        <f>[32]Junho!$D$25</f>
        <v>*</v>
      </c>
      <c r="W36" s="11" t="str">
        <f>[32]Junho!$D$26</f>
        <v>*</v>
      </c>
      <c r="X36" s="11" t="str">
        <f>[32]Junho!$D$27</f>
        <v>*</v>
      </c>
      <c r="Y36" s="11" t="str">
        <f>[32]Junho!$D$28</f>
        <v>*</v>
      </c>
      <c r="Z36" s="11" t="str">
        <f>[32]Junho!$D$29</f>
        <v>*</v>
      </c>
      <c r="AA36" s="11" t="str">
        <f>[32]Junho!$D$30</f>
        <v>*</v>
      </c>
      <c r="AB36" s="11" t="str">
        <f>[32]Junho!$D$31</f>
        <v>*</v>
      </c>
      <c r="AC36" s="11" t="str">
        <f>[32]Junho!$D$32</f>
        <v>*</v>
      </c>
      <c r="AD36" s="11" t="str">
        <f>[32]Junho!$D$33</f>
        <v>*</v>
      </c>
      <c r="AE36" s="11" t="str">
        <f>[32]Junho!$D$34</f>
        <v>*</v>
      </c>
      <c r="AF36" s="15" t="s">
        <v>226</v>
      </c>
      <c r="AG36" s="94" t="s">
        <v>226</v>
      </c>
      <c r="AI36" t="s">
        <v>47</v>
      </c>
    </row>
    <row r="37" spans="1:38" x14ac:dyDescent="0.2">
      <c r="A37" s="58" t="s">
        <v>14</v>
      </c>
      <c r="B37" s="11" t="str">
        <f>[33]Junho!$D$5</f>
        <v>*</v>
      </c>
      <c r="C37" s="11" t="str">
        <f>[33]Junho!$D$6</f>
        <v>*</v>
      </c>
      <c r="D37" s="11" t="str">
        <f>[33]Junho!$D$7</f>
        <v>*</v>
      </c>
      <c r="E37" s="11" t="str">
        <f>[33]Junho!$D$8</f>
        <v>*</v>
      </c>
      <c r="F37" s="11" t="str">
        <f>[33]Junho!$D$9</f>
        <v>*</v>
      </c>
      <c r="G37" s="11" t="str">
        <f>[33]Junho!$D$10</f>
        <v>*</v>
      </c>
      <c r="H37" s="11" t="str">
        <f>[33]Junho!$D$11</f>
        <v>*</v>
      </c>
      <c r="I37" s="11" t="str">
        <f>[33]Junho!$D$12</f>
        <v>*</v>
      </c>
      <c r="J37" s="11" t="str">
        <f>[33]Junho!$D$13</f>
        <v>*</v>
      </c>
      <c r="K37" s="11" t="str">
        <f>[33]Junho!$D$14</f>
        <v>*</v>
      </c>
      <c r="L37" s="11" t="str">
        <f>[33]Junho!$D$15</f>
        <v>*</v>
      </c>
      <c r="M37" s="11" t="str">
        <f>[33]Junho!$D$16</f>
        <v>*</v>
      </c>
      <c r="N37" s="11" t="str">
        <f>[33]Junho!$D$17</f>
        <v>*</v>
      </c>
      <c r="O37" s="11" t="str">
        <f>[33]Junho!$D$18</f>
        <v>*</v>
      </c>
      <c r="P37" s="11" t="str">
        <f>[33]Junho!$D$19</f>
        <v>*</v>
      </c>
      <c r="Q37" s="11" t="str">
        <f>[33]Junho!$D$20</f>
        <v>*</v>
      </c>
      <c r="R37" s="11" t="str">
        <f>[33]Junho!$D$21</f>
        <v>*</v>
      </c>
      <c r="S37" s="11" t="str">
        <f>[33]Junho!$D$22</f>
        <v>*</v>
      </c>
      <c r="T37" s="11" t="str">
        <f>[33]Junho!$D$23</f>
        <v>*</v>
      </c>
      <c r="U37" s="11" t="str">
        <f>[33]Junho!$D$24</f>
        <v>*</v>
      </c>
      <c r="V37" s="11" t="str">
        <f>[33]Junho!$D$25</f>
        <v>*</v>
      </c>
      <c r="W37" s="11" t="str">
        <f>[33]Junho!$D$26</f>
        <v>*</v>
      </c>
      <c r="X37" s="11" t="str">
        <f>[33]Junho!$D$27</f>
        <v>*</v>
      </c>
      <c r="Y37" s="11" t="str">
        <f>[33]Junho!$D$28</f>
        <v>*</v>
      </c>
      <c r="Z37" s="11" t="str">
        <f>[33]Junho!$D$29</f>
        <v>*</v>
      </c>
      <c r="AA37" s="11" t="str">
        <f>[33]Junho!$D$30</f>
        <v>*</v>
      </c>
      <c r="AB37" s="11" t="str">
        <f>[33]Junho!$D$31</f>
        <v>*</v>
      </c>
      <c r="AC37" s="11" t="str">
        <f>[33]Junho!$D$32</f>
        <v>*</v>
      </c>
      <c r="AD37" s="11" t="str">
        <f>[33]Junho!$D$33</f>
        <v>*</v>
      </c>
      <c r="AE37" s="11" t="str">
        <f>[33]Junho!$D$34</f>
        <v>*</v>
      </c>
      <c r="AF37" s="15" t="s">
        <v>226</v>
      </c>
      <c r="AG37" s="94" t="s">
        <v>226</v>
      </c>
    </row>
    <row r="38" spans="1:38" x14ac:dyDescent="0.2">
      <c r="A38" s="58" t="s">
        <v>174</v>
      </c>
      <c r="B38" s="11">
        <f>[34]Junho!$D$5</f>
        <v>14.5</v>
      </c>
      <c r="C38" s="11">
        <f>[34]Junho!$D$6</f>
        <v>16.899999999999999</v>
      </c>
      <c r="D38" s="11">
        <f>[34]Junho!$D$7</f>
        <v>16.399999999999999</v>
      </c>
      <c r="E38" s="11">
        <f>[34]Junho!$D$8</f>
        <v>19.5</v>
      </c>
      <c r="F38" s="11">
        <f>[34]Junho!$D$9</f>
        <v>16.8</v>
      </c>
      <c r="G38" s="11">
        <f>[34]Junho!$D$10</f>
        <v>19.3</v>
      </c>
      <c r="H38" s="11">
        <f>[34]Junho!$D$11</f>
        <v>17.100000000000001</v>
      </c>
      <c r="I38" s="11">
        <f>[34]Junho!$D$12</f>
        <v>18.399999999999999</v>
      </c>
      <c r="J38" s="11">
        <f>[34]Junho!$D$13</f>
        <v>19.100000000000001</v>
      </c>
      <c r="K38" s="11">
        <f>[34]Junho!$D$14</f>
        <v>17.3</v>
      </c>
      <c r="L38" s="11">
        <f>[34]Junho!$D$15</f>
        <v>16.100000000000001</v>
      </c>
      <c r="M38" s="11">
        <f>[34]Junho!$D$16</f>
        <v>14.9</v>
      </c>
      <c r="N38" s="11">
        <f>[34]Junho!$D$17</f>
        <v>16.899999999999999</v>
      </c>
      <c r="O38" s="11">
        <f>[34]Junho!$D$18</f>
        <v>18</v>
      </c>
      <c r="P38" s="11">
        <f>[34]Junho!$D$19</f>
        <v>15.6</v>
      </c>
      <c r="Q38" s="11">
        <f>[34]Junho!$D$20</f>
        <v>14.8</v>
      </c>
      <c r="R38" s="11">
        <f>[34]Junho!$D$21</f>
        <v>13.8</v>
      </c>
      <c r="S38" s="11">
        <f>[34]Junho!$D$22</f>
        <v>14.3</v>
      </c>
      <c r="T38" s="11">
        <f>[34]Junho!$D$23</f>
        <v>15.9</v>
      </c>
      <c r="U38" s="11">
        <f>[34]Junho!$D$24</f>
        <v>14.4</v>
      </c>
      <c r="V38" s="11">
        <f>[34]Junho!$D$25</f>
        <v>13.3</v>
      </c>
      <c r="W38" s="11">
        <f>[34]Junho!$D$26</f>
        <v>13.3</v>
      </c>
      <c r="X38" s="11">
        <f>[34]Junho!$D$27</f>
        <v>12.8</v>
      </c>
      <c r="Y38" s="11">
        <f>[34]Junho!$D$28</f>
        <v>12.5</v>
      </c>
      <c r="Z38" s="11">
        <f>[34]Junho!$D$29</f>
        <v>14.7</v>
      </c>
      <c r="AA38" s="11">
        <f>[34]Junho!$D$30</f>
        <v>18.7</v>
      </c>
      <c r="AB38" s="11">
        <f>[34]Junho!$D$31</f>
        <v>18.5</v>
      </c>
      <c r="AC38" s="11">
        <f>[34]Junho!$D$32</f>
        <v>19.3</v>
      </c>
      <c r="AD38" s="11">
        <f>[34]Junho!$D$33</f>
        <v>20.3</v>
      </c>
      <c r="AE38" s="11">
        <f>[34]Junho!$D$34</f>
        <v>15.9</v>
      </c>
      <c r="AF38" s="15">
        <f t="shared" si="1"/>
        <v>12.5</v>
      </c>
      <c r="AG38" s="94">
        <f t="shared" si="2"/>
        <v>16.309999999999999</v>
      </c>
      <c r="AI38" t="s">
        <v>47</v>
      </c>
      <c r="AK38" t="s">
        <v>47</v>
      </c>
    </row>
    <row r="39" spans="1:38" x14ac:dyDescent="0.2">
      <c r="A39" s="58" t="s">
        <v>15</v>
      </c>
      <c r="B39" s="11">
        <f>[35]Junho!$D$5</f>
        <v>10.6</v>
      </c>
      <c r="C39" s="11">
        <f>[35]Junho!$D$6</f>
        <v>9.3000000000000007</v>
      </c>
      <c r="D39" s="11">
        <f>[35]Junho!$D$7</f>
        <v>11.2</v>
      </c>
      <c r="E39" s="11">
        <f>[35]Junho!$D$8</f>
        <v>16.5</v>
      </c>
      <c r="F39" s="11">
        <f>[35]Junho!$D$9</f>
        <v>11.4</v>
      </c>
      <c r="G39" s="11">
        <f>[35]Junho!$D$10</f>
        <v>10</v>
      </c>
      <c r="H39" s="11">
        <f>[35]Junho!$D$11</f>
        <v>11</v>
      </c>
      <c r="I39" s="11">
        <f>[35]Junho!$D$12</f>
        <v>15.9</v>
      </c>
      <c r="J39" s="11">
        <f>[35]Junho!$D$13</f>
        <v>20.100000000000001</v>
      </c>
      <c r="K39" s="11">
        <f>[35]Junho!$D$14</f>
        <v>21.9</v>
      </c>
      <c r="L39" s="11">
        <f>[35]Junho!$D$15</f>
        <v>20.9</v>
      </c>
      <c r="M39" s="11">
        <f>[35]Junho!$D$16</f>
        <v>19.399999999999999</v>
      </c>
      <c r="N39" s="11">
        <f>[35]Junho!$D$17</f>
        <v>18.100000000000001</v>
      </c>
      <c r="O39" s="11">
        <f>[35]Junho!$D$18</f>
        <v>13.3</v>
      </c>
      <c r="P39" s="11">
        <f>[35]Junho!$D$19</f>
        <v>16.100000000000001</v>
      </c>
      <c r="Q39" s="11">
        <f>[35]Junho!$D$20</f>
        <v>15.2</v>
      </c>
      <c r="R39" s="11">
        <f>[35]Junho!$D$21</f>
        <v>14.5</v>
      </c>
      <c r="S39" s="11">
        <f>[35]Junho!$D$22</f>
        <v>14.7</v>
      </c>
      <c r="T39" s="11">
        <f>[35]Junho!$D$23</f>
        <v>15.8</v>
      </c>
      <c r="U39" s="11">
        <f>[35]Junho!$D$24</f>
        <v>18.7</v>
      </c>
      <c r="V39" s="11">
        <f>[35]Junho!$D$25</f>
        <v>14.5</v>
      </c>
      <c r="W39" s="11">
        <f>[35]Junho!$D$26</f>
        <v>15.4</v>
      </c>
      <c r="X39" s="11">
        <f>[35]Junho!$D$27</f>
        <v>15.5</v>
      </c>
      <c r="Y39" s="11">
        <f>[35]Junho!$D$28</f>
        <v>14.6</v>
      </c>
      <c r="Z39" s="11">
        <f>[35]Junho!$D$29</f>
        <v>13.3</v>
      </c>
      <c r="AA39" s="11">
        <f>[35]Junho!$D$30</f>
        <v>10.3</v>
      </c>
      <c r="AB39" s="11">
        <f>[35]Junho!$D$31</f>
        <v>9</v>
      </c>
      <c r="AC39" s="11">
        <f>[35]Junho!$D$32</f>
        <v>9.9</v>
      </c>
      <c r="AD39" s="11">
        <f>[35]Junho!$D$33</f>
        <v>15.3</v>
      </c>
      <c r="AE39" s="11">
        <f>[35]Junho!$D$34</f>
        <v>16</v>
      </c>
      <c r="AF39" s="15">
        <f t="shared" si="1"/>
        <v>9</v>
      </c>
      <c r="AG39" s="94">
        <f t="shared" si="2"/>
        <v>14.613333333333335</v>
      </c>
      <c r="AH39" s="12" t="s">
        <v>47</v>
      </c>
      <c r="AI39" t="s">
        <v>47</v>
      </c>
      <c r="AK39" t="s">
        <v>47</v>
      </c>
    </row>
    <row r="40" spans="1:38" x14ac:dyDescent="0.2">
      <c r="A40" s="58" t="s">
        <v>16</v>
      </c>
      <c r="B40" s="11" t="str">
        <f>[36]Junho!$D$5</f>
        <v>*</v>
      </c>
      <c r="C40" s="11">
        <f>[36]Junho!$D$6</f>
        <v>13.2</v>
      </c>
      <c r="D40" s="11">
        <f>[36]Junho!$D$7</f>
        <v>12</v>
      </c>
      <c r="E40" s="11">
        <f>[36]Junho!$D$8</f>
        <v>18.100000000000001</v>
      </c>
      <c r="F40" s="11" t="str">
        <f>[36]Junho!$D$9</f>
        <v>*</v>
      </c>
      <c r="G40" s="11" t="str">
        <f>[36]Junho!$D$10</f>
        <v>*</v>
      </c>
      <c r="H40" s="11">
        <f>[36]Junho!$D$11</f>
        <v>14.4</v>
      </c>
      <c r="I40" s="11">
        <f>[36]Junho!$D$12</f>
        <v>20.2</v>
      </c>
      <c r="J40" s="11">
        <f>[36]Junho!$D$13</f>
        <v>22.4</v>
      </c>
      <c r="K40" s="11">
        <f>[36]Junho!$D$14</f>
        <v>22.9</v>
      </c>
      <c r="L40" s="11">
        <f>[36]Junho!$D$15</f>
        <v>23.2</v>
      </c>
      <c r="M40" s="11" t="str">
        <f>[36]Junho!$D$16</f>
        <v>*</v>
      </c>
      <c r="N40" s="11" t="str">
        <f>[36]Junho!$D$17</f>
        <v>*</v>
      </c>
      <c r="O40" s="11">
        <f>[36]Junho!$D$18</f>
        <v>12.7</v>
      </c>
      <c r="P40" s="11">
        <f>[36]Junho!$D$19</f>
        <v>12.1</v>
      </c>
      <c r="Q40" s="11">
        <f>[36]Junho!$D$20</f>
        <v>16.600000000000001</v>
      </c>
      <c r="R40" s="11">
        <f>[36]Junho!$D$21</f>
        <v>16.100000000000001</v>
      </c>
      <c r="S40" s="11">
        <f>[36]Junho!$D$22</f>
        <v>24</v>
      </c>
      <c r="T40" s="11" t="str">
        <f>[36]Junho!$D$23</f>
        <v>*</v>
      </c>
      <c r="U40" s="11" t="str">
        <f>[36]Junho!$D$24</f>
        <v>*</v>
      </c>
      <c r="V40" s="11">
        <f>[36]Junho!$D$25</f>
        <v>23.7</v>
      </c>
      <c r="W40" s="11">
        <f>[36]Junho!$D$26</f>
        <v>21.3</v>
      </c>
      <c r="X40" s="11">
        <f>[36]Junho!$D$27</f>
        <v>20</v>
      </c>
      <c r="Y40" s="11">
        <f>[36]Junho!$D$28</f>
        <v>24.5</v>
      </c>
      <c r="Z40" s="11" t="str">
        <f>[36]Junho!$D$29</f>
        <v>*</v>
      </c>
      <c r="AA40" s="11" t="str">
        <f>[36]Junho!$D$30</f>
        <v>*</v>
      </c>
      <c r="AB40" s="11">
        <f>[36]Junho!$D$31</f>
        <v>12.5</v>
      </c>
      <c r="AC40" s="11">
        <f>[36]Junho!$D$32</f>
        <v>9.1</v>
      </c>
      <c r="AD40" s="11">
        <f>[36]Junho!$D$33</f>
        <v>18.100000000000001</v>
      </c>
      <c r="AE40" s="11" t="str">
        <f>[36]Junho!$D$34</f>
        <v>*</v>
      </c>
      <c r="AF40" s="15">
        <f t="shared" si="1"/>
        <v>9.1</v>
      </c>
      <c r="AG40" s="94">
        <f t="shared" si="2"/>
        <v>17.854999999999997</v>
      </c>
      <c r="AI40" t="s">
        <v>47</v>
      </c>
      <c r="AJ40" t="s">
        <v>47</v>
      </c>
    </row>
    <row r="41" spans="1:38" x14ac:dyDescent="0.2">
      <c r="A41" s="58" t="s">
        <v>175</v>
      </c>
      <c r="B41" s="11">
        <f>[37]Junho!$D$5</f>
        <v>14.4</v>
      </c>
      <c r="C41" s="11">
        <f>[37]Junho!$D$6</f>
        <v>16.2</v>
      </c>
      <c r="D41" s="11">
        <f>[37]Junho!$D$7</f>
        <v>15.7</v>
      </c>
      <c r="E41" s="11">
        <f>[37]Junho!$D$8</f>
        <v>17.5</v>
      </c>
      <c r="F41" s="11">
        <f>[37]Junho!$D$9</f>
        <v>18.100000000000001</v>
      </c>
      <c r="G41" s="11">
        <f>[37]Junho!$D$10</f>
        <v>15.1</v>
      </c>
      <c r="H41" s="11">
        <f>[37]Junho!$D$11</f>
        <v>15.3</v>
      </c>
      <c r="I41" s="11">
        <f>[37]Junho!$D$12</f>
        <v>18.3</v>
      </c>
      <c r="J41" s="11">
        <f>[37]Junho!$D$13</f>
        <v>19.600000000000001</v>
      </c>
      <c r="K41" s="11">
        <f>[37]Junho!$D$14</f>
        <v>19</v>
      </c>
      <c r="L41" s="11">
        <f>[37]Junho!$D$15</f>
        <v>17.8</v>
      </c>
      <c r="M41" s="11">
        <f>[37]Junho!$D$16</f>
        <v>17.2</v>
      </c>
      <c r="N41" s="11">
        <f>[37]Junho!$D$17</f>
        <v>15.4</v>
      </c>
      <c r="O41" s="11">
        <f>[37]Junho!$D$18</f>
        <v>19.100000000000001</v>
      </c>
      <c r="P41" s="11">
        <f>[37]Junho!$D$19</f>
        <v>17.100000000000001</v>
      </c>
      <c r="Q41" s="11">
        <f>[37]Junho!$D$20</f>
        <v>14.9</v>
      </c>
      <c r="R41" s="11">
        <f>[37]Junho!$D$21</f>
        <v>16</v>
      </c>
      <c r="S41" s="11">
        <f>[37]Junho!$D$22</f>
        <v>17</v>
      </c>
      <c r="T41" s="11">
        <f>[37]Junho!$D$23</f>
        <v>14.2</v>
      </c>
      <c r="U41" s="11">
        <f>[37]Junho!$D$24</f>
        <v>16</v>
      </c>
      <c r="V41" s="11">
        <f>[37]Junho!$D$25</f>
        <v>13</v>
      </c>
      <c r="W41" s="11">
        <f>[37]Junho!$D$26</f>
        <v>12.1</v>
      </c>
      <c r="X41" s="11">
        <f>[37]Junho!$D$27</f>
        <v>14.6</v>
      </c>
      <c r="Y41" s="11">
        <f>[37]Junho!$D$28</f>
        <v>13.2</v>
      </c>
      <c r="Z41" s="11">
        <f>[37]Junho!$D$29</f>
        <v>14.8</v>
      </c>
      <c r="AA41" s="11">
        <f>[37]Junho!$D$30</f>
        <v>16</v>
      </c>
      <c r="AB41" s="11">
        <f>[37]Junho!$D$31</f>
        <v>16</v>
      </c>
      <c r="AC41" s="11">
        <f>[37]Junho!$D$32</f>
        <v>15.7</v>
      </c>
      <c r="AD41" s="11">
        <f>[37]Junho!$D$33</f>
        <v>15.8</v>
      </c>
      <c r="AE41" s="11">
        <f>[37]Junho!$D$34</f>
        <v>16.100000000000001</v>
      </c>
      <c r="AF41" s="15">
        <f t="shared" si="1"/>
        <v>12.1</v>
      </c>
      <c r="AG41" s="94">
        <f t="shared" si="2"/>
        <v>16.040000000000003</v>
      </c>
      <c r="AK41" t="s">
        <v>47</v>
      </c>
    </row>
    <row r="42" spans="1:38" x14ac:dyDescent="0.2">
      <c r="A42" s="58" t="s">
        <v>17</v>
      </c>
      <c r="B42" s="11">
        <f>[38]Junho!$D$5</f>
        <v>16.600000000000001</v>
      </c>
      <c r="C42" s="11">
        <f>[38]Junho!$D$6</f>
        <v>13.4</v>
      </c>
      <c r="D42" s="11">
        <f>[38]Junho!$D$7</f>
        <v>14.1</v>
      </c>
      <c r="E42" s="11">
        <f>[38]Junho!$D$8</f>
        <v>17.2</v>
      </c>
      <c r="F42" s="11">
        <f>[38]Junho!$D$9</f>
        <v>15.7</v>
      </c>
      <c r="G42" s="11">
        <f>[38]Junho!$D$10</f>
        <v>12</v>
      </c>
      <c r="H42" s="11">
        <f>[38]Junho!$D$11</f>
        <v>13.3</v>
      </c>
      <c r="I42" s="11">
        <f>[38]Junho!$D$12</f>
        <v>16.3</v>
      </c>
      <c r="J42" s="11">
        <f>[38]Junho!$D$13</f>
        <v>18.899999999999999</v>
      </c>
      <c r="K42" s="11">
        <f>[38]Junho!$D$14</f>
        <v>19.399999999999999</v>
      </c>
      <c r="L42" s="11">
        <f>[38]Junho!$D$15</f>
        <v>16.600000000000001</v>
      </c>
      <c r="M42" s="11">
        <f>[38]Junho!$D$16</f>
        <v>15.6</v>
      </c>
      <c r="N42" s="11">
        <f>[38]Junho!$D$17</f>
        <v>15</v>
      </c>
      <c r="O42" s="11">
        <f>[38]Junho!$D$18</f>
        <v>17.2</v>
      </c>
      <c r="P42" s="11">
        <f>[38]Junho!$D$19</f>
        <v>15.7</v>
      </c>
      <c r="Q42" s="11">
        <f>[38]Junho!$D$20</f>
        <v>16.2</v>
      </c>
      <c r="R42" s="11">
        <f>[38]Junho!$D$21</f>
        <v>15.6</v>
      </c>
      <c r="S42" s="11">
        <f>[38]Junho!$D$22</f>
        <v>15.3</v>
      </c>
      <c r="T42" s="11">
        <f>[38]Junho!$D$23</f>
        <v>15.4</v>
      </c>
      <c r="U42" s="11">
        <f>[38]Junho!$D$24</f>
        <v>15</v>
      </c>
      <c r="V42" s="11">
        <f>[38]Junho!$D$25</f>
        <v>12.5</v>
      </c>
      <c r="W42" s="11">
        <f>[38]Junho!$D$26</f>
        <v>11</v>
      </c>
      <c r="X42" s="11">
        <f>[38]Junho!$D$27</f>
        <v>15.3</v>
      </c>
      <c r="Y42" s="11">
        <f>[38]Junho!$D$28</f>
        <v>12.7</v>
      </c>
      <c r="Z42" s="11">
        <f>[38]Junho!$D$29</f>
        <v>15</v>
      </c>
      <c r="AA42" s="11">
        <f>[38]Junho!$D$30</f>
        <v>14.5</v>
      </c>
      <c r="AB42" s="11">
        <f>[38]Junho!$D$31</f>
        <v>13.3</v>
      </c>
      <c r="AC42" s="11">
        <f>[38]Junho!$D$32</f>
        <v>15.2</v>
      </c>
      <c r="AD42" s="11">
        <f>[38]Junho!$D$33</f>
        <v>16</v>
      </c>
      <c r="AE42" s="11">
        <f>[38]Junho!$D$34</f>
        <v>17.899999999999999</v>
      </c>
      <c r="AF42" s="15">
        <f t="shared" si="1"/>
        <v>11</v>
      </c>
      <c r="AG42" s="94">
        <f t="shared" si="2"/>
        <v>15.26333333333333</v>
      </c>
      <c r="AI42" t="s">
        <v>47</v>
      </c>
      <c r="AJ42" t="s">
        <v>47</v>
      </c>
      <c r="AK42" t="s">
        <v>47</v>
      </c>
    </row>
    <row r="43" spans="1:38" x14ac:dyDescent="0.2">
      <c r="A43" s="58" t="s">
        <v>157</v>
      </c>
      <c r="B43" s="11">
        <f>[39]Junho!$D$5</f>
        <v>13.3</v>
      </c>
      <c r="C43" s="11">
        <f>[39]Junho!$D$6</f>
        <v>16.2</v>
      </c>
      <c r="D43" s="11">
        <f>[39]Junho!$D$7</f>
        <v>16.2</v>
      </c>
      <c r="E43" s="11">
        <f>[39]Junho!$D$8</f>
        <v>17.600000000000001</v>
      </c>
      <c r="F43" s="11">
        <f>[39]Junho!$D$9</f>
        <v>18.100000000000001</v>
      </c>
      <c r="G43" s="11">
        <f>[39]Junho!$D$10</f>
        <v>15.1</v>
      </c>
      <c r="H43" s="11">
        <f>[39]Junho!$D$11</f>
        <v>15.2</v>
      </c>
      <c r="I43" s="11">
        <f>[39]Junho!$D$12</f>
        <v>17.399999999999999</v>
      </c>
      <c r="J43" s="11">
        <f>[39]Junho!$D$13</f>
        <v>18.5</v>
      </c>
      <c r="K43" s="11">
        <f>[39]Junho!$D$14</f>
        <v>17.100000000000001</v>
      </c>
      <c r="L43" s="11">
        <f>[39]Junho!$D$15</f>
        <v>15.6</v>
      </c>
      <c r="M43" s="11">
        <f>[39]Junho!$D$16</f>
        <v>15.9</v>
      </c>
      <c r="N43" s="11">
        <f>[39]Junho!$D$17</f>
        <v>13.8</v>
      </c>
      <c r="O43" s="11">
        <f>[39]Junho!$D$18</f>
        <v>16.3</v>
      </c>
      <c r="P43" s="11">
        <f>[39]Junho!$D$19</f>
        <v>16.3</v>
      </c>
      <c r="Q43" s="11">
        <f>[39]Junho!$D$20</f>
        <v>16.5</v>
      </c>
      <c r="R43" s="11">
        <f>[39]Junho!$D$21</f>
        <v>16.5</v>
      </c>
      <c r="S43" s="11">
        <f>[39]Junho!$D$22</f>
        <v>17.600000000000001</v>
      </c>
      <c r="T43" s="11">
        <f>[39]Junho!$D$23</f>
        <v>16.7</v>
      </c>
      <c r="U43" s="11">
        <f>[39]Junho!$D$24</f>
        <v>16</v>
      </c>
      <c r="V43" s="11">
        <f>[39]Junho!$D$25</f>
        <v>15.8</v>
      </c>
      <c r="W43" s="11">
        <f>[39]Junho!$D$26</f>
        <v>12.2</v>
      </c>
      <c r="X43" s="11">
        <f>[39]Junho!$D$27</f>
        <v>16.2</v>
      </c>
      <c r="Y43" s="11">
        <f>[39]Junho!$D$28</f>
        <v>15.7</v>
      </c>
      <c r="Z43" s="11">
        <f>[39]Junho!$D$29</f>
        <v>14.9</v>
      </c>
      <c r="AA43" s="11">
        <f>[39]Junho!$D$30</f>
        <v>16.5</v>
      </c>
      <c r="AB43" s="11">
        <f>[39]Junho!$D$31</f>
        <v>17.100000000000001</v>
      </c>
      <c r="AC43" s="11">
        <f>[39]Junho!$D$32</f>
        <v>15.4</v>
      </c>
      <c r="AD43" s="11">
        <f>[39]Junho!$D$33</f>
        <v>14.7</v>
      </c>
      <c r="AE43" s="11">
        <f>[39]Junho!$D$34</f>
        <v>17.8</v>
      </c>
      <c r="AF43" s="15">
        <f t="shared" si="1"/>
        <v>12.2</v>
      </c>
      <c r="AG43" s="94">
        <f t="shared" si="2"/>
        <v>16.073333333333334</v>
      </c>
      <c r="AI43" t="s">
        <v>47</v>
      </c>
    </row>
    <row r="44" spans="1:38" x14ac:dyDescent="0.2">
      <c r="A44" s="58" t="s">
        <v>18</v>
      </c>
      <c r="B44" s="11">
        <f>[40]Junho!$D$5</f>
        <v>13.5</v>
      </c>
      <c r="C44" s="11">
        <f>[40]Junho!$D$6</f>
        <v>15.1</v>
      </c>
      <c r="D44" s="11">
        <f>[40]Junho!$D$7</f>
        <v>14.7</v>
      </c>
      <c r="E44" s="11">
        <f>[40]Junho!$D$8</f>
        <v>17.600000000000001</v>
      </c>
      <c r="F44" s="11">
        <f>[40]Junho!$D$9</f>
        <v>17.399999999999999</v>
      </c>
      <c r="G44" s="11">
        <f>[40]Junho!$D$10</f>
        <v>13.8</v>
      </c>
      <c r="H44" s="11">
        <f>[40]Junho!$D$11</f>
        <v>15.9</v>
      </c>
      <c r="I44" s="11">
        <f>[40]Junho!$D$12</f>
        <v>19.2</v>
      </c>
      <c r="J44" s="11">
        <f>[40]Junho!$D$13</f>
        <v>18</v>
      </c>
      <c r="K44" s="11">
        <f>[40]Junho!$D$14</f>
        <v>16.399999999999999</v>
      </c>
      <c r="L44" s="11">
        <f>[40]Junho!$D$15</f>
        <v>14.9</v>
      </c>
      <c r="M44" s="11">
        <f>[40]Junho!$D$16</f>
        <v>15.3</v>
      </c>
      <c r="N44" s="11">
        <f>[40]Junho!$D$17</f>
        <v>16</v>
      </c>
      <c r="O44" s="11">
        <f>[40]Junho!$D$18</f>
        <v>17.100000000000001</v>
      </c>
      <c r="P44" s="11">
        <f>[40]Junho!$D$19</f>
        <v>17.399999999999999</v>
      </c>
      <c r="Q44" s="11">
        <f>[40]Junho!$D$20</f>
        <v>16.100000000000001</v>
      </c>
      <c r="R44" s="11">
        <f>[40]Junho!$D$21</f>
        <v>15.9</v>
      </c>
      <c r="S44" s="11">
        <f>[40]Junho!$D$22</f>
        <v>17</v>
      </c>
      <c r="T44" s="11">
        <f>[40]Junho!$D$23</f>
        <v>13.7</v>
      </c>
      <c r="U44" s="11">
        <f>[40]Junho!$D$24</f>
        <v>15.4</v>
      </c>
      <c r="V44" s="11">
        <f>[40]Junho!$D$25</f>
        <v>14.1</v>
      </c>
      <c r="W44" s="11">
        <f>[40]Junho!$D$26</f>
        <v>12.5</v>
      </c>
      <c r="X44" s="11">
        <f>[40]Junho!$D$27</f>
        <v>12.9</v>
      </c>
      <c r="Y44" s="11">
        <f>[40]Junho!$D$28</f>
        <v>13.1</v>
      </c>
      <c r="Z44" s="11">
        <f>[40]Junho!$D$29</f>
        <v>16.8</v>
      </c>
      <c r="AA44" s="11">
        <f>[40]Junho!$D$30</f>
        <v>17.2</v>
      </c>
      <c r="AB44" s="11">
        <f>[40]Junho!$D$31</f>
        <v>18.100000000000001</v>
      </c>
      <c r="AC44" s="11" t="str">
        <f>[40]Junho!$D$32</f>
        <v>*</v>
      </c>
      <c r="AD44" s="11">
        <f>[40]Junho!$D$33</f>
        <v>18.8</v>
      </c>
      <c r="AE44" s="11">
        <f>[40]Junho!$D$34</f>
        <v>18.5</v>
      </c>
      <c r="AF44" s="15">
        <f t="shared" si="1"/>
        <v>12.5</v>
      </c>
      <c r="AG44" s="94">
        <f t="shared" si="2"/>
        <v>15.944827586206898</v>
      </c>
      <c r="AI44" t="s">
        <v>47</v>
      </c>
      <c r="AK44" t="s">
        <v>47</v>
      </c>
    </row>
    <row r="45" spans="1:38" x14ac:dyDescent="0.2">
      <c r="A45" s="58" t="s">
        <v>162</v>
      </c>
      <c r="B45" s="11" t="str">
        <f>[41]Junho!$D$5</f>
        <v>*</v>
      </c>
      <c r="C45" s="11" t="str">
        <f>[41]Junho!$D$6</f>
        <v>*</v>
      </c>
      <c r="D45" s="11" t="str">
        <f>[41]Junho!$D$7</f>
        <v>*</v>
      </c>
      <c r="E45" s="11" t="str">
        <f>[41]Junho!$D$8</f>
        <v>*</v>
      </c>
      <c r="F45" s="11" t="str">
        <f>[41]Junho!$D$9</f>
        <v>*</v>
      </c>
      <c r="G45" s="11" t="str">
        <f>[41]Junho!$D$10</f>
        <v>*</v>
      </c>
      <c r="H45" s="11" t="str">
        <f>[41]Junho!$D$11</f>
        <v>*</v>
      </c>
      <c r="I45" s="11" t="str">
        <f>[41]Junho!$D$12</f>
        <v>*</v>
      </c>
      <c r="J45" s="11" t="str">
        <f>[41]Junho!$D$13</f>
        <v>*</v>
      </c>
      <c r="K45" s="11" t="str">
        <f>[41]Junho!$D$14</f>
        <v>*</v>
      </c>
      <c r="L45" s="11" t="str">
        <f>[41]Junho!$D$15</f>
        <v>*</v>
      </c>
      <c r="M45" s="11" t="str">
        <f>[41]Junho!$D$16</f>
        <v>*</v>
      </c>
      <c r="N45" s="11" t="str">
        <f>[41]Junho!$D$17</f>
        <v>*</v>
      </c>
      <c r="O45" s="11" t="str">
        <f>[41]Junho!$D$18</f>
        <v>*</v>
      </c>
      <c r="P45" s="11" t="str">
        <f>[41]Junho!$D$19</f>
        <v>*</v>
      </c>
      <c r="Q45" s="11" t="str">
        <f>[41]Junho!$D$20</f>
        <v>*</v>
      </c>
      <c r="R45" s="11" t="str">
        <f>[41]Junho!$D$21</f>
        <v>*</v>
      </c>
      <c r="S45" s="11" t="str">
        <f>[41]Junho!$D$22</f>
        <v>*</v>
      </c>
      <c r="T45" s="11" t="str">
        <f>[41]Junho!$D$23</f>
        <v>*</v>
      </c>
      <c r="U45" s="11" t="str">
        <f>[41]Junho!$D$24</f>
        <v>*</v>
      </c>
      <c r="V45" s="11" t="str">
        <f>[41]Junho!$D$25</f>
        <v>*</v>
      </c>
      <c r="W45" s="11" t="str">
        <f>[41]Junho!$D$26</f>
        <v>*</v>
      </c>
      <c r="X45" s="11" t="str">
        <f>[41]Junho!$D$27</f>
        <v>*</v>
      </c>
      <c r="Y45" s="11" t="str">
        <f>[41]Junho!$D$28</f>
        <v>*</v>
      </c>
      <c r="Z45" s="11" t="str">
        <f>[41]Junho!$D$29</f>
        <v>*</v>
      </c>
      <c r="AA45" s="11" t="str">
        <f>[41]Junho!$D$30</f>
        <v>*</v>
      </c>
      <c r="AB45" s="11" t="str">
        <f>[41]Junho!$D$31</f>
        <v>*</v>
      </c>
      <c r="AC45" s="11" t="str">
        <f>[41]Junho!$D$32</f>
        <v>*</v>
      </c>
      <c r="AD45" s="11" t="str">
        <f>[41]Junho!$D$33</f>
        <v>*</v>
      </c>
      <c r="AE45" s="11" t="str">
        <f>[41]Junho!$D$34</f>
        <v>*</v>
      </c>
      <c r="AF45" s="15" t="s">
        <v>226</v>
      </c>
      <c r="AG45" s="94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[42]Junho!$D$5</f>
        <v>12</v>
      </c>
      <c r="C46" s="11">
        <f>[42]Junho!$D$6</f>
        <v>9.9</v>
      </c>
      <c r="D46" s="11">
        <f>[42]Junho!$D$7</f>
        <v>8.1999999999999993</v>
      </c>
      <c r="E46" s="11">
        <f>[42]Junho!$D$8</f>
        <v>16.899999999999999</v>
      </c>
      <c r="F46" s="11">
        <f>[42]Junho!$D$9</f>
        <v>11.8</v>
      </c>
      <c r="G46" s="11">
        <f>[42]Junho!$D$10</f>
        <v>9.1</v>
      </c>
      <c r="H46" s="11">
        <f>[42]Junho!$D$11</f>
        <v>9.1999999999999993</v>
      </c>
      <c r="I46" s="11">
        <f>[42]Junho!$D$12</f>
        <v>16.600000000000001</v>
      </c>
      <c r="J46" s="11">
        <f>[42]Junho!$D$13</f>
        <v>19.600000000000001</v>
      </c>
      <c r="K46" s="11">
        <f>[42]Junho!$D$14</f>
        <v>19.399999999999999</v>
      </c>
      <c r="L46" s="11">
        <f>[42]Junho!$D$15</f>
        <v>18.8</v>
      </c>
      <c r="M46" s="11">
        <f>[42]Junho!$D$16</f>
        <v>17</v>
      </c>
      <c r="N46" s="11">
        <f>[42]Junho!$D$17</f>
        <v>17.5</v>
      </c>
      <c r="O46" s="11">
        <f>[42]Junho!$D$18</f>
        <v>10.5</v>
      </c>
      <c r="P46" s="11">
        <f>[42]Junho!$D$19</f>
        <v>16.100000000000001</v>
      </c>
      <c r="Q46" s="11">
        <f>[42]Junho!$D$20</f>
        <v>16.2</v>
      </c>
      <c r="R46" s="11">
        <f>[42]Junho!$D$21</f>
        <v>16.899999999999999</v>
      </c>
      <c r="S46" s="11">
        <f>[42]Junho!$D$22</f>
        <v>15.8</v>
      </c>
      <c r="T46" s="11">
        <f>[42]Junho!$D$23</f>
        <v>17.3</v>
      </c>
      <c r="U46" s="11">
        <f>[42]Junho!$D$24</f>
        <v>16.899999999999999</v>
      </c>
      <c r="V46" s="11">
        <f>[42]Junho!$D$25</f>
        <v>14</v>
      </c>
      <c r="W46" s="11">
        <f>[42]Junho!$D$26</f>
        <v>15.8</v>
      </c>
      <c r="X46" s="11">
        <f>[42]Junho!$D$27</f>
        <v>17.100000000000001</v>
      </c>
      <c r="Y46" s="11">
        <f>[42]Junho!$D$28</f>
        <v>14.6</v>
      </c>
      <c r="Z46" s="11">
        <f>[42]Junho!$D$29</f>
        <v>14.6</v>
      </c>
      <c r="AA46" s="11">
        <f>[42]Junho!$D$30</f>
        <v>9.9</v>
      </c>
      <c r="AB46" s="11">
        <f>[42]Junho!$D$31</f>
        <v>9.6999999999999993</v>
      </c>
      <c r="AC46" s="11">
        <f>[42]Junho!$D$32</f>
        <v>8.1999999999999993</v>
      </c>
      <c r="AD46" s="11">
        <f>[42]Junho!$D$33</f>
        <v>14.5</v>
      </c>
      <c r="AE46" s="11">
        <f>[42]Junho!$D$34</f>
        <v>15.8</v>
      </c>
      <c r="AF46" s="15">
        <f t="shared" si="1"/>
        <v>8.1999999999999993</v>
      </c>
      <c r="AG46" s="94">
        <f t="shared" si="2"/>
        <v>14.330000000000002</v>
      </c>
      <c r="AH46" s="12" t="s">
        <v>47</v>
      </c>
      <c r="AI46" t="s">
        <v>47</v>
      </c>
    </row>
    <row r="47" spans="1:38" x14ac:dyDescent="0.2">
      <c r="A47" s="58" t="s">
        <v>31</v>
      </c>
      <c r="B47" s="11">
        <f>[43]Junho!$D$5</f>
        <v>15.4</v>
      </c>
      <c r="C47" s="11">
        <f>[43]Junho!$D$6</f>
        <v>13.2</v>
      </c>
      <c r="D47" s="11">
        <f>[43]Junho!$D$7</f>
        <v>14.1</v>
      </c>
      <c r="E47" s="11">
        <f>[43]Junho!$D$8</f>
        <v>16.899999999999999</v>
      </c>
      <c r="F47" s="11">
        <f>[43]Junho!$D$9</f>
        <v>15.2</v>
      </c>
      <c r="G47" s="11">
        <f>[43]Junho!$D$10</f>
        <v>13.6</v>
      </c>
      <c r="H47" s="11">
        <f>[43]Junho!$D$11</f>
        <v>13.5</v>
      </c>
      <c r="I47" s="11">
        <f>[43]Junho!$D$12</f>
        <v>20</v>
      </c>
      <c r="J47" s="11">
        <f>[43]Junho!$D$13</f>
        <v>19.3</v>
      </c>
      <c r="K47" s="11">
        <f>[43]Junho!$D$14</f>
        <v>20.399999999999999</v>
      </c>
      <c r="L47" s="11">
        <f>[43]Junho!$D$15</f>
        <v>19</v>
      </c>
      <c r="M47" s="11">
        <f>[43]Junho!$D$16</f>
        <v>17.8</v>
      </c>
      <c r="N47" s="11">
        <f>[43]Junho!$D$17</f>
        <v>17.100000000000001</v>
      </c>
      <c r="O47" s="11">
        <f>[43]Junho!$D$18</f>
        <v>18.7</v>
      </c>
      <c r="P47" s="11">
        <f>[43]Junho!$D$19</f>
        <v>16.7</v>
      </c>
      <c r="Q47" s="11">
        <f>[43]Junho!$D$20</f>
        <v>17.8</v>
      </c>
      <c r="R47" s="11">
        <f>[43]Junho!$D$21</f>
        <v>18.2</v>
      </c>
      <c r="S47" s="11">
        <f>[43]Junho!$D$22</f>
        <v>20.100000000000001</v>
      </c>
      <c r="T47" s="11">
        <f>[43]Junho!$D$23</f>
        <v>16.600000000000001</v>
      </c>
      <c r="U47" s="11">
        <f>[43]Junho!$D$24</f>
        <v>16.5</v>
      </c>
      <c r="V47" s="11">
        <f>[43]Junho!$D$25</f>
        <v>16.399999999999999</v>
      </c>
      <c r="W47" s="11">
        <f>[43]Junho!$D$26</f>
        <v>15.3</v>
      </c>
      <c r="X47" s="11">
        <f>[43]Junho!$D$27</f>
        <v>17.3</v>
      </c>
      <c r="Y47" s="11">
        <f>[43]Junho!$D$28</f>
        <v>17</v>
      </c>
      <c r="Z47" s="11">
        <f>[43]Junho!$D$29</f>
        <v>17.899999999999999</v>
      </c>
      <c r="AA47" s="11">
        <f>[43]Junho!$D$30</f>
        <v>14</v>
      </c>
      <c r="AB47" s="11">
        <f>[43]Junho!$D$31</f>
        <v>13.8</v>
      </c>
      <c r="AC47" s="11">
        <f>[43]Junho!$D$32</f>
        <v>14.2</v>
      </c>
      <c r="AD47" s="11">
        <f>[43]Junho!$D$33</f>
        <v>17.3</v>
      </c>
      <c r="AE47" s="11">
        <f>[43]Junho!$D$34</f>
        <v>18</v>
      </c>
      <c r="AF47" s="15">
        <f t="shared" si="1"/>
        <v>13.2</v>
      </c>
      <c r="AG47" s="94">
        <f t="shared" si="2"/>
        <v>16.71</v>
      </c>
    </row>
    <row r="48" spans="1:38" x14ac:dyDescent="0.2">
      <c r="A48" s="58" t="s">
        <v>44</v>
      </c>
      <c r="B48" s="11">
        <f>[44]Junho!$D$5</f>
        <v>17.100000000000001</v>
      </c>
      <c r="C48" s="11">
        <f>[44]Junho!$D$6</f>
        <v>14.5</v>
      </c>
      <c r="D48" s="11">
        <f>[44]Junho!$D$7</f>
        <v>13.8</v>
      </c>
      <c r="E48" s="11">
        <f>[44]Junho!$D$8</f>
        <v>19.600000000000001</v>
      </c>
      <c r="F48" s="11">
        <f>[44]Junho!$D$9</f>
        <v>19.100000000000001</v>
      </c>
      <c r="G48" s="11">
        <f>[44]Junho!$D$10</f>
        <v>16.5</v>
      </c>
      <c r="H48" s="11">
        <f>[44]Junho!$D$11</f>
        <v>18</v>
      </c>
      <c r="I48" s="11">
        <f>[44]Junho!$D$12</f>
        <v>20.399999999999999</v>
      </c>
      <c r="J48" s="11">
        <f>[44]Junho!$D$13</f>
        <v>19.8</v>
      </c>
      <c r="K48" s="11">
        <f>[44]Junho!$D$14</f>
        <v>19.399999999999999</v>
      </c>
      <c r="L48" s="11">
        <f>[44]Junho!$D$15</f>
        <v>18.5</v>
      </c>
      <c r="M48" s="11">
        <f>[44]Junho!$D$16</f>
        <v>17.7</v>
      </c>
      <c r="N48" s="11">
        <f>[44]Junho!$D$17</f>
        <v>19.600000000000001</v>
      </c>
      <c r="O48" s="11">
        <f>[44]Junho!$D$18</f>
        <v>19.2</v>
      </c>
      <c r="P48" s="11">
        <f>[44]Junho!$D$19</f>
        <v>16.5</v>
      </c>
      <c r="Q48" s="11">
        <f>[44]Junho!$D$20</f>
        <v>17.8</v>
      </c>
      <c r="R48" s="11">
        <f>[44]Junho!$D$21</f>
        <v>17.2</v>
      </c>
      <c r="S48" s="11">
        <f>[44]Junho!$D$22</f>
        <v>18.100000000000001</v>
      </c>
      <c r="T48" s="11">
        <f>[44]Junho!$D$23</f>
        <v>17.899999999999999</v>
      </c>
      <c r="U48" s="11">
        <f>[44]Junho!$D$24</f>
        <v>17.600000000000001</v>
      </c>
      <c r="V48" s="11">
        <f>[44]Junho!$D$25</f>
        <v>16.3</v>
      </c>
      <c r="W48" s="11">
        <f>[44]Junho!$D$26</f>
        <v>17.8</v>
      </c>
      <c r="X48" s="11">
        <f>[44]Junho!$D$27</f>
        <v>16.399999999999999</v>
      </c>
      <c r="Y48" s="11">
        <f>[44]Junho!$D$28</f>
        <v>16.2</v>
      </c>
      <c r="Z48" s="11">
        <f>[44]Junho!$D$29</f>
        <v>18</v>
      </c>
      <c r="AA48" s="11">
        <f>[44]Junho!$D$30</f>
        <v>18.600000000000001</v>
      </c>
      <c r="AB48" s="11">
        <f>[44]Junho!$D$31</f>
        <v>15.8</v>
      </c>
      <c r="AC48" s="11">
        <f>[44]Junho!$D$32</f>
        <v>16.3</v>
      </c>
      <c r="AD48" s="11">
        <f>[44]Junho!$D$33</f>
        <v>18.3</v>
      </c>
      <c r="AE48" s="11">
        <f>[44]Junho!$D$34</f>
        <v>17.600000000000001</v>
      </c>
      <c r="AF48" s="15">
        <f t="shared" si="1"/>
        <v>13.8</v>
      </c>
      <c r="AG48" s="94">
        <f t="shared" si="2"/>
        <v>17.653333333333332</v>
      </c>
      <c r="AH48" s="12" t="s">
        <v>47</v>
      </c>
      <c r="AI48" t="s">
        <v>47</v>
      </c>
      <c r="AK48" t="s">
        <v>47</v>
      </c>
    </row>
    <row r="49" spans="1:38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15" t="s">
        <v>226</v>
      </c>
      <c r="AG49" s="94" t="s">
        <v>226</v>
      </c>
    </row>
    <row r="50" spans="1:38" s="5" customFormat="1" ht="17.100000000000001" customHeight="1" x14ac:dyDescent="0.2">
      <c r="A50" s="59" t="s">
        <v>228</v>
      </c>
      <c r="B50" s="13">
        <f t="shared" ref="B50:AF50" si="3">MIN(B5:B49)</f>
        <v>9.5</v>
      </c>
      <c r="C50" s="13">
        <f t="shared" si="3"/>
        <v>9.3000000000000007</v>
      </c>
      <c r="D50" s="13">
        <f t="shared" si="3"/>
        <v>8.1999999999999993</v>
      </c>
      <c r="E50" s="13">
        <f t="shared" si="3"/>
        <v>15.5</v>
      </c>
      <c r="F50" s="13">
        <f t="shared" si="3"/>
        <v>11</v>
      </c>
      <c r="G50" s="13">
        <f t="shared" si="3"/>
        <v>7</v>
      </c>
      <c r="H50" s="13">
        <f t="shared" si="3"/>
        <v>7.6</v>
      </c>
      <c r="I50" s="13">
        <f t="shared" si="3"/>
        <v>15</v>
      </c>
      <c r="J50" s="13">
        <f t="shared" si="3"/>
        <v>16.7</v>
      </c>
      <c r="K50" s="13">
        <f t="shared" si="3"/>
        <v>16.100000000000001</v>
      </c>
      <c r="L50" s="13">
        <f t="shared" si="3"/>
        <v>14.9</v>
      </c>
      <c r="M50" s="13">
        <f t="shared" si="3"/>
        <v>13.2</v>
      </c>
      <c r="N50" s="13">
        <f t="shared" si="3"/>
        <v>13.7</v>
      </c>
      <c r="O50" s="13">
        <f t="shared" si="3"/>
        <v>10.5</v>
      </c>
      <c r="P50" s="13">
        <f t="shared" si="3"/>
        <v>12.1</v>
      </c>
      <c r="Q50" s="13">
        <f t="shared" si="3"/>
        <v>13.8</v>
      </c>
      <c r="R50" s="13">
        <f t="shared" si="3"/>
        <v>13.8</v>
      </c>
      <c r="S50" s="13">
        <f t="shared" si="3"/>
        <v>13.5</v>
      </c>
      <c r="T50" s="13">
        <f t="shared" si="3"/>
        <v>13.7</v>
      </c>
      <c r="U50" s="13">
        <f t="shared" si="3"/>
        <v>12</v>
      </c>
      <c r="V50" s="13">
        <f t="shared" si="3"/>
        <v>12.3</v>
      </c>
      <c r="W50" s="13">
        <f t="shared" si="3"/>
        <v>11</v>
      </c>
      <c r="X50" s="13">
        <f t="shared" si="3"/>
        <v>12.1</v>
      </c>
      <c r="Y50" s="13">
        <f t="shared" si="3"/>
        <v>11.4</v>
      </c>
      <c r="Z50" s="13">
        <f t="shared" si="3"/>
        <v>13.3</v>
      </c>
      <c r="AA50" s="13">
        <f t="shared" si="3"/>
        <v>9.6</v>
      </c>
      <c r="AB50" s="13">
        <f t="shared" si="3"/>
        <v>8.8000000000000007</v>
      </c>
      <c r="AC50" s="13">
        <f t="shared" si="3"/>
        <v>6.8</v>
      </c>
      <c r="AD50" s="13">
        <f t="shared" si="3"/>
        <v>14.1</v>
      </c>
      <c r="AE50" s="13">
        <f t="shared" si="3"/>
        <v>15.2</v>
      </c>
      <c r="AF50" s="15">
        <f t="shared" si="3"/>
        <v>6.8</v>
      </c>
      <c r="AG50" s="94">
        <f>AVERAGE(AG5:AG49)</f>
        <v>16.066448198459693</v>
      </c>
      <c r="AK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55"/>
      <c r="AF51" s="52"/>
      <c r="AG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116"/>
      <c r="AF52" s="52"/>
      <c r="AG52" s="51"/>
      <c r="AK52" t="s">
        <v>47</v>
      </c>
      <c r="AL52" t="s">
        <v>47</v>
      </c>
    </row>
    <row r="53" spans="1:38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8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116"/>
      <c r="AF55" s="52"/>
      <c r="AG55" s="54"/>
      <c r="AJ55" t="s">
        <v>47</v>
      </c>
      <c r="AK55" t="s">
        <v>47</v>
      </c>
    </row>
    <row r="56" spans="1:38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116"/>
      <c r="AF56" s="52"/>
      <c r="AG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  <c r="AK57" t="s">
        <v>47</v>
      </c>
    </row>
    <row r="58" spans="1:38" x14ac:dyDescent="0.2">
      <c r="AI58" t="s">
        <v>47</v>
      </c>
    </row>
    <row r="60" spans="1:38" x14ac:dyDescent="0.2">
      <c r="AD60" s="2" t="s">
        <v>47</v>
      </c>
    </row>
    <row r="62" spans="1:38" x14ac:dyDescent="0.2">
      <c r="AH62" s="12" t="s">
        <v>47</v>
      </c>
      <c r="AI62" t="s">
        <v>47</v>
      </c>
    </row>
    <row r="65" spans="9:34" x14ac:dyDescent="0.2">
      <c r="I65" s="2" t="s">
        <v>47</v>
      </c>
      <c r="Y65" s="2" t="s">
        <v>47</v>
      </c>
      <c r="AB65" s="2" t="s">
        <v>47</v>
      </c>
      <c r="AH65" t="s">
        <v>47</v>
      </c>
    </row>
    <row r="72" spans="9:34" x14ac:dyDescent="0.2">
      <c r="AH72" s="12" t="s">
        <v>47</v>
      </c>
    </row>
  </sheetData>
  <sheetProtection password="C6EC" sheet="1" objects="1" scenarios="1"/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J61" sqref="AJ60:AJ61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4" width="5.42578125" style="2" bestFit="1" customWidth="1"/>
    <col min="5" max="5" width="6.28515625" style="2" customWidth="1"/>
    <col min="6" max="25" width="5.42578125" style="2" bestFit="1" customWidth="1"/>
    <col min="26" max="26" width="6" style="2" customWidth="1"/>
    <col min="27" max="30" width="5.42578125" style="2" bestFit="1" customWidth="1"/>
    <col min="31" max="31" width="5.85546875" style="2" customWidth="1"/>
    <col min="32" max="32" width="6.5703125" style="7" bestFit="1" customWidth="1"/>
  </cols>
  <sheetData>
    <row r="1" spans="1:36" ht="20.100000000000001" customHeight="1" x14ac:dyDescent="0.2">
      <c r="A1" s="152" t="s">
        <v>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</row>
    <row r="2" spans="1:36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1"/>
    </row>
    <row r="3" spans="1:36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48">
        <v>30</v>
      </c>
      <c r="AF3" s="169" t="s">
        <v>36</v>
      </c>
    </row>
    <row r="4" spans="1:36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70"/>
    </row>
    <row r="5" spans="1:36" s="5" customFormat="1" x14ac:dyDescent="0.2">
      <c r="A5" s="58" t="s">
        <v>40</v>
      </c>
      <c r="B5" s="127">
        <f>[1]Junho!$E$5</f>
        <v>70.833333333333329</v>
      </c>
      <c r="C5" s="127">
        <f>[1]Junho!$E$6</f>
        <v>87.958333333333329</v>
      </c>
      <c r="D5" s="127">
        <f>[1]Junho!$E$7</f>
        <v>93.291666666666671</v>
      </c>
      <c r="E5" s="127">
        <f>[1]Junho!$E$8</f>
        <v>94.958333333333329</v>
      </c>
      <c r="F5" s="127">
        <f>[1]Junho!$E$9</f>
        <v>86.875</v>
      </c>
      <c r="G5" s="127">
        <f>[1]Junho!$E$10</f>
        <v>84.333333333333329</v>
      </c>
      <c r="H5" s="127">
        <f>[1]Junho!$E$11</f>
        <v>82.25</v>
      </c>
      <c r="I5" s="127">
        <f>[1]Junho!$E$12</f>
        <v>79.458333333333329</v>
      </c>
      <c r="J5" s="127">
        <f>[1]Junho!$E$13</f>
        <v>74.083333333333329</v>
      </c>
      <c r="K5" s="127">
        <f>[1]Junho!$E$14</f>
        <v>74.25</v>
      </c>
      <c r="L5" s="127">
        <f>[1]Junho!$E$15</f>
        <v>71.625</v>
      </c>
      <c r="M5" s="127">
        <f>[1]Junho!$E$16</f>
        <v>71.083333333333329</v>
      </c>
      <c r="N5" s="127">
        <f>[1]Junho!$E$17</f>
        <v>73</v>
      </c>
      <c r="O5" s="127">
        <f>[1]Junho!$E$18</f>
        <v>73.958333333333329</v>
      </c>
      <c r="P5" s="127">
        <f>[1]Junho!$E$19</f>
        <v>72.833333333333329</v>
      </c>
      <c r="Q5" s="127">
        <f>[1]Junho!$E$20</f>
        <v>70.666666666666671</v>
      </c>
      <c r="R5" s="127">
        <f>[1]Junho!$E$21</f>
        <v>66.208333333333329</v>
      </c>
      <c r="S5" s="127">
        <f>[1]Junho!$E$22</f>
        <v>60.166666666666664</v>
      </c>
      <c r="T5" s="127">
        <f>[1]Junho!$E$23</f>
        <v>69.416666666666671</v>
      </c>
      <c r="U5" s="127">
        <f>[1]Junho!$E$24</f>
        <v>61.208333333333336</v>
      </c>
      <c r="V5" s="127">
        <f>[1]Junho!$E$25</f>
        <v>63.166666666666664</v>
      </c>
      <c r="W5" s="127">
        <f>[1]Junho!$E$26</f>
        <v>66.208333333333329</v>
      </c>
      <c r="X5" s="127">
        <f>[1]Junho!$E$27</f>
        <v>63.291666666666664</v>
      </c>
      <c r="Y5" s="127">
        <f>[1]Junho!$E$28</f>
        <v>64.458333333333329</v>
      </c>
      <c r="Z5" s="127">
        <f>[1]Junho!$E$29</f>
        <v>64.458333333333329</v>
      </c>
      <c r="AA5" s="127">
        <f>[1]Junho!$E$30</f>
        <v>88.458333333333329</v>
      </c>
      <c r="AB5" s="127">
        <f>[1]Junho!$E$31</f>
        <v>96.708333333333329</v>
      </c>
      <c r="AC5" s="127">
        <f>[1]Junho!$E$32</f>
        <v>92.208333333333329</v>
      </c>
      <c r="AD5" s="127">
        <f>[1]Junho!$E$33</f>
        <v>82.833333333333329</v>
      </c>
      <c r="AE5" s="127">
        <f>[1]Junho!$E$34</f>
        <v>65.625</v>
      </c>
      <c r="AF5" s="93">
        <f>AVERAGE(B5:AE5)</f>
        <v>75.529166666666669</v>
      </c>
    </row>
    <row r="6" spans="1:36" x14ac:dyDescent="0.2">
      <c r="A6" s="58" t="s">
        <v>0</v>
      </c>
      <c r="B6" s="11">
        <f>[2]Junho!$E$5</f>
        <v>95.875</v>
      </c>
      <c r="C6" s="11">
        <f>[2]Junho!$E$6</f>
        <v>92.625</v>
      </c>
      <c r="D6" s="11">
        <f>[2]Junho!$E$7</f>
        <v>89.458333333333329</v>
      </c>
      <c r="E6" s="11">
        <f>[2]Junho!$E$8</f>
        <v>96.625</v>
      </c>
      <c r="F6" s="11">
        <f>[2]Junho!$E$9</f>
        <v>93.958333333333329</v>
      </c>
      <c r="G6" s="11">
        <f>[2]Junho!$E$10</f>
        <v>82.708333333333329</v>
      </c>
      <c r="H6" s="11">
        <f>[2]Junho!$E$11</f>
        <v>87.208333333333329</v>
      </c>
      <c r="I6" s="11">
        <f>[2]Junho!$E$12</f>
        <v>81.416666666666671</v>
      </c>
      <c r="J6" s="11">
        <f>[2]Junho!$E$13</f>
        <v>81.916666666666671</v>
      </c>
      <c r="K6" s="11">
        <f>[2]Junho!$E$14</f>
        <v>74.666666666666671</v>
      </c>
      <c r="L6" s="11">
        <f>[2]Junho!$E$15</f>
        <v>72.416666666666671</v>
      </c>
      <c r="M6" s="11">
        <f>[2]Junho!$E$16</f>
        <v>71.666666666666671</v>
      </c>
      <c r="N6" s="11">
        <f>[2]Junho!$E$17</f>
        <v>71.958333333333329</v>
      </c>
      <c r="O6" s="11">
        <f>[2]Junho!$E$18</f>
        <v>75.458333333333329</v>
      </c>
      <c r="P6" s="11">
        <f>[2]Junho!$E$19</f>
        <v>82.625</v>
      </c>
      <c r="Q6" s="11">
        <f>[2]Junho!$E$20</f>
        <v>76.083333333333329</v>
      </c>
      <c r="R6" s="11">
        <f>[2]Junho!$E$21</f>
        <v>72.208333333333329</v>
      </c>
      <c r="S6" s="11">
        <f>[2]Junho!$E$22</f>
        <v>72</v>
      </c>
      <c r="T6" s="11">
        <f>[2]Junho!$E$23</f>
        <v>73.041666666666671</v>
      </c>
      <c r="U6" s="11">
        <f>[2]Junho!$E$24</f>
        <v>71.833333333333329</v>
      </c>
      <c r="V6" s="11">
        <f>[2]Junho!$E$25</f>
        <v>67.75</v>
      </c>
      <c r="W6" s="11">
        <f>[2]Junho!$E$26</f>
        <v>71.458333333333329</v>
      </c>
      <c r="X6" s="11">
        <f>[2]Junho!$E$27</f>
        <v>64.166666666666671</v>
      </c>
      <c r="Y6" s="11">
        <f>[2]Junho!$E$28</f>
        <v>63.875</v>
      </c>
      <c r="Z6" s="11">
        <f>[2]Junho!$E$29</f>
        <v>69.416666666666671</v>
      </c>
      <c r="AA6" s="11">
        <f>[2]Junho!$E$30</f>
        <v>90.875</v>
      </c>
      <c r="AB6" s="11">
        <f>[2]Junho!$E$31</f>
        <v>92.416666666666671</v>
      </c>
      <c r="AC6" s="11">
        <f>[2]Junho!$E$32</f>
        <v>87.5</v>
      </c>
      <c r="AD6" s="11">
        <f>[2]Junho!$E$33</f>
        <v>85.416666666666671</v>
      </c>
      <c r="AE6" s="11">
        <f>[2]Junho!$E$34</f>
        <v>76.75</v>
      </c>
      <c r="AF6" s="93">
        <f>AVERAGE(B6:AE6)</f>
        <v>79.512499999999989</v>
      </c>
    </row>
    <row r="7" spans="1:36" x14ac:dyDescent="0.2">
      <c r="A7" s="58" t="s">
        <v>104</v>
      </c>
      <c r="B7" s="11">
        <f>[3]Junho!$E$5</f>
        <v>74.083333333333329</v>
      </c>
      <c r="C7" s="11">
        <f>[3]Junho!$E$6</f>
        <v>92.416666666666671</v>
      </c>
      <c r="D7" s="11">
        <f>[3]Junho!$E$7</f>
        <v>92.833333333333329</v>
      </c>
      <c r="E7" s="11">
        <f>[3]Junho!$E$8</f>
        <v>94.041666666666671</v>
      </c>
      <c r="F7" s="11">
        <f>[3]Junho!$E$9</f>
        <v>87.125</v>
      </c>
      <c r="G7" s="11">
        <f>[3]Junho!$E$10</f>
        <v>84.833333333333329</v>
      </c>
      <c r="H7" s="11">
        <f>[3]Junho!$E$11</f>
        <v>78.291666666666671</v>
      </c>
      <c r="I7" s="11">
        <f>[3]Junho!$E$12</f>
        <v>78.375</v>
      </c>
      <c r="J7" s="11">
        <f>[3]Junho!$E$13</f>
        <v>80.083333333333329</v>
      </c>
      <c r="K7" s="11">
        <f>[3]Junho!$E$14</f>
        <v>77</v>
      </c>
      <c r="L7" s="11">
        <f>[3]Junho!$E$15</f>
        <v>68.125</v>
      </c>
      <c r="M7" s="11">
        <f>[3]Junho!$E$16</f>
        <v>66.291666666666671</v>
      </c>
      <c r="N7" s="11">
        <f>[3]Junho!$E$17</f>
        <v>68.25</v>
      </c>
      <c r="O7" s="11">
        <f>[3]Junho!$E$18</f>
        <v>83.75</v>
      </c>
      <c r="P7" s="11">
        <f>[3]Junho!$E$19</f>
        <v>73</v>
      </c>
      <c r="Q7" s="11">
        <f>[3]Junho!$E$20</f>
        <v>69.125</v>
      </c>
      <c r="R7" s="11">
        <f>[3]Junho!$E$21</f>
        <v>65.083333333333329</v>
      </c>
      <c r="S7" s="11">
        <f>[3]Junho!$E$22</f>
        <v>64.833333333333329</v>
      </c>
      <c r="T7" s="11">
        <f>[3]Junho!$E$23</f>
        <v>65.666666666666671</v>
      </c>
      <c r="U7" s="11">
        <f>[3]Junho!$E$24</f>
        <v>57.75</v>
      </c>
      <c r="V7" s="11">
        <f>[3]Junho!$E$25</f>
        <v>53.791666666666664</v>
      </c>
      <c r="W7" s="11">
        <f>[3]Junho!$E$26</f>
        <v>56.041666666666664</v>
      </c>
      <c r="X7" s="11">
        <f>[3]Junho!$E$27</f>
        <v>54.625</v>
      </c>
      <c r="Y7" s="11">
        <f>[3]Junho!$E$28</f>
        <v>55.5</v>
      </c>
      <c r="Z7" s="11">
        <f>[3]Junho!$E$29</f>
        <v>68.625</v>
      </c>
      <c r="AA7" s="11">
        <f>[3]Junho!$E$30</f>
        <v>90.291666666666671</v>
      </c>
      <c r="AB7" s="11">
        <f>[3]Junho!$E$31</f>
        <v>91.458333333333329</v>
      </c>
      <c r="AC7" s="11">
        <f>[3]Junho!$E$32</f>
        <v>91.875</v>
      </c>
      <c r="AD7" s="11">
        <f>[3]Junho!$E$33</f>
        <v>81.75</v>
      </c>
      <c r="AE7" s="11">
        <f>[3]Junho!$E$34</f>
        <v>74.833333333333329</v>
      </c>
      <c r="AF7" s="97">
        <f>AVERAGE(B7:AE7)</f>
        <v>74.658333333333346</v>
      </c>
    </row>
    <row r="8" spans="1:36" x14ac:dyDescent="0.2">
      <c r="A8" s="58" t="s">
        <v>1</v>
      </c>
      <c r="B8" s="11" t="str">
        <f>[4]Junho!$E$5</f>
        <v>*</v>
      </c>
      <c r="C8" s="11" t="str">
        <f>[4]Junho!$E$6</f>
        <v>*</v>
      </c>
      <c r="D8" s="11" t="str">
        <f>[4]Junho!$E$7</f>
        <v>*</v>
      </c>
      <c r="E8" s="11" t="str">
        <f>[4]Junho!$E$8</f>
        <v>*</v>
      </c>
      <c r="F8" s="11">
        <f>[4]Junho!$E$9</f>
        <v>75.727272727272734</v>
      </c>
      <c r="G8" s="11">
        <f>[4]Junho!$E$10</f>
        <v>74.333333333333329</v>
      </c>
      <c r="H8" s="11">
        <f>[4]Junho!$E$11</f>
        <v>76.791666666666671</v>
      </c>
      <c r="I8" s="11">
        <f>[4]Junho!$E$12</f>
        <v>80.708333333333329</v>
      </c>
      <c r="J8" s="11">
        <f>[4]Junho!$E$13</f>
        <v>77.681818181818187</v>
      </c>
      <c r="K8" s="11" t="str">
        <f>[4]Junho!$E$14</f>
        <v>*</v>
      </c>
      <c r="L8" s="11" t="str">
        <f>[4]Junho!$E$15</f>
        <v>*</v>
      </c>
      <c r="M8" s="11" t="str">
        <f>[4]Junho!$E$16</f>
        <v>*</v>
      </c>
      <c r="N8" s="11" t="str">
        <f>[4]Junho!$E$17</f>
        <v>*</v>
      </c>
      <c r="O8" s="11" t="str">
        <f>[4]Junho!$E$18</f>
        <v>*</v>
      </c>
      <c r="P8" s="11" t="str">
        <f>[4]Junho!$E$19</f>
        <v>*</v>
      </c>
      <c r="Q8" s="11" t="str">
        <f>[4]Junho!$E$20</f>
        <v>*</v>
      </c>
      <c r="R8" s="11" t="str">
        <f>[4]Junho!$E$21</f>
        <v>*</v>
      </c>
      <c r="S8" s="11" t="str">
        <f>[4]Junho!$E$22</f>
        <v>*</v>
      </c>
      <c r="T8" s="11" t="str">
        <f>[4]Junho!$E$23</f>
        <v>*</v>
      </c>
      <c r="U8" s="11" t="str">
        <f>[4]Junho!$E$24</f>
        <v>*</v>
      </c>
      <c r="V8" s="11" t="str">
        <f>[4]Junho!$E$25</f>
        <v>*</v>
      </c>
      <c r="W8" s="11">
        <f>[4]Junho!$E$26</f>
        <v>45.454545454545453</v>
      </c>
      <c r="X8" s="11">
        <f>[4]Junho!$E$27</f>
        <v>66.875</v>
      </c>
      <c r="Y8" s="11">
        <f>[4]Junho!$E$28</f>
        <v>60.541666666666664</v>
      </c>
      <c r="Z8" s="11">
        <f>[4]Junho!$E$29</f>
        <v>69.708333333333329</v>
      </c>
      <c r="AA8" s="11">
        <f>[4]Junho!$E$30</f>
        <v>90.409090909090907</v>
      </c>
      <c r="AB8" s="11" t="str">
        <f>[4]Junho!$E$31</f>
        <v>*</v>
      </c>
      <c r="AC8" s="11" t="str">
        <f>[4]Junho!$E$32</f>
        <v>*</v>
      </c>
      <c r="AD8" s="11" t="str">
        <f>[4]Junho!$E$33</f>
        <v>*</v>
      </c>
      <c r="AE8" s="11" t="str">
        <f>[4]Junho!$E$34</f>
        <v>*</v>
      </c>
      <c r="AF8" s="93">
        <f>AVERAGE(B8:AE8)</f>
        <v>71.823106060606065</v>
      </c>
    </row>
    <row r="9" spans="1:36" x14ac:dyDescent="0.2">
      <c r="A9" s="58" t="s">
        <v>167</v>
      </c>
      <c r="B9" s="11">
        <f>[5]Junho!$E$5</f>
        <v>98.833333333333329</v>
      </c>
      <c r="C9" s="11">
        <f>[5]Junho!$E$6</f>
        <v>97.583333333333329</v>
      </c>
      <c r="D9" s="11">
        <f>[5]Junho!$E$7</f>
        <v>86.708333333333329</v>
      </c>
      <c r="E9" s="11">
        <f>[5]Junho!$E$8</f>
        <v>96.791666666666671</v>
      </c>
      <c r="F9" s="11">
        <f>[5]Junho!$E$9</f>
        <v>96</v>
      </c>
      <c r="G9" s="11">
        <f>[5]Junho!$E$10</f>
        <v>87.25</v>
      </c>
      <c r="H9" s="11">
        <f>[5]Junho!$E$11</f>
        <v>83.791666666666671</v>
      </c>
      <c r="I9" s="11">
        <f>[5]Junho!$E$12</f>
        <v>80.125</v>
      </c>
      <c r="J9" s="11">
        <f>[5]Junho!$E$13</f>
        <v>75.125</v>
      </c>
      <c r="K9" s="11">
        <f>[5]Junho!$E$14</f>
        <v>70.291666666666671</v>
      </c>
      <c r="L9" s="11">
        <f>[5]Junho!$E$15</f>
        <v>65.458333333333329</v>
      </c>
      <c r="M9" s="11">
        <f>[5]Junho!$E$16</f>
        <v>61.416666666666664</v>
      </c>
      <c r="N9" s="11">
        <f>[5]Junho!$E$17</f>
        <v>71.833333333333329</v>
      </c>
      <c r="O9" s="11">
        <f>[5]Junho!$E$18</f>
        <v>83.375</v>
      </c>
      <c r="P9" s="11">
        <f>[5]Junho!$E$19</f>
        <v>84.458333333333329</v>
      </c>
      <c r="Q9" s="11">
        <f>[5]Junho!$E$20</f>
        <v>79.25</v>
      </c>
      <c r="R9" s="11">
        <f>[5]Junho!$E$21</f>
        <v>67.875</v>
      </c>
      <c r="S9" s="11">
        <f>[5]Junho!$E$22</f>
        <v>65.625</v>
      </c>
      <c r="T9" s="11">
        <f>[5]Junho!$E$23</f>
        <v>67.208333333333329</v>
      </c>
      <c r="U9" s="11">
        <f>[5]Junho!$E$24</f>
        <v>66.708333333333329</v>
      </c>
      <c r="V9" s="11">
        <f>[5]Junho!$E$25</f>
        <v>62.833333333333336</v>
      </c>
      <c r="W9" s="11">
        <f>[5]Junho!$E$26</f>
        <v>64.5</v>
      </c>
      <c r="X9" s="11">
        <f>[5]Junho!$E$27</f>
        <v>60.166666666666664</v>
      </c>
      <c r="Y9" s="11">
        <f>[5]Junho!$E$28</f>
        <v>58.083333333333336</v>
      </c>
      <c r="Z9" s="11">
        <f>[5]Junho!$E$29</f>
        <v>70.208333333333329</v>
      </c>
      <c r="AA9" s="11">
        <f>[5]Junho!$E$30</f>
        <v>96.666666666666671</v>
      </c>
      <c r="AB9" s="11">
        <f>[5]Junho!$E$31</f>
        <v>91.666666666666671</v>
      </c>
      <c r="AC9" s="11">
        <f>[5]Junho!$E$32</f>
        <v>83.708333333333329</v>
      </c>
      <c r="AD9" s="11">
        <f>[5]Junho!$E$33</f>
        <v>87.041666666666671</v>
      </c>
      <c r="AE9" s="11">
        <f>[5]Junho!$E$34</f>
        <v>77.833333333333329</v>
      </c>
      <c r="AF9" s="93">
        <f>AVERAGE(B9:AE9)</f>
        <v>77.947222222222223</v>
      </c>
    </row>
    <row r="10" spans="1:36" x14ac:dyDescent="0.2">
      <c r="A10" s="58" t="s">
        <v>111</v>
      </c>
      <c r="B10" s="11" t="str">
        <f>[6]Junho!$E$5</f>
        <v>*</v>
      </c>
      <c r="C10" s="11" t="str">
        <f>[6]Junho!$E$6</f>
        <v>*</v>
      </c>
      <c r="D10" s="11" t="str">
        <f>[6]Junho!$E$7</f>
        <v>*</v>
      </c>
      <c r="E10" s="11" t="str">
        <f>[6]Junho!$E$8</f>
        <v>*</v>
      </c>
      <c r="F10" s="11" t="str">
        <f>[6]Junho!$E$9</f>
        <v>*</v>
      </c>
      <c r="G10" s="11" t="str">
        <f>[6]Junho!$E$10</f>
        <v>*</v>
      </c>
      <c r="H10" s="11" t="str">
        <f>[6]Junho!$E$11</f>
        <v>*</v>
      </c>
      <c r="I10" s="11" t="str">
        <f>[6]Junho!$E$12</f>
        <v>*</v>
      </c>
      <c r="J10" s="11" t="str">
        <f>[6]Junho!$E$13</f>
        <v>*</v>
      </c>
      <c r="K10" s="11" t="str">
        <f>[6]Junho!$E$14</f>
        <v>*</v>
      </c>
      <c r="L10" s="11" t="str">
        <f>[6]Junho!$E$15</f>
        <v>*</v>
      </c>
      <c r="M10" s="11" t="str">
        <f>[6]Junho!$E$16</f>
        <v>*</v>
      </c>
      <c r="N10" s="11" t="str">
        <f>[6]Junho!$E$17</f>
        <v>*</v>
      </c>
      <c r="O10" s="11" t="str">
        <f>[6]Junho!$E$18</f>
        <v>*</v>
      </c>
      <c r="P10" s="11" t="str">
        <f>[6]Junho!$E$19</f>
        <v>*</v>
      </c>
      <c r="Q10" s="11" t="str">
        <f>[6]Junho!$E$20</f>
        <v>*</v>
      </c>
      <c r="R10" s="11" t="str">
        <f>[6]Junho!$E$21</f>
        <v>*</v>
      </c>
      <c r="S10" s="11" t="str">
        <f>[6]Junho!$E$22</f>
        <v>*</v>
      </c>
      <c r="T10" s="11" t="str">
        <f>[6]Junho!$E$23</f>
        <v>*</v>
      </c>
      <c r="U10" s="11" t="str">
        <f>[6]Junho!$E$24</f>
        <v>*</v>
      </c>
      <c r="V10" s="11" t="str">
        <f>[6]Junho!$E$25</f>
        <v>*</v>
      </c>
      <c r="W10" s="11" t="str">
        <f>[6]Junho!$E$26</f>
        <v>*</v>
      </c>
      <c r="X10" s="11" t="str">
        <f>[6]Junho!$E$27</f>
        <v>*</v>
      </c>
      <c r="Y10" s="11" t="str">
        <f>[6]Junho!$E$28</f>
        <v>*</v>
      </c>
      <c r="Z10" s="11" t="str">
        <f>[6]Junho!$E$29</f>
        <v>*</v>
      </c>
      <c r="AA10" s="11" t="str">
        <f>[6]Junho!$E$30</f>
        <v>*</v>
      </c>
      <c r="AB10" s="11" t="str">
        <f>[6]Junho!$E$31</f>
        <v>*</v>
      </c>
      <c r="AC10" s="11" t="str">
        <f>[6]Junho!$E$32</f>
        <v>*</v>
      </c>
      <c r="AD10" s="11" t="str">
        <f>[6]Junho!$E$33</f>
        <v>*</v>
      </c>
      <c r="AE10" s="11" t="str">
        <f>[6]Junho!$E$34</f>
        <v>*</v>
      </c>
      <c r="AF10" s="93" t="s">
        <v>226</v>
      </c>
    </row>
    <row r="11" spans="1:36" x14ac:dyDescent="0.2">
      <c r="A11" s="58" t="s">
        <v>64</v>
      </c>
      <c r="B11" s="11">
        <f>[7]Junho!$E$5</f>
        <v>52.541666666666664</v>
      </c>
      <c r="C11" s="11">
        <f>[7]Junho!$E$6</f>
        <v>91.666666666666671</v>
      </c>
      <c r="D11" s="11">
        <f>[7]Junho!$E$7</f>
        <v>97</v>
      </c>
      <c r="E11" s="11">
        <f>[7]Junho!$E$8</f>
        <v>100</v>
      </c>
      <c r="F11" s="11">
        <f>[7]Junho!$E$9</f>
        <v>75.75</v>
      </c>
      <c r="G11" s="11">
        <f>[7]Junho!$E$10</f>
        <v>82.266666666666666</v>
      </c>
      <c r="H11" s="11">
        <f>[7]Junho!$E$11</f>
        <v>70</v>
      </c>
      <c r="I11" s="11">
        <f>[7]Junho!$E$12</f>
        <v>73.545454545454547</v>
      </c>
      <c r="J11" s="11">
        <f>[7]Junho!$E$13</f>
        <v>69</v>
      </c>
      <c r="K11" s="11">
        <f>[7]Junho!$E$14</f>
        <v>66.761904761904759</v>
      </c>
      <c r="L11" s="11">
        <f>[7]Junho!$E$15</f>
        <v>58.5</v>
      </c>
      <c r="M11" s="11">
        <f>[7]Junho!$E$16</f>
        <v>54.416666666666664</v>
      </c>
      <c r="N11" s="11">
        <f>[7]Junho!$E$17</f>
        <v>54.791666666666664</v>
      </c>
      <c r="O11" s="11">
        <f>[7]Junho!$E$18</f>
        <v>67.611111111111114</v>
      </c>
      <c r="P11" s="11">
        <f>[7]Junho!$E$19</f>
        <v>69.666666666666671</v>
      </c>
      <c r="Q11" s="11">
        <f>[7]Junho!$E$20</f>
        <v>70.045454545454547</v>
      </c>
      <c r="R11" s="11">
        <f>[7]Junho!$E$21</f>
        <v>60.583333333333336</v>
      </c>
      <c r="S11" s="11">
        <f>[7]Junho!$E$22</f>
        <v>59.208333333333336</v>
      </c>
      <c r="T11" s="11">
        <f>[7]Junho!$E$23</f>
        <v>60.375</v>
      </c>
      <c r="U11" s="11">
        <f>[7]Junho!$E$24</f>
        <v>55.291666666666664</v>
      </c>
      <c r="V11" s="11">
        <f>[7]Junho!$E$25</f>
        <v>51.041666666666664</v>
      </c>
      <c r="W11" s="11">
        <f>[7]Junho!$E$26</f>
        <v>49.458333333333336</v>
      </c>
      <c r="X11" s="11">
        <f>[7]Junho!$E$27</f>
        <v>50.791666666666664</v>
      </c>
      <c r="Y11" s="11">
        <f>[7]Junho!$E$28</f>
        <v>51.083333333333336</v>
      </c>
      <c r="Z11" s="11">
        <f>[7]Junho!$E$29</f>
        <v>51.458333333333336</v>
      </c>
      <c r="AA11" s="11">
        <f>[7]Junho!$E$30</f>
        <v>77.5</v>
      </c>
      <c r="AB11" s="11" t="str">
        <f>[7]Junho!$E$31</f>
        <v>*</v>
      </c>
      <c r="AC11" s="11">
        <f>[7]Junho!$E$32</f>
        <v>88.111111111111114</v>
      </c>
      <c r="AD11" s="11">
        <f>[7]Junho!$E$33</f>
        <v>82.333333333333329</v>
      </c>
      <c r="AE11" s="11">
        <f>[7]Junho!$E$34</f>
        <v>65.166666666666671</v>
      </c>
      <c r="AF11" s="93">
        <f>AVERAGE(B11:AE11)</f>
        <v>67.447127680748366</v>
      </c>
    </row>
    <row r="12" spans="1:36" x14ac:dyDescent="0.2">
      <c r="A12" s="58" t="s">
        <v>41</v>
      </c>
      <c r="B12" s="11">
        <f>[8]Junho!$E$5</f>
        <v>89.071428571428569</v>
      </c>
      <c r="C12" s="11" t="str">
        <f>[8]Junho!$E$6</f>
        <v>*</v>
      </c>
      <c r="D12" s="11" t="str">
        <f>[8]Junho!$E$7</f>
        <v>*</v>
      </c>
      <c r="E12" s="11" t="str">
        <f>[8]Junho!$E$8</f>
        <v>*</v>
      </c>
      <c r="F12" s="11" t="str">
        <f>[8]Junho!$E$9</f>
        <v>*</v>
      </c>
      <c r="G12" s="11" t="str">
        <f>[8]Junho!$E$10</f>
        <v>*</v>
      </c>
      <c r="H12" s="11" t="str">
        <f>[8]Junho!$E$11</f>
        <v>*</v>
      </c>
      <c r="I12" s="11" t="str">
        <f>[8]Junho!$E$12</f>
        <v>*</v>
      </c>
      <c r="J12" s="11" t="str">
        <f>[8]Junho!$E$13</f>
        <v>*</v>
      </c>
      <c r="K12" s="11" t="str">
        <f>[8]Junho!$E$14</f>
        <v>*</v>
      </c>
      <c r="L12" s="11" t="str">
        <f>[8]Junho!$E$15</f>
        <v>*</v>
      </c>
      <c r="M12" s="11" t="str">
        <f>[8]Junho!$E$16</f>
        <v>*</v>
      </c>
      <c r="N12" s="11" t="str">
        <f>[8]Junho!$E$17</f>
        <v>*</v>
      </c>
      <c r="O12" s="11" t="str">
        <f>[8]Junho!$E$18</f>
        <v>*</v>
      </c>
      <c r="P12" s="11" t="str">
        <f>[8]Junho!$E$19</f>
        <v>*</v>
      </c>
      <c r="Q12" s="11" t="str">
        <f>[8]Junho!$E$20</f>
        <v>*</v>
      </c>
      <c r="R12" s="11" t="str">
        <f>[8]Junho!$E$21</f>
        <v>*</v>
      </c>
      <c r="S12" s="11" t="str">
        <f>[8]Junho!$E$22</f>
        <v>*</v>
      </c>
      <c r="T12" s="11" t="str">
        <f>[8]Junho!$E$23</f>
        <v>*</v>
      </c>
      <c r="U12" s="11" t="str">
        <f>[8]Junho!$E$24</f>
        <v>*</v>
      </c>
      <c r="V12" s="11" t="str">
        <f>[8]Junho!$E$25</f>
        <v>*</v>
      </c>
      <c r="W12" s="11" t="str">
        <f>[8]Junho!$E$26</f>
        <v>*</v>
      </c>
      <c r="X12" s="11" t="str">
        <f>[8]Junho!$E$27</f>
        <v>*</v>
      </c>
      <c r="Y12" s="11" t="str">
        <f>[8]Junho!$E$28</f>
        <v>*</v>
      </c>
      <c r="Z12" s="11" t="str">
        <f>[8]Junho!$E$29</f>
        <v>*</v>
      </c>
      <c r="AA12" s="11" t="str">
        <f>[8]Junho!$E$30</f>
        <v>*</v>
      </c>
      <c r="AB12" s="11" t="str">
        <f>[8]Junho!$E$31</f>
        <v>*</v>
      </c>
      <c r="AC12" s="11" t="str">
        <f>[8]Junho!$E$32</f>
        <v>*</v>
      </c>
      <c r="AD12" s="11" t="str">
        <f>[8]Junho!$E$33</f>
        <v>*</v>
      </c>
      <c r="AE12" s="11" t="str">
        <f>[8]Junho!$E$34</f>
        <v>*</v>
      </c>
      <c r="AF12" s="93">
        <f>AVERAGE(B12:AE12)</f>
        <v>89.071428571428569</v>
      </c>
    </row>
    <row r="13" spans="1:36" x14ac:dyDescent="0.2">
      <c r="A13" s="58" t="s">
        <v>114</v>
      </c>
      <c r="B13" s="11" t="str">
        <f>[9]Junho!$E$5</f>
        <v>*</v>
      </c>
      <c r="C13" s="11" t="str">
        <f>[9]Junho!$E$6</f>
        <v>*</v>
      </c>
      <c r="D13" s="11" t="str">
        <f>[9]Junho!$E$7</f>
        <v>*</v>
      </c>
      <c r="E13" s="11" t="str">
        <f>[9]Junho!$E$8</f>
        <v>*</v>
      </c>
      <c r="F13" s="11" t="str">
        <f>[9]Junho!$E$9</f>
        <v>*</v>
      </c>
      <c r="G13" s="11" t="str">
        <f>[9]Junho!$E$10</f>
        <v>*</v>
      </c>
      <c r="H13" s="11" t="str">
        <f>[9]Junho!$E$11</f>
        <v>*</v>
      </c>
      <c r="I13" s="11" t="str">
        <f>[9]Junho!$E$12</f>
        <v>*</v>
      </c>
      <c r="J13" s="11" t="str">
        <f>[9]Junho!$E$13</f>
        <v>*</v>
      </c>
      <c r="K13" s="11" t="str">
        <f>[9]Junho!$E$14</f>
        <v>*</v>
      </c>
      <c r="L13" s="11" t="str">
        <f>[9]Junho!$E$15</f>
        <v>*</v>
      </c>
      <c r="M13" s="11" t="str">
        <f>[9]Junho!$E$16</f>
        <v>*</v>
      </c>
      <c r="N13" s="11" t="str">
        <f>[9]Junho!$E$17</f>
        <v>*</v>
      </c>
      <c r="O13" s="11" t="str">
        <f>[9]Junho!$E$18</f>
        <v>*</v>
      </c>
      <c r="P13" s="11" t="str">
        <f>[9]Junho!$E$19</f>
        <v>*</v>
      </c>
      <c r="Q13" s="11" t="str">
        <f>[9]Junho!$E$20</f>
        <v>*</v>
      </c>
      <c r="R13" s="11" t="str">
        <f>[9]Junho!$E$21</f>
        <v>*</v>
      </c>
      <c r="S13" s="11" t="str">
        <f>[9]Junho!$E$22</f>
        <v>*</v>
      </c>
      <c r="T13" s="11" t="str">
        <f>[9]Junho!$E$23</f>
        <v>*</v>
      </c>
      <c r="U13" s="11" t="str">
        <f>[9]Junho!$E$24</f>
        <v>*</v>
      </c>
      <c r="V13" s="11" t="str">
        <f>[9]Junho!$E$25</f>
        <v>*</v>
      </c>
      <c r="W13" s="11" t="str">
        <f>[9]Junho!$E$26</f>
        <v>*</v>
      </c>
      <c r="X13" s="11" t="str">
        <f>[9]Junho!$E$27</f>
        <v>*</v>
      </c>
      <c r="Y13" s="11" t="str">
        <f>[9]Junho!$E$28</f>
        <v>*</v>
      </c>
      <c r="Z13" s="11" t="str">
        <f>[9]Junho!$E$29</f>
        <v>*</v>
      </c>
      <c r="AA13" s="11" t="str">
        <f>[9]Junho!$E$30</f>
        <v>*</v>
      </c>
      <c r="AB13" s="11" t="str">
        <f>[9]Junho!$E$31</f>
        <v>*</v>
      </c>
      <c r="AC13" s="11" t="str">
        <f>[9]Junho!$E$32</f>
        <v>*</v>
      </c>
      <c r="AD13" s="11" t="str">
        <f>[9]Junho!$E$33</f>
        <v>*</v>
      </c>
      <c r="AE13" s="11" t="str">
        <f>[9]Junho!$E$34</f>
        <v>*</v>
      </c>
      <c r="AF13" s="97" t="s">
        <v>226</v>
      </c>
    </row>
    <row r="14" spans="1:36" x14ac:dyDescent="0.2">
      <c r="A14" s="58" t="s">
        <v>118</v>
      </c>
      <c r="B14" s="11" t="str">
        <f>[10]Junho!$E$5</f>
        <v>*</v>
      </c>
      <c r="C14" s="11" t="str">
        <f>[10]Junho!$E$6</f>
        <v>*</v>
      </c>
      <c r="D14" s="11" t="str">
        <f>[10]Junho!$E$7</f>
        <v>*</v>
      </c>
      <c r="E14" s="11" t="str">
        <f>[10]Junho!$E$8</f>
        <v>*</v>
      </c>
      <c r="F14" s="11" t="str">
        <f>[10]Junho!$E$9</f>
        <v>*</v>
      </c>
      <c r="G14" s="11" t="str">
        <f>[10]Junho!$E$10</f>
        <v>*</v>
      </c>
      <c r="H14" s="11" t="str">
        <f>[10]Junho!$E$11</f>
        <v>*</v>
      </c>
      <c r="I14" s="11" t="str">
        <f>[10]Junho!$E$12</f>
        <v>*</v>
      </c>
      <c r="J14" s="11" t="str">
        <f>[10]Junho!$E$13</f>
        <v>*</v>
      </c>
      <c r="K14" s="11" t="str">
        <f>[10]Junho!$E$14</f>
        <v>*</v>
      </c>
      <c r="L14" s="11" t="str">
        <f>[10]Junho!$E$15</f>
        <v>*</v>
      </c>
      <c r="M14" s="11" t="str">
        <f>[10]Junho!$E$16</f>
        <v>*</v>
      </c>
      <c r="N14" s="11" t="str">
        <f>[10]Junho!$E$17</f>
        <v>*</v>
      </c>
      <c r="O14" s="11" t="str">
        <f>[10]Junho!$E$18</f>
        <v>*</v>
      </c>
      <c r="P14" s="11" t="str">
        <f>[10]Junho!$E$19</f>
        <v>*</v>
      </c>
      <c r="Q14" s="11" t="str">
        <f>[10]Junho!$E$20</f>
        <v>*</v>
      </c>
      <c r="R14" s="11" t="str">
        <f>[10]Junho!$E$21</f>
        <v>*</v>
      </c>
      <c r="S14" s="11" t="str">
        <f>[10]Junho!$E$22</f>
        <v>*</v>
      </c>
      <c r="T14" s="11" t="str">
        <f>[10]Junho!$E$23</f>
        <v>*</v>
      </c>
      <c r="U14" s="11" t="str">
        <f>[10]Junho!$E$24</f>
        <v>*</v>
      </c>
      <c r="V14" s="11" t="str">
        <f>[10]Junho!$E$25</f>
        <v>*</v>
      </c>
      <c r="W14" s="11" t="str">
        <f>[10]Junho!$E$26</f>
        <v>*</v>
      </c>
      <c r="X14" s="11" t="str">
        <f>[10]Junho!$E$27</f>
        <v>*</v>
      </c>
      <c r="Y14" s="11" t="str">
        <f>[10]Junho!$E$28</f>
        <v>*</v>
      </c>
      <c r="Z14" s="11" t="str">
        <f>[10]Junho!$E$29</f>
        <v>*</v>
      </c>
      <c r="AA14" s="11" t="str">
        <f>[10]Junho!$E$30</f>
        <v>*</v>
      </c>
      <c r="AB14" s="11" t="str">
        <f>[10]Junho!$E$31</f>
        <v>*</v>
      </c>
      <c r="AC14" s="11" t="str">
        <f>[10]Junho!$E$32</f>
        <v>*</v>
      </c>
      <c r="AD14" s="11" t="str">
        <f>[10]Junho!$E$33</f>
        <v>*</v>
      </c>
      <c r="AE14" s="11" t="str">
        <f>[10]Junho!$E$34</f>
        <v>*</v>
      </c>
      <c r="AF14" s="93" t="s">
        <v>226</v>
      </c>
      <c r="AJ14" t="s">
        <v>47</v>
      </c>
    </row>
    <row r="15" spans="1:36" x14ac:dyDescent="0.2">
      <c r="A15" s="58" t="s">
        <v>121</v>
      </c>
      <c r="B15" s="11">
        <f>[11]Junho!$E$5</f>
        <v>95.375</v>
      </c>
      <c r="C15" s="11">
        <f>[11]Junho!$E$6</f>
        <v>97.708333333333329</v>
      </c>
      <c r="D15" s="11">
        <f>[11]Junho!$E$7</f>
        <v>94.166666666666671</v>
      </c>
      <c r="E15" s="11">
        <f>[11]Junho!$E$8</f>
        <v>96.666666666666671</v>
      </c>
      <c r="F15" s="11">
        <f>[11]Junho!$E$9</f>
        <v>92.409090909090907</v>
      </c>
      <c r="G15" s="11">
        <f>[11]Junho!$E$10</f>
        <v>83.583333333333329</v>
      </c>
      <c r="H15" s="11">
        <f>[11]Junho!$E$11</f>
        <v>84.375</v>
      </c>
      <c r="I15" s="11">
        <f>[11]Junho!$E$12</f>
        <v>80.652173913043484</v>
      </c>
      <c r="J15" s="11">
        <f>[11]Junho!$E$13</f>
        <v>82.541666666666671</v>
      </c>
      <c r="K15" s="11">
        <f>[11]Junho!$E$14</f>
        <v>80.5</v>
      </c>
      <c r="L15" s="11">
        <f>[11]Junho!$E$15</f>
        <v>76.695652173913047</v>
      </c>
      <c r="M15" s="11">
        <f>[11]Junho!$E$16</f>
        <v>72.130434782608702</v>
      </c>
      <c r="N15" s="11">
        <f>[11]Junho!$E$17</f>
        <v>71.458333333333329</v>
      </c>
      <c r="O15" s="11">
        <f>[11]Junho!$E$18</f>
        <v>85.458333333333329</v>
      </c>
      <c r="P15" s="11">
        <f>[11]Junho!$E$19</f>
        <v>80.666666666666671</v>
      </c>
      <c r="Q15" s="11">
        <f>[11]Junho!$E$20</f>
        <v>72.708333333333329</v>
      </c>
      <c r="R15" s="11">
        <f>[11]Junho!$E$21</f>
        <v>68.75</v>
      </c>
      <c r="S15" s="11">
        <f>[11]Junho!$E$22</f>
        <v>70.916666666666671</v>
      </c>
      <c r="T15" s="11">
        <f>[11]Junho!$E$23</f>
        <v>69.833333333333329</v>
      </c>
      <c r="U15" s="11">
        <f>[11]Junho!$E$24</f>
        <v>68.458333333333329</v>
      </c>
      <c r="V15" s="11">
        <f>[11]Junho!$E$25</f>
        <v>56.958333333333336</v>
      </c>
      <c r="W15" s="11">
        <f>[11]Junho!$E$26</f>
        <v>62.541666666666664</v>
      </c>
      <c r="X15" s="11">
        <f>[11]Junho!$E$27</f>
        <v>56.083333333333336</v>
      </c>
      <c r="Y15" s="11">
        <f>[11]Junho!$E$28</f>
        <v>60.25</v>
      </c>
      <c r="Z15" s="11">
        <f>[11]Junho!$E$29</f>
        <v>75.458333333333329</v>
      </c>
      <c r="AA15" s="11">
        <f>[11]Junho!$E$30</f>
        <v>95.875</v>
      </c>
      <c r="AB15" s="11">
        <f>[11]Junho!$E$31</f>
        <v>98.642857142857139</v>
      </c>
      <c r="AC15" s="11">
        <f>[11]Junho!$E$32</f>
        <v>93.791666666666671</v>
      </c>
      <c r="AD15" s="11">
        <f>[11]Junho!$E$33</f>
        <v>85.333333333333329</v>
      </c>
      <c r="AE15" s="11">
        <f>[11]Junho!$E$34</f>
        <v>80</v>
      </c>
      <c r="AF15" s="93">
        <f>AVERAGE(B15:AE15)</f>
        <v>79.666284741828207</v>
      </c>
      <c r="AJ15" t="s">
        <v>47</v>
      </c>
    </row>
    <row r="16" spans="1:36" x14ac:dyDescent="0.2">
      <c r="A16" s="58" t="s">
        <v>168</v>
      </c>
      <c r="B16" s="11" t="str">
        <f>[12]Junho!$E$5</f>
        <v>*</v>
      </c>
      <c r="C16" s="11" t="str">
        <f>[12]Junho!$E$6</f>
        <v>*</v>
      </c>
      <c r="D16" s="11" t="str">
        <f>[12]Junho!$E$7</f>
        <v>*</v>
      </c>
      <c r="E16" s="11" t="str">
        <f>[12]Junho!$E$8</f>
        <v>*</v>
      </c>
      <c r="F16" s="11" t="str">
        <f>[12]Junho!$E$9</f>
        <v>*</v>
      </c>
      <c r="G16" s="11" t="str">
        <f>[12]Junho!$E$10</f>
        <v>*</v>
      </c>
      <c r="H16" s="11" t="str">
        <f>[12]Junho!$E$11</f>
        <v>*</v>
      </c>
      <c r="I16" s="11" t="str">
        <f>[12]Junho!$E$12</f>
        <v>*</v>
      </c>
      <c r="J16" s="11" t="str">
        <f>[12]Junho!$E$13</f>
        <v>*</v>
      </c>
      <c r="K16" s="11" t="str">
        <f>[12]Junho!$E$14</f>
        <v>*</v>
      </c>
      <c r="L16" s="11" t="str">
        <f>[12]Junho!$E$15</f>
        <v>*</v>
      </c>
      <c r="M16" s="11" t="str">
        <f>[12]Junho!$E$16</f>
        <v>*</v>
      </c>
      <c r="N16" s="11" t="str">
        <f>[12]Junho!$E$17</f>
        <v>*</v>
      </c>
      <c r="O16" s="11" t="str">
        <f>[12]Junho!$E$18</f>
        <v>*</v>
      </c>
      <c r="P16" s="11" t="str">
        <f>[12]Junho!$E$19</f>
        <v>*</v>
      </c>
      <c r="Q16" s="11" t="str">
        <f>[12]Junho!$E$20</f>
        <v>*</v>
      </c>
      <c r="R16" s="11" t="str">
        <f>[12]Junho!$E$21</f>
        <v>*</v>
      </c>
      <c r="S16" s="11" t="str">
        <f>[12]Junho!$E$22</f>
        <v>*</v>
      </c>
      <c r="T16" s="11" t="str">
        <f>[12]Junho!$E$23</f>
        <v>*</v>
      </c>
      <c r="U16" s="11" t="str">
        <f>[12]Junho!$E$24</f>
        <v>*</v>
      </c>
      <c r="V16" s="11" t="str">
        <f>[12]Junho!$E$25</f>
        <v>*</v>
      </c>
      <c r="W16" s="11" t="str">
        <f>[12]Junho!$E$26</f>
        <v>*</v>
      </c>
      <c r="X16" s="11" t="str">
        <f>[12]Junho!$E$27</f>
        <v>*</v>
      </c>
      <c r="Y16" s="11" t="str">
        <f>[12]Junho!$E$28</f>
        <v>*</v>
      </c>
      <c r="Z16" s="11" t="str">
        <f>[12]Junho!$E$29</f>
        <v>*</v>
      </c>
      <c r="AA16" s="11" t="str">
        <f>[12]Junho!$E$30</f>
        <v>*</v>
      </c>
      <c r="AB16" s="11" t="str">
        <f>[12]Junho!$E$31</f>
        <v>*</v>
      </c>
      <c r="AC16" s="11" t="str">
        <f>[12]Junho!$E$32</f>
        <v>*</v>
      </c>
      <c r="AD16" s="11" t="str">
        <f>[12]Junho!$E$33</f>
        <v>*</v>
      </c>
      <c r="AE16" s="11" t="str">
        <f>[12]Junho!$E$34</f>
        <v>*</v>
      </c>
      <c r="AF16" s="93" t="s">
        <v>226</v>
      </c>
    </row>
    <row r="17" spans="1:36" x14ac:dyDescent="0.2">
      <c r="A17" s="58" t="s">
        <v>2</v>
      </c>
      <c r="B17" s="11">
        <f>[13]Junho!$E$5</f>
        <v>69.333333333333329</v>
      </c>
      <c r="C17" s="11">
        <f>[13]Junho!$E$6</f>
        <v>97.1</v>
      </c>
      <c r="D17" s="11">
        <f>[13]Junho!$E$7</f>
        <v>91.833333333333329</v>
      </c>
      <c r="E17" s="11">
        <f>[13]Junho!$E$8</f>
        <v>77.791666666666671</v>
      </c>
      <c r="F17" s="11">
        <f>[13]Junho!$E$9</f>
        <v>78.791666666666671</v>
      </c>
      <c r="G17" s="11">
        <f>[13]Junho!$E$10</f>
        <v>87.083333333333329</v>
      </c>
      <c r="H17" s="11">
        <f>[13]Junho!$E$11</f>
        <v>80.5</v>
      </c>
      <c r="I17" s="11">
        <f>[13]Junho!$E$12</f>
        <v>73.833333333333329</v>
      </c>
      <c r="J17" s="11">
        <f>[13]Junho!$E$13</f>
        <v>74.458333333333329</v>
      </c>
      <c r="K17" s="11">
        <f>[13]Junho!$E$14</f>
        <v>70.458333333333329</v>
      </c>
      <c r="L17" s="11">
        <f>[13]Junho!$E$15</f>
        <v>64.666666666666671</v>
      </c>
      <c r="M17" s="11">
        <f>[13]Junho!$E$16</f>
        <v>62.458333333333336</v>
      </c>
      <c r="N17" s="11">
        <f>[13]Junho!$E$17</f>
        <v>62.416666666666664</v>
      </c>
      <c r="O17" s="11">
        <f>[13]Junho!$E$18</f>
        <v>73.041666666666671</v>
      </c>
      <c r="P17" s="11">
        <f>[13]Junho!$E$19</f>
        <v>66.041666666666671</v>
      </c>
      <c r="Q17" s="11">
        <f>[13]Junho!$E$20</f>
        <v>55.125</v>
      </c>
      <c r="R17" s="11">
        <f>[13]Junho!$E$21</f>
        <v>55.125</v>
      </c>
      <c r="S17" s="11">
        <f>[13]Junho!$E$22</f>
        <v>59</v>
      </c>
      <c r="T17" s="11">
        <f>[13]Junho!$E$23</f>
        <v>61.916666666666664</v>
      </c>
      <c r="U17" s="11">
        <f>[13]Junho!$E$24</f>
        <v>55</v>
      </c>
      <c r="V17" s="11">
        <f>[13]Junho!$E$25</f>
        <v>48.708333333333336</v>
      </c>
      <c r="W17" s="11">
        <f>[13]Junho!$E$26</f>
        <v>48.375</v>
      </c>
      <c r="X17" s="11">
        <f>[13]Junho!$E$27</f>
        <v>45.75</v>
      </c>
      <c r="Y17" s="11">
        <f>[13]Junho!$E$28</f>
        <v>48.083333333333336</v>
      </c>
      <c r="Z17" s="11">
        <f>[13]Junho!$E$29</f>
        <v>63.458333333333336</v>
      </c>
      <c r="AA17" s="11">
        <f>[13]Junho!$E$30</f>
        <v>91.291666666666671</v>
      </c>
      <c r="AB17" s="11">
        <f>[13]Junho!$E$31</f>
        <v>98.230769230769226</v>
      </c>
      <c r="AC17" s="11">
        <f>[13]Junho!$E$32</f>
        <v>85.933333333333337</v>
      </c>
      <c r="AD17" s="11">
        <f>[13]Junho!$E$33</f>
        <v>73.666666666666671</v>
      </c>
      <c r="AE17" s="11">
        <f>[13]Junho!$E$34</f>
        <v>61.666666666666664</v>
      </c>
      <c r="AF17" s="93">
        <f t="shared" ref="AF17:AF48" si="1">AVERAGE(B17:AE17)</f>
        <v>69.371303418803421</v>
      </c>
      <c r="AH17" s="12" t="s">
        <v>47</v>
      </c>
    </row>
    <row r="18" spans="1:36" x14ac:dyDescent="0.2">
      <c r="A18" s="58" t="s">
        <v>3</v>
      </c>
      <c r="B18" s="11">
        <f>[14]Junho!$E$5</f>
        <v>62.208333333333336</v>
      </c>
      <c r="C18" s="11">
        <f>[14]Junho!$E$6</f>
        <v>67.833333333333329</v>
      </c>
      <c r="D18" s="11">
        <f>[14]Junho!$E$7</f>
        <v>72.375</v>
      </c>
      <c r="E18" s="11">
        <f>[14]Junho!$E$8</f>
        <v>70.333333333333329</v>
      </c>
      <c r="F18" s="11">
        <f>[14]Junho!$E$9</f>
        <v>65.708333333333329</v>
      </c>
      <c r="G18" s="11">
        <f>[14]Junho!$E$10</f>
        <v>74.916666666666671</v>
      </c>
      <c r="H18" s="11">
        <f>[14]Junho!$E$11</f>
        <v>72.666666666666671</v>
      </c>
      <c r="I18" s="11">
        <f>[14]Junho!$E$12</f>
        <v>67.041666666666671</v>
      </c>
      <c r="J18" s="11">
        <f>[14]Junho!$E$13</f>
        <v>63.625</v>
      </c>
      <c r="K18" s="11">
        <f>[14]Junho!$E$14</f>
        <v>62.25</v>
      </c>
      <c r="L18" s="11">
        <f>[14]Junho!$E$15</f>
        <v>61.375</v>
      </c>
      <c r="M18" s="11">
        <f>[14]Junho!$E$16</f>
        <v>59.458333333333336</v>
      </c>
      <c r="N18" s="11">
        <f>[14]Junho!$E$17</f>
        <v>60.041666666666664</v>
      </c>
      <c r="O18" s="11">
        <f>[14]Junho!$E$18</f>
        <v>59.375</v>
      </c>
      <c r="P18" s="11">
        <f>[14]Junho!$E$19</f>
        <v>58.625</v>
      </c>
      <c r="Q18" s="11">
        <f>[14]Junho!$E$20</f>
        <v>58.5</v>
      </c>
      <c r="R18" s="11">
        <f>[14]Junho!$E$21</f>
        <v>61.958333333333336</v>
      </c>
      <c r="S18" s="11">
        <f>[14]Junho!$E$22</f>
        <v>61.916666666666664</v>
      </c>
      <c r="T18" s="11">
        <f>[14]Junho!$E$23</f>
        <v>60.75</v>
      </c>
      <c r="U18" s="11">
        <f>[14]Junho!$E$24</f>
        <v>60.166666666666664</v>
      </c>
      <c r="V18" s="11">
        <f>[14]Junho!$E$25</f>
        <v>54.458333333333336</v>
      </c>
      <c r="W18" s="11">
        <f>[14]Junho!$E$26</f>
        <v>59.291666666666664</v>
      </c>
      <c r="X18" s="11">
        <f>[14]Junho!$E$27</f>
        <v>53.25</v>
      </c>
      <c r="Y18" s="11">
        <f>[14]Junho!$E$28</f>
        <v>56.875</v>
      </c>
      <c r="Z18" s="11">
        <f>[14]Junho!$E$29</f>
        <v>57.375</v>
      </c>
      <c r="AA18" s="11">
        <f>[14]Junho!$E$30</f>
        <v>64.541666666666671</v>
      </c>
      <c r="AB18" s="11">
        <f>[14]Junho!$E$31</f>
        <v>73</v>
      </c>
      <c r="AC18" s="11">
        <f>[14]Junho!$E$32</f>
        <v>86.416666666666671</v>
      </c>
      <c r="AD18" s="11">
        <f>[14]Junho!$E$33</f>
        <v>72.5</v>
      </c>
      <c r="AE18" s="11">
        <f>[14]Junho!$E$34</f>
        <v>55</v>
      </c>
      <c r="AF18" s="93">
        <f t="shared" si="1"/>
        <v>63.794444444444458</v>
      </c>
      <c r="AG18" s="12" t="s">
        <v>47</v>
      </c>
      <c r="AH18" s="12" t="s">
        <v>47</v>
      </c>
    </row>
    <row r="19" spans="1:36" x14ac:dyDescent="0.2">
      <c r="A19" s="58" t="s">
        <v>4</v>
      </c>
      <c r="B19" s="11" t="str">
        <f>[15]Junho!$E$5</f>
        <v>*</v>
      </c>
      <c r="C19" s="11" t="str">
        <f>[15]Junho!$E$6</f>
        <v>*</v>
      </c>
      <c r="D19" s="11" t="str">
        <f>[15]Junho!$E$7</f>
        <v>*</v>
      </c>
      <c r="E19" s="11" t="str">
        <f>[15]Junho!$E$8</f>
        <v>*</v>
      </c>
      <c r="F19" s="11" t="str">
        <f>[15]Junho!$E$9</f>
        <v>*</v>
      </c>
      <c r="G19" s="11" t="str">
        <f>[15]Junho!$E$10</f>
        <v>*</v>
      </c>
      <c r="H19" s="11" t="str">
        <f>[15]Junho!$E$11</f>
        <v>*</v>
      </c>
      <c r="I19" s="11" t="str">
        <f>[15]Junho!$E$12</f>
        <v>*</v>
      </c>
      <c r="J19" s="11" t="str">
        <f>[15]Junho!$E$13</f>
        <v>*</v>
      </c>
      <c r="K19" s="11" t="str">
        <f>[15]Junho!$E$14</f>
        <v>*</v>
      </c>
      <c r="L19" s="11" t="str">
        <f>[15]Junho!$E$15</f>
        <v>*</v>
      </c>
      <c r="M19" s="11" t="str">
        <f>[15]Junho!$E$16</f>
        <v>*</v>
      </c>
      <c r="N19" s="11" t="str">
        <f>[15]Junho!$E$17</f>
        <v>*</v>
      </c>
      <c r="O19" s="11" t="str">
        <f>[15]Junho!$E$18</f>
        <v>*</v>
      </c>
      <c r="P19" s="11" t="str">
        <f>[15]Junho!$E$19</f>
        <v>*</v>
      </c>
      <c r="Q19" s="11" t="str">
        <f>[15]Junho!$E$20</f>
        <v>*</v>
      </c>
      <c r="R19" s="11" t="str">
        <f>[15]Junho!$E$21</f>
        <v>*</v>
      </c>
      <c r="S19" s="11" t="str">
        <f>[15]Junho!$E$22</f>
        <v>*</v>
      </c>
      <c r="T19" s="11" t="str">
        <f>[15]Junho!$E$23</f>
        <v>*</v>
      </c>
      <c r="U19" s="11" t="str">
        <f>[15]Junho!$E$24</f>
        <v>*</v>
      </c>
      <c r="V19" s="11" t="str">
        <f>[15]Junho!$E$25</f>
        <v>*</v>
      </c>
      <c r="W19" s="11" t="str">
        <f>[15]Junho!$E$26</f>
        <v>*</v>
      </c>
      <c r="X19" s="11" t="str">
        <f>[15]Junho!$E$27</f>
        <v>*</v>
      </c>
      <c r="Y19" s="11" t="str">
        <f>[15]Junho!$E$28</f>
        <v>*</v>
      </c>
      <c r="Z19" s="11" t="str">
        <f>[15]Junho!$E$29</f>
        <v>*</v>
      </c>
      <c r="AA19" s="11" t="str">
        <f>[15]Junho!$E$30</f>
        <v>*</v>
      </c>
      <c r="AB19" s="11" t="str">
        <f>[15]Junho!$E$31</f>
        <v>*</v>
      </c>
      <c r="AC19" s="11" t="str">
        <f>[15]Junho!$E$32</f>
        <v>*</v>
      </c>
      <c r="AD19" s="11" t="str">
        <f>[15]Junho!$E$33</f>
        <v>*</v>
      </c>
      <c r="AE19" s="11" t="str">
        <f>[15]Junho!$E$34</f>
        <v>*</v>
      </c>
      <c r="AF19" s="93" t="s">
        <v>226</v>
      </c>
      <c r="AH19" t="s">
        <v>47</v>
      </c>
    </row>
    <row r="20" spans="1:36" x14ac:dyDescent="0.2">
      <c r="A20" s="58" t="s">
        <v>5</v>
      </c>
      <c r="B20" s="11">
        <f>[16]Junho!$E$5</f>
        <v>66.166666666666671</v>
      </c>
      <c r="C20" s="11">
        <f>[16]Junho!$E$6</f>
        <v>81.041666666666671</v>
      </c>
      <c r="D20" s="11">
        <f>[16]Junho!$E$7</f>
        <v>83.75</v>
      </c>
      <c r="E20" s="11">
        <f>[16]Junho!$E$8</f>
        <v>79.583333333333329</v>
      </c>
      <c r="F20" s="11">
        <f>[16]Junho!$E$9</f>
        <v>85</v>
      </c>
      <c r="G20" s="11">
        <f>[16]Junho!$E$10</f>
        <v>71.375</v>
      </c>
      <c r="H20" s="11">
        <f>[16]Junho!$E$11</f>
        <v>67.625</v>
      </c>
      <c r="I20" s="11">
        <f>[16]Junho!$E$12</f>
        <v>67.583333333333329</v>
      </c>
      <c r="J20" s="11">
        <f>[16]Junho!$E$13</f>
        <v>67.458333333333329</v>
      </c>
      <c r="K20" s="11">
        <f>[16]Junho!$E$14</f>
        <v>63.833333333333336</v>
      </c>
      <c r="L20" s="11">
        <f>[16]Junho!$E$15</f>
        <v>62.791666666666664</v>
      </c>
      <c r="M20" s="11">
        <f>[16]Junho!$E$16</f>
        <v>56.791666666666664</v>
      </c>
      <c r="N20" s="11">
        <f>[16]Junho!$E$17</f>
        <v>64.791666666666671</v>
      </c>
      <c r="O20" s="11">
        <f>[16]Junho!$E$18</f>
        <v>79.291666666666671</v>
      </c>
      <c r="P20" s="11">
        <f>[16]Junho!$E$19</f>
        <v>69.75</v>
      </c>
      <c r="Q20" s="11">
        <f>[16]Junho!$E$20</f>
        <v>63.25</v>
      </c>
      <c r="R20" s="11">
        <f>[16]Junho!$E$21</f>
        <v>53.916666666666664</v>
      </c>
      <c r="S20" s="11">
        <f>[16]Junho!$E$22</f>
        <v>59.333333333333336</v>
      </c>
      <c r="T20" s="11">
        <f>[16]Junho!$E$23</f>
        <v>57.333333333333336</v>
      </c>
      <c r="U20" s="11">
        <f>[16]Junho!$E$24</f>
        <v>58.708333333333336</v>
      </c>
      <c r="V20" s="11">
        <f>[16]Junho!$E$25</f>
        <v>57.875</v>
      </c>
      <c r="W20" s="11">
        <f>[16]Junho!$E$26</f>
        <v>52.833333333333336</v>
      </c>
      <c r="X20" s="11">
        <f>[16]Junho!$E$27</f>
        <v>53.083333333333336</v>
      </c>
      <c r="Y20" s="11">
        <f>[16]Junho!$E$28</f>
        <v>54.625</v>
      </c>
      <c r="Z20" s="11">
        <f>[16]Junho!$E$29</f>
        <v>60.375</v>
      </c>
      <c r="AA20" s="11">
        <f>[16]Junho!$E$30</f>
        <v>82</v>
      </c>
      <c r="AB20" s="11">
        <f>[16]Junho!$E$31</f>
        <v>79.916666666666671</v>
      </c>
      <c r="AC20" s="11">
        <f>[16]Junho!$E$32</f>
        <v>71.875</v>
      </c>
      <c r="AD20" s="11">
        <f>[16]Junho!$E$33</f>
        <v>76.083333333333329</v>
      </c>
      <c r="AE20" s="11">
        <f>[16]Junho!$E$34</f>
        <v>60.708333333333336</v>
      </c>
      <c r="AF20" s="93">
        <f t="shared" si="1"/>
        <v>66.958333333333329</v>
      </c>
      <c r="AG20" s="12" t="s">
        <v>47</v>
      </c>
    </row>
    <row r="21" spans="1:36" x14ac:dyDescent="0.2">
      <c r="A21" s="58" t="s">
        <v>43</v>
      </c>
      <c r="B21" s="11">
        <f>[17]Junho!$E$5</f>
        <v>56.625</v>
      </c>
      <c r="C21" s="11">
        <f>[17]Junho!$E$6</f>
        <v>74.666666666666671</v>
      </c>
      <c r="D21" s="11">
        <f>[17]Junho!$E$7</f>
        <v>79.791666666666671</v>
      </c>
      <c r="E21" s="11">
        <f>[17]Junho!$E$8</f>
        <v>65.416666666666671</v>
      </c>
      <c r="F21" s="11">
        <f>[17]Junho!$E$9</f>
        <v>66.5</v>
      </c>
      <c r="G21" s="11">
        <f>[17]Junho!$E$10</f>
        <v>86.791666666666671</v>
      </c>
      <c r="H21" s="11">
        <f>[17]Junho!$E$11</f>
        <v>81.083333333333329</v>
      </c>
      <c r="I21" s="11">
        <f>[17]Junho!$E$12</f>
        <v>71</v>
      </c>
      <c r="J21" s="11">
        <f>[17]Junho!$E$13</f>
        <v>64.958333333333329</v>
      </c>
      <c r="K21" s="11">
        <f>[17]Junho!$E$14</f>
        <v>60.166666666666664</v>
      </c>
      <c r="L21" s="11">
        <f>[17]Junho!$E$15</f>
        <v>56.75</v>
      </c>
      <c r="M21" s="11">
        <f>[17]Junho!$E$16</f>
        <v>55.541666666666664</v>
      </c>
      <c r="N21" s="11">
        <f>[17]Junho!$E$17</f>
        <v>57.958333333333336</v>
      </c>
      <c r="O21" s="11">
        <f>[17]Junho!$E$18</f>
        <v>55.5</v>
      </c>
      <c r="P21" s="11">
        <f>[17]Junho!$E$19</f>
        <v>56.041666666666664</v>
      </c>
      <c r="Q21" s="11">
        <f>[17]Junho!$E$20</f>
        <v>59.541666666666664</v>
      </c>
      <c r="R21" s="11">
        <f>[17]Junho!$E$21</f>
        <v>61.75</v>
      </c>
      <c r="S21" s="11">
        <f>[17]Junho!$E$22</f>
        <v>64.958333333333329</v>
      </c>
      <c r="T21" s="11">
        <f>[17]Junho!$E$23</f>
        <v>63.25</v>
      </c>
      <c r="U21" s="11">
        <f>[17]Junho!$E$24</f>
        <v>58.833333333333336</v>
      </c>
      <c r="V21" s="11">
        <f>[17]Junho!$E$25</f>
        <v>50.333333333333336</v>
      </c>
      <c r="W21" s="11">
        <f>[17]Junho!$E$26</f>
        <v>51.583333333333336</v>
      </c>
      <c r="X21" s="11">
        <f>[17]Junho!$E$27</f>
        <v>52.541666666666664</v>
      </c>
      <c r="Y21" s="11">
        <f>[17]Junho!$E$28</f>
        <v>52.791666666666664</v>
      </c>
      <c r="Z21" s="11">
        <f>[17]Junho!$E$29</f>
        <v>58.083333333333336</v>
      </c>
      <c r="AA21" s="11">
        <f>[17]Junho!$E$30</f>
        <v>62.875</v>
      </c>
      <c r="AB21" s="11">
        <f>[17]Junho!$E$31</f>
        <v>82.375</v>
      </c>
      <c r="AC21" s="11">
        <f>[17]Junho!$E$32</f>
        <v>78.416666666666671</v>
      </c>
      <c r="AD21" s="11">
        <f>[17]Junho!$E$33</f>
        <v>69.375</v>
      </c>
      <c r="AE21" s="11">
        <f>[17]Junho!$E$34</f>
        <v>54.333333333333336</v>
      </c>
      <c r="AF21" s="93">
        <f t="shared" si="1"/>
        <v>63.661111111111104</v>
      </c>
      <c r="AH21" t="s">
        <v>47</v>
      </c>
      <c r="AI21" t="s">
        <v>47</v>
      </c>
    </row>
    <row r="22" spans="1:36" x14ac:dyDescent="0.2">
      <c r="A22" s="58" t="s">
        <v>6</v>
      </c>
      <c r="B22" s="11">
        <f>[18]Junho!$E$5</f>
        <v>78.75</v>
      </c>
      <c r="C22" s="11">
        <f>[18]Junho!$E$6</f>
        <v>88.375</v>
      </c>
      <c r="D22" s="11">
        <f>[18]Junho!$E$7</f>
        <v>87.625</v>
      </c>
      <c r="E22" s="11">
        <f>[18]Junho!$E$8</f>
        <v>76.958333333333329</v>
      </c>
      <c r="F22" s="11">
        <f>[18]Junho!$E$9</f>
        <v>78.666666666666671</v>
      </c>
      <c r="G22" s="11">
        <f>[18]Junho!$E$10</f>
        <v>81.125</v>
      </c>
      <c r="H22" s="11">
        <f>[18]Junho!$E$11</f>
        <v>81.666666666666671</v>
      </c>
      <c r="I22" s="11">
        <f>[18]Junho!$E$12</f>
        <v>81.916666666666671</v>
      </c>
      <c r="J22" s="11">
        <f>[18]Junho!$E$13</f>
        <v>81.75</v>
      </c>
      <c r="K22" s="11">
        <f>[18]Junho!$E$14</f>
        <v>77.791666666666671</v>
      </c>
      <c r="L22" s="11">
        <f>[18]Junho!$E$15</f>
        <v>77</v>
      </c>
      <c r="M22" s="11">
        <f>[18]Junho!$E$16</f>
        <v>76.5</v>
      </c>
      <c r="N22" s="11">
        <f>[18]Junho!$E$17</f>
        <v>78.708333333333329</v>
      </c>
      <c r="O22" s="11">
        <f>[18]Junho!$E$18</f>
        <v>75.5</v>
      </c>
      <c r="P22" s="11">
        <f>[18]Junho!$E$19</f>
        <v>73.666666666666671</v>
      </c>
      <c r="Q22" s="11">
        <f>[18]Junho!$E$20</f>
        <v>74.375</v>
      </c>
      <c r="R22" s="11">
        <f>[18]Junho!$E$21</f>
        <v>74.333333333333329</v>
      </c>
      <c r="S22" s="11">
        <f>[18]Junho!$E$22</f>
        <v>76.708333333333329</v>
      </c>
      <c r="T22" s="11">
        <f>[18]Junho!$E$23</f>
        <v>76</v>
      </c>
      <c r="U22" s="11">
        <f>[18]Junho!$E$24</f>
        <v>71.625</v>
      </c>
      <c r="V22" s="11">
        <f>[18]Junho!$E$25</f>
        <v>72.958333333333329</v>
      </c>
      <c r="W22" s="11">
        <f>[18]Junho!$E$26</f>
        <v>73.25</v>
      </c>
      <c r="X22" s="11">
        <f>[18]Junho!$E$27</f>
        <v>67.208333333333329</v>
      </c>
      <c r="Y22" s="11">
        <f>[18]Junho!$E$28</f>
        <v>68.416666666666671</v>
      </c>
      <c r="Z22" s="11">
        <f>[18]Junho!$E$29</f>
        <v>73.125</v>
      </c>
      <c r="AA22" s="11">
        <f>[18]Junho!$E$30</f>
        <v>71.625</v>
      </c>
      <c r="AB22" s="11">
        <f>[18]Junho!$E$31</f>
        <v>82.583333333333329</v>
      </c>
      <c r="AC22" s="11">
        <f>[18]Junho!$E$32</f>
        <v>79</v>
      </c>
      <c r="AD22" s="11">
        <f>[18]Junho!$E$33</f>
        <v>72.708333333333329</v>
      </c>
      <c r="AE22" s="11">
        <f>[18]Junho!$E$34</f>
        <v>68.166666666666671</v>
      </c>
      <c r="AF22" s="93">
        <f t="shared" si="1"/>
        <v>76.602777777777774</v>
      </c>
      <c r="AJ22" t="s">
        <v>47</v>
      </c>
    </row>
    <row r="23" spans="1:36" x14ac:dyDescent="0.2">
      <c r="A23" s="58" t="s">
        <v>7</v>
      </c>
      <c r="B23" s="11" t="str">
        <f>[19]Junho!$E$5</f>
        <v>*</v>
      </c>
      <c r="C23" s="11" t="str">
        <f>[19]Junho!$E$6</f>
        <v>*</v>
      </c>
      <c r="D23" s="11" t="str">
        <f>[19]Junho!$E$7</f>
        <v>*</v>
      </c>
      <c r="E23" s="11" t="str">
        <f>[19]Junho!$E$8</f>
        <v>*</v>
      </c>
      <c r="F23" s="11" t="str">
        <f>[19]Junho!$E$9</f>
        <v>*</v>
      </c>
      <c r="G23" s="11" t="str">
        <f>[19]Junho!$E$10</f>
        <v>*</v>
      </c>
      <c r="H23" s="11" t="str">
        <f>[19]Junho!$E$11</f>
        <v>*</v>
      </c>
      <c r="I23" s="11" t="str">
        <f>[19]Junho!$E$12</f>
        <v>*</v>
      </c>
      <c r="J23" s="11">
        <f>[19]Junho!$E$13</f>
        <v>60</v>
      </c>
      <c r="K23" s="11" t="str">
        <f>[19]Junho!$E$14</f>
        <v>*</v>
      </c>
      <c r="L23" s="11" t="str">
        <f>[19]Junho!$E$15</f>
        <v>*</v>
      </c>
      <c r="M23" s="11" t="str">
        <f>[19]Junho!$E$16</f>
        <v>*</v>
      </c>
      <c r="N23" s="11" t="str">
        <f>[19]Junho!$E$17</f>
        <v>*</v>
      </c>
      <c r="O23" s="11" t="str">
        <f>[19]Junho!$E$18</f>
        <v>*</v>
      </c>
      <c r="P23" s="11">
        <f>[19]Junho!$E$19</f>
        <v>64.714285714285708</v>
      </c>
      <c r="Q23" s="11">
        <f>[19]Junho!$E$20</f>
        <v>56.25</v>
      </c>
      <c r="R23" s="11">
        <f>[19]Junho!$E$21</f>
        <v>55.5</v>
      </c>
      <c r="S23" s="11">
        <f>[19]Junho!$E$22</f>
        <v>62.846153846153847</v>
      </c>
      <c r="T23" s="11">
        <f>[19]Junho!$E$23</f>
        <v>59.92307692307692</v>
      </c>
      <c r="U23" s="11">
        <f>[19]Junho!$E$24</f>
        <v>56.857142857142854</v>
      </c>
      <c r="V23" s="11">
        <f>[19]Junho!$E$25</f>
        <v>51</v>
      </c>
      <c r="W23" s="11">
        <f>[19]Junho!$E$26</f>
        <v>49.416666666666664</v>
      </c>
      <c r="X23" s="11">
        <f>[19]Junho!$E$27</f>
        <v>46.636363636363633</v>
      </c>
      <c r="Y23" s="11">
        <f>[19]Junho!$E$28</f>
        <v>49.5</v>
      </c>
      <c r="Z23" s="11">
        <f>[19]Junho!$E$29</f>
        <v>71.5</v>
      </c>
      <c r="AA23" s="11" t="str">
        <f>[19]Junho!$E$30</f>
        <v>*</v>
      </c>
      <c r="AB23" s="11" t="str">
        <f>[19]Junho!$E$31</f>
        <v>*</v>
      </c>
      <c r="AC23" s="11" t="str">
        <f>[19]Junho!$E$32</f>
        <v>*</v>
      </c>
      <c r="AD23" s="11" t="str">
        <f>[19]Junho!$E$33</f>
        <v>*</v>
      </c>
      <c r="AE23" s="11" t="str">
        <f>[19]Junho!$E$34</f>
        <v>*</v>
      </c>
      <c r="AF23" s="93">
        <f t="shared" si="1"/>
        <v>57.011974136974139</v>
      </c>
    </row>
    <row r="24" spans="1:36" x14ac:dyDescent="0.2">
      <c r="A24" s="58" t="s">
        <v>169</v>
      </c>
      <c r="B24" s="11" t="str">
        <f>[20]Junho!$E$5</f>
        <v>*</v>
      </c>
      <c r="C24" s="11" t="str">
        <f>[20]Junho!$E$6</f>
        <v>*</v>
      </c>
      <c r="D24" s="11" t="str">
        <f>[20]Junho!$E$7</f>
        <v>*</v>
      </c>
      <c r="E24" s="11" t="str">
        <f>[20]Junho!$E$8</f>
        <v>*</v>
      </c>
      <c r="F24" s="11" t="str">
        <f>[20]Junho!$E$9</f>
        <v>*</v>
      </c>
      <c r="G24" s="11" t="str">
        <f>[20]Junho!$E$10</f>
        <v>*</v>
      </c>
      <c r="H24" s="11" t="str">
        <f>[20]Junho!$E$11</f>
        <v>*</v>
      </c>
      <c r="I24" s="11" t="str">
        <f>[20]Junho!$E$12</f>
        <v>*</v>
      </c>
      <c r="J24" s="11" t="str">
        <f>[20]Junho!$E$13</f>
        <v>*</v>
      </c>
      <c r="K24" s="11" t="str">
        <f>[20]Junho!$E$14</f>
        <v>*</v>
      </c>
      <c r="L24" s="11" t="str">
        <f>[20]Junho!$E$15</f>
        <v>*</v>
      </c>
      <c r="M24" s="11" t="str">
        <f>[20]Junho!$E$16</f>
        <v>*</v>
      </c>
      <c r="N24" s="11" t="str">
        <f>[20]Junho!$E$17</f>
        <v>*</v>
      </c>
      <c r="O24" s="11" t="str">
        <f>[20]Junho!$E$18</f>
        <v>*</v>
      </c>
      <c r="P24" s="11" t="str">
        <f>[20]Junho!$E$19</f>
        <v>*</v>
      </c>
      <c r="Q24" s="11" t="str">
        <f>[20]Junho!$E$20</f>
        <v>*</v>
      </c>
      <c r="R24" s="11" t="str">
        <f>[20]Junho!$E$21</f>
        <v>*</v>
      </c>
      <c r="S24" s="11" t="str">
        <f>[20]Junho!$E$22</f>
        <v>*</v>
      </c>
      <c r="T24" s="11" t="str">
        <f>[20]Junho!$E$23</f>
        <v>*</v>
      </c>
      <c r="U24" s="11" t="str">
        <f>[20]Junho!$E$24</f>
        <v>*</v>
      </c>
      <c r="V24" s="11" t="str">
        <f>[20]Junho!$E$25</f>
        <v>*</v>
      </c>
      <c r="W24" s="11" t="str">
        <f>[20]Junho!$E$26</f>
        <v>*</v>
      </c>
      <c r="X24" s="11" t="str">
        <f>[20]Junho!$E$27</f>
        <v>*</v>
      </c>
      <c r="Y24" s="11" t="str">
        <f>[20]Junho!$E$28</f>
        <v>*</v>
      </c>
      <c r="Z24" s="11" t="str">
        <f>[20]Junho!$E$29</f>
        <v>*</v>
      </c>
      <c r="AA24" s="11" t="str">
        <f>[20]Junho!$E$30</f>
        <v>*</v>
      </c>
      <c r="AB24" s="11" t="str">
        <f>[20]Junho!$E$31</f>
        <v>*</v>
      </c>
      <c r="AC24" s="11" t="str">
        <f>[20]Junho!$E$32</f>
        <v>*</v>
      </c>
      <c r="AD24" s="11" t="str">
        <f>[20]Junho!$E$33</f>
        <v>*</v>
      </c>
      <c r="AE24" s="11" t="str">
        <f>[20]Junho!$E$34</f>
        <v>*</v>
      </c>
      <c r="AF24" s="93" t="s">
        <v>226</v>
      </c>
      <c r="AH24" t="s">
        <v>47</v>
      </c>
      <c r="AJ24" t="s">
        <v>47</v>
      </c>
    </row>
    <row r="25" spans="1:36" x14ac:dyDescent="0.2">
      <c r="A25" s="58" t="s">
        <v>170</v>
      </c>
      <c r="B25" s="11">
        <f>[21]Junho!$E$5</f>
        <v>94.25</v>
      </c>
      <c r="C25" s="11">
        <f>[21]Junho!$E$6</f>
        <v>94.125</v>
      </c>
      <c r="D25" s="11">
        <f>[21]Junho!$E$7</f>
        <v>89.5</v>
      </c>
      <c r="E25" s="11">
        <f>[21]Junho!$E$8</f>
        <v>93.333333333333329</v>
      </c>
      <c r="F25" s="11">
        <f>[21]Junho!$E$9</f>
        <v>89.916666666666671</v>
      </c>
      <c r="G25" s="11">
        <f>[21]Junho!$E$10</f>
        <v>87</v>
      </c>
      <c r="H25" s="11">
        <f>[21]Junho!$E$11</f>
        <v>82.583333333333329</v>
      </c>
      <c r="I25" s="11">
        <f>[21]Junho!$E$12</f>
        <v>76.791666666666671</v>
      </c>
      <c r="J25" s="11">
        <f>[21]Junho!$E$13</f>
        <v>80.458333333333329</v>
      </c>
      <c r="K25" s="11">
        <f>[21]Junho!$E$14</f>
        <v>79.583333333333329</v>
      </c>
      <c r="L25" s="11">
        <f>[21]Junho!$E$15</f>
        <v>74.958333333333329</v>
      </c>
      <c r="M25" s="11">
        <f>[21]Junho!$E$16</f>
        <v>71.041666666666671</v>
      </c>
      <c r="N25" s="11">
        <f>[21]Junho!$E$17</f>
        <v>77.916666666666671</v>
      </c>
      <c r="O25" s="11">
        <f>[21]Junho!$E$18</f>
        <v>78.375</v>
      </c>
      <c r="P25" s="11">
        <f>[21]Junho!$E$19</f>
        <v>77.541666666666671</v>
      </c>
      <c r="Q25" s="11">
        <f>[21]Junho!$E$20</f>
        <v>69</v>
      </c>
      <c r="R25" s="11" t="s">
        <v>226</v>
      </c>
      <c r="S25" s="11">
        <f>[21]Junho!$E$22</f>
        <v>68.458333333333329</v>
      </c>
      <c r="T25" s="11">
        <f>[21]Junho!$E$23</f>
        <v>72.541666666666671</v>
      </c>
      <c r="U25" s="11">
        <f>[21]Junho!$E$24</f>
        <v>71.083333333333329</v>
      </c>
      <c r="V25" s="11">
        <f>[21]Junho!$E$25</f>
        <v>66.166666666666671</v>
      </c>
      <c r="W25" s="11">
        <f>[21]Junho!$E$26</f>
        <v>63.25</v>
      </c>
      <c r="X25" s="11">
        <f>[21]Junho!$E$27</f>
        <v>60.541666666666664</v>
      </c>
      <c r="Y25" s="11">
        <f>[21]Junho!$E$28</f>
        <v>59.583333333333336</v>
      </c>
      <c r="Z25" s="11">
        <f>[21]Junho!$E$29</f>
        <v>73.5</v>
      </c>
      <c r="AA25" s="11">
        <f>[21]Junho!$E$30</f>
        <v>91.75</v>
      </c>
      <c r="AB25" s="11">
        <f>[21]Junho!$E$31</f>
        <v>91.833333333333329</v>
      </c>
      <c r="AC25" s="11">
        <f>[21]Junho!$E$32</f>
        <v>91.125</v>
      </c>
      <c r="AD25" s="11">
        <f>[21]Junho!$E$33</f>
        <v>81.125</v>
      </c>
      <c r="AE25" s="11">
        <f>[21]Junho!$E$34</f>
        <v>74.541666666666671</v>
      </c>
      <c r="AF25" s="93">
        <f t="shared" si="1"/>
        <v>78.685344827586206</v>
      </c>
      <c r="AG25" s="12" t="s">
        <v>47</v>
      </c>
      <c r="AJ25" s="12" t="s">
        <v>47</v>
      </c>
    </row>
    <row r="26" spans="1:36" x14ac:dyDescent="0.2">
      <c r="A26" s="58" t="s">
        <v>171</v>
      </c>
      <c r="B26" s="11">
        <f>[22]Junho!$E$5</f>
        <v>84.25</v>
      </c>
      <c r="C26" s="11">
        <f>[22]Junho!$E$6</f>
        <v>92.208333333333329</v>
      </c>
      <c r="D26" s="11">
        <f>[22]Junho!$E$7</f>
        <v>93.25</v>
      </c>
      <c r="E26" s="11">
        <f>[22]Junho!$E$8</f>
        <v>94.75</v>
      </c>
      <c r="F26" s="11">
        <f>[22]Junho!$E$9</f>
        <v>88.208333333333329</v>
      </c>
      <c r="G26" s="11">
        <f>[22]Junho!$E$10</f>
        <v>84.666666666666671</v>
      </c>
      <c r="H26" s="11">
        <f>[22]Junho!$E$11</f>
        <v>80</v>
      </c>
      <c r="I26" s="11">
        <f>[22]Junho!$E$12</f>
        <v>80.125</v>
      </c>
      <c r="J26" s="11">
        <f>[22]Junho!$E$13</f>
        <v>81.125</v>
      </c>
      <c r="K26" s="11">
        <f>[22]Junho!$E$14</f>
        <v>80.375</v>
      </c>
      <c r="L26" s="11">
        <f>[22]Junho!$E$15</f>
        <v>75.625</v>
      </c>
      <c r="M26" s="11">
        <f>[22]Junho!$E$16</f>
        <v>71.833333333333329</v>
      </c>
      <c r="N26" s="11">
        <f>[22]Junho!$E$17</f>
        <v>74.041666666666671</v>
      </c>
      <c r="O26" s="11">
        <f>[22]Junho!$E$18</f>
        <v>81.583333333333329</v>
      </c>
      <c r="P26" s="11">
        <f>[22]Junho!$E$19</f>
        <v>79.791666666666671</v>
      </c>
      <c r="Q26" s="11">
        <f>[22]Junho!$E$20</f>
        <v>71.25</v>
      </c>
      <c r="R26" s="11">
        <f>[22]Junho!$E$21</f>
        <v>66</v>
      </c>
      <c r="S26" s="11">
        <f>[22]Junho!$E$22</f>
        <v>67.583333333333329</v>
      </c>
      <c r="T26" s="11">
        <f>[22]Junho!$E$23</f>
        <v>70.291666666666671</v>
      </c>
      <c r="U26" s="11">
        <f>[22]Junho!$E$24</f>
        <v>68.458333333333329</v>
      </c>
      <c r="V26" s="11">
        <f>[22]Junho!$E$25</f>
        <v>63</v>
      </c>
      <c r="W26" s="11">
        <f>[22]Junho!$E$26</f>
        <v>63.291666666666664</v>
      </c>
      <c r="X26" s="11">
        <f>[22]Junho!$E$27</f>
        <v>57</v>
      </c>
      <c r="Y26" s="11">
        <f>[22]Junho!$E$28</f>
        <v>61.041666666666664</v>
      </c>
      <c r="Z26" s="11">
        <f>[22]Junho!$E$29</f>
        <v>76.291666666666671</v>
      </c>
      <c r="AA26" s="11">
        <f>[22]Junho!$E$30</f>
        <v>88.625</v>
      </c>
      <c r="AB26" s="11">
        <f>[22]Junho!$E$31</f>
        <v>90.941176470588232</v>
      </c>
      <c r="AC26" s="11">
        <f>[22]Junho!$E$32</f>
        <v>90</v>
      </c>
      <c r="AD26" s="11">
        <f>[22]Junho!$E$33</f>
        <v>80.294117647058826</v>
      </c>
      <c r="AE26" s="11">
        <f>[22]Junho!$E$34</f>
        <v>77.916666666666671</v>
      </c>
      <c r="AF26" s="93">
        <f t="shared" si="1"/>
        <v>77.793954248366006</v>
      </c>
      <c r="AI26" t="s">
        <v>47</v>
      </c>
      <c r="AJ26" t="s">
        <v>47</v>
      </c>
    </row>
    <row r="27" spans="1:36" x14ac:dyDescent="0.2">
      <c r="A27" s="58" t="s">
        <v>8</v>
      </c>
      <c r="B27" s="11">
        <f>[23]Junho!$E$5</f>
        <v>90.714285714285708</v>
      </c>
      <c r="C27" s="11">
        <f>[23]Junho!$E$6</f>
        <v>98</v>
      </c>
      <c r="D27" s="11">
        <f>[23]Junho!$E$7</f>
        <v>88.909090909090907</v>
      </c>
      <c r="E27" s="11">
        <f>[23]Junho!$E$8</f>
        <v>94.454545454545453</v>
      </c>
      <c r="F27" s="11">
        <f>[23]Junho!$E$9</f>
        <v>85.461538461538467</v>
      </c>
      <c r="G27" s="11">
        <f>[23]Junho!$E$10</f>
        <v>83.571428571428569</v>
      </c>
      <c r="H27" s="11">
        <f>[23]Junho!$E$11</f>
        <v>77.368421052631575</v>
      </c>
      <c r="I27" s="11">
        <f>[23]Junho!$E$12</f>
        <v>77.291666666666671</v>
      </c>
      <c r="J27" s="11">
        <f>[23]Junho!$E$13</f>
        <v>78.875</v>
      </c>
      <c r="K27" s="11">
        <f>[23]Junho!$E$14</f>
        <v>74.958333333333329</v>
      </c>
      <c r="L27" s="11">
        <f>[23]Junho!$E$15</f>
        <v>72.5</v>
      </c>
      <c r="M27" s="11">
        <f>[23]Junho!$E$16</f>
        <v>70.25</v>
      </c>
      <c r="N27" s="11">
        <f>[23]Junho!$E$17</f>
        <v>76.291666666666671</v>
      </c>
      <c r="O27" s="11">
        <f>[23]Junho!$E$18</f>
        <v>83.208333333333329</v>
      </c>
      <c r="P27" s="11">
        <f>[23]Junho!$E$19</f>
        <v>78.875</v>
      </c>
      <c r="Q27" s="11">
        <f>[23]Junho!$E$20</f>
        <v>72.25</v>
      </c>
      <c r="R27" s="11">
        <f>[23]Junho!$E$21</f>
        <v>72.708333333333329</v>
      </c>
      <c r="S27" s="11">
        <f>[23]Junho!$E$22</f>
        <v>68.5</v>
      </c>
      <c r="T27" s="11">
        <f>[23]Junho!$E$23</f>
        <v>70.041666666666671</v>
      </c>
      <c r="U27" s="11">
        <f>[23]Junho!$E$24</f>
        <v>68.5</v>
      </c>
      <c r="V27" s="11">
        <f>[23]Junho!$E$25</f>
        <v>61.75</v>
      </c>
      <c r="W27" s="11">
        <f>[23]Junho!$E$26</f>
        <v>63.791666666666664</v>
      </c>
      <c r="X27" s="11">
        <f>[23]Junho!$E$27</f>
        <v>58.625</v>
      </c>
      <c r="Y27" s="11">
        <f>[23]Junho!$E$28</f>
        <v>57.083333333333336</v>
      </c>
      <c r="Z27" s="11">
        <f>[23]Junho!$E$29</f>
        <v>74.583333333333329</v>
      </c>
      <c r="AA27" s="11">
        <f>[23]Junho!$E$30</f>
        <v>91.1</v>
      </c>
      <c r="AB27" s="11">
        <f>[23]Junho!$E$31</f>
        <v>89.454545454545453</v>
      </c>
      <c r="AC27" s="11">
        <f>[23]Junho!$E$32</f>
        <v>91.8</v>
      </c>
      <c r="AD27" s="11">
        <f>[23]Junho!$E$33</f>
        <v>84.5</v>
      </c>
      <c r="AE27" s="11">
        <f>[23]Junho!$E$34</f>
        <v>77.166666666666671</v>
      </c>
      <c r="AF27" s="93">
        <f t="shared" si="1"/>
        <v>77.752795187268873</v>
      </c>
    </row>
    <row r="28" spans="1:36" x14ac:dyDescent="0.2">
      <c r="A28" s="58" t="s">
        <v>9</v>
      </c>
      <c r="B28" s="11">
        <f>[24]Junho!$E$5</f>
        <v>70.125</v>
      </c>
      <c r="C28" s="11">
        <f>[24]Junho!$E$6</f>
        <v>92.666666666666671</v>
      </c>
      <c r="D28" s="11">
        <f>[24]Junho!$E$7</f>
        <v>87.714285714285708</v>
      </c>
      <c r="E28" s="11">
        <f>[24]Junho!$E$8</f>
        <v>88</v>
      </c>
      <c r="F28" s="11">
        <f>[24]Junho!$E$9</f>
        <v>74.777777777777771</v>
      </c>
      <c r="G28" s="11">
        <f>[24]Junho!$E$10</f>
        <v>76.444444444444443</v>
      </c>
      <c r="H28" s="11">
        <f>[24]Junho!$E$11</f>
        <v>68.384615384615387</v>
      </c>
      <c r="I28" s="11">
        <f>[24]Junho!$E$12</f>
        <v>68.666666666666671</v>
      </c>
      <c r="J28" s="11">
        <f>[24]Junho!$E$13</f>
        <v>74.05</v>
      </c>
      <c r="K28" s="11">
        <f>[24]Junho!$E$14</f>
        <v>73.208333333333329</v>
      </c>
      <c r="L28" s="11">
        <f>[24]Junho!$E$15</f>
        <v>64.75</v>
      </c>
      <c r="M28" s="11">
        <f>[24]Junho!$E$16</f>
        <v>64.833333333333329</v>
      </c>
      <c r="N28" s="11">
        <f>[24]Junho!$E$17</f>
        <v>63.5</v>
      </c>
      <c r="O28" s="11">
        <f>[24]Junho!$E$18</f>
        <v>81.791666666666671</v>
      </c>
      <c r="P28" s="11">
        <f>[24]Junho!$E$19</f>
        <v>72.428571428571431</v>
      </c>
      <c r="Q28" s="11">
        <f>[24]Junho!$E$20</f>
        <v>66.913043478260875</v>
      </c>
      <c r="R28" s="11">
        <f>[24]Junho!$E$21</f>
        <v>59.38095238095238</v>
      </c>
      <c r="S28" s="11">
        <f>[24]Junho!$E$22</f>
        <v>61.4</v>
      </c>
      <c r="T28" s="11">
        <f>[24]Junho!$E$23</f>
        <v>63</v>
      </c>
      <c r="U28" s="11">
        <f>[24]Junho!$E$24</f>
        <v>56.458333333333336</v>
      </c>
      <c r="V28" s="11">
        <f>[24]Junho!$E$25</f>
        <v>50.583333333333336</v>
      </c>
      <c r="W28" s="11">
        <f>[24]Junho!$E$26</f>
        <v>47.826086956521742</v>
      </c>
      <c r="X28" s="11">
        <f>[24]Junho!$E$27</f>
        <v>48.631578947368418</v>
      </c>
      <c r="Y28" s="11">
        <f>[24]Junho!$E$28</f>
        <v>47.0625</v>
      </c>
      <c r="Z28" s="11">
        <f>[24]Junho!$E$29</f>
        <v>60.625</v>
      </c>
      <c r="AA28" s="11">
        <f>[24]Junho!$E$30</f>
        <v>87.888888888888886</v>
      </c>
      <c r="AB28" s="11">
        <f>[24]Junho!$E$31</f>
        <v>88.090909090909093</v>
      </c>
      <c r="AC28" s="11">
        <f>[24]Junho!$E$32</f>
        <v>87.071428571428569</v>
      </c>
      <c r="AD28" s="11">
        <f>[24]Junho!$E$33</f>
        <v>69.666666666666671</v>
      </c>
      <c r="AE28" s="11">
        <f>[24]Junho!$E$34</f>
        <v>70</v>
      </c>
      <c r="AF28" s="93">
        <f t="shared" si="1"/>
        <v>69.531336102134162</v>
      </c>
      <c r="AI28" t="s">
        <v>47</v>
      </c>
    </row>
    <row r="29" spans="1:36" x14ac:dyDescent="0.2">
      <c r="A29" s="58" t="s">
        <v>42</v>
      </c>
      <c r="B29" s="11">
        <f>[25]Junho!$E$5</f>
        <v>76.916666666666671</v>
      </c>
      <c r="C29" s="11">
        <f>[25]Junho!$E$6</f>
        <v>85.583333333333329</v>
      </c>
      <c r="D29" s="11">
        <f>[25]Junho!$E$7</f>
        <v>88.291666666666671</v>
      </c>
      <c r="E29" s="11">
        <f>[25]Junho!$E$8</f>
        <v>88.166666666666671</v>
      </c>
      <c r="F29" s="11">
        <f>[25]Junho!$E$9</f>
        <v>88.083333333333329</v>
      </c>
      <c r="G29" s="11">
        <f>[25]Junho!$E$10</f>
        <v>85.708333333333329</v>
      </c>
      <c r="H29" s="11">
        <f>[25]Junho!$E$11</f>
        <v>80.333333333333329</v>
      </c>
      <c r="I29" s="11">
        <f>[25]Junho!$E$12</f>
        <v>76.375</v>
      </c>
      <c r="J29" s="11">
        <f>[25]Junho!$E$13</f>
        <v>75.458333333333329</v>
      </c>
      <c r="K29" s="11">
        <f>[25]Junho!$E$14</f>
        <v>73.75</v>
      </c>
      <c r="L29" s="11">
        <f>[25]Junho!$E$15</f>
        <v>70.083333333333329</v>
      </c>
      <c r="M29" s="11">
        <f>[25]Junho!$E$16</f>
        <v>65.625</v>
      </c>
      <c r="N29" s="11">
        <f>[25]Junho!$E$17</f>
        <v>67.916666666666671</v>
      </c>
      <c r="O29" s="11">
        <f>[25]Junho!$E$18</f>
        <v>72.5</v>
      </c>
      <c r="P29" s="11">
        <f>[25]Junho!$E$19</f>
        <v>71.666666666666671</v>
      </c>
      <c r="Q29" s="11">
        <f>[25]Junho!$E$20</f>
        <v>61.791666666666664</v>
      </c>
      <c r="R29" s="11">
        <f>[25]Junho!$E$21</f>
        <v>58.916666666666664</v>
      </c>
      <c r="S29" s="11">
        <f>[25]Junho!$E$22</f>
        <v>60.041666666666664</v>
      </c>
      <c r="T29" s="11">
        <f>[25]Junho!$E$23</f>
        <v>64.458333333333329</v>
      </c>
      <c r="U29" s="11">
        <f>[25]Junho!$E$24</f>
        <v>63.333333333333336</v>
      </c>
      <c r="V29" s="11">
        <f>[25]Junho!$E$25</f>
        <v>59.375</v>
      </c>
      <c r="W29" s="11">
        <f>[25]Junho!$E$26</f>
        <v>61.5</v>
      </c>
      <c r="X29" s="11">
        <f>[25]Junho!$E$27</f>
        <v>58.875</v>
      </c>
      <c r="Y29" s="11">
        <f>[25]Junho!$E$28</f>
        <v>54.75</v>
      </c>
      <c r="Z29" s="11">
        <f>[25]Junho!$E$29</f>
        <v>65.541666666666671</v>
      </c>
      <c r="AA29" s="11">
        <f>[25]Junho!$E$30</f>
        <v>80.833333333333329</v>
      </c>
      <c r="AB29" s="11">
        <f>[25]Junho!$E$31</f>
        <v>87.458333333333329</v>
      </c>
      <c r="AC29" s="11">
        <f>[25]Junho!$E$32</f>
        <v>84.5</v>
      </c>
      <c r="AD29" s="11">
        <f>[25]Junho!$E$33</f>
        <v>79.625</v>
      </c>
      <c r="AE29" s="11">
        <f>[25]Junho!$E$34</f>
        <v>74.625</v>
      </c>
      <c r="AF29" s="93">
        <f t="shared" si="1"/>
        <v>72.736111111111114</v>
      </c>
      <c r="AJ29" t="s">
        <v>47</v>
      </c>
    </row>
    <row r="30" spans="1:36" x14ac:dyDescent="0.2">
      <c r="A30" s="58" t="s">
        <v>10</v>
      </c>
      <c r="B30" s="11">
        <f>[26]Junho!$E$5</f>
        <v>92.916666666666671</v>
      </c>
      <c r="C30" s="11">
        <f>[26]Junho!$E$6</f>
        <v>95.791666666666671</v>
      </c>
      <c r="D30" s="11">
        <f>[26]Junho!$E$7</f>
        <v>92.25</v>
      </c>
      <c r="E30" s="11">
        <f>[26]Junho!$E$8</f>
        <v>95.125</v>
      </c>
      <c r="F30" s="11">
        <f>[26]Junho!$E$9</f>
        <v>89.083333333333329</v>
      </c>
      <c r="G30" s="11">
        <f>[26]Junho!$E$10</f>
        <v>83.291666666666671</v>
      </c>
      <c r="H30" s="11">
        <f>[26]Junho!$E$11</f>
        <v>82.708333333333329</v>
      </c>
      <c r="I30" s="11">
        <f>[26]Junho!$E$12</f>
        <v>78.666666666666671</v>
      </c>
      <c r="J30" s="11">
        <f>[26]Junho!$E$13</f>
        <v>80.041666666666671</v>
      </c>
      <c r="K30" s="11">
        <f>[26]Junho!$E$14</f>
        <v>76.166666666666671</v>
      </c>
      <c r="L30" s="11">
        <f>[26]Junho!$E$15</f>
        <v>72.416666666666671</v>
      </c>
      <c r="M30" s="11">
        <f>[26]Junho!$E$16</f>
        <v>67.916666666666671</v>
      </c>
      <c r="N30" s="11">
        <f>[26]Junho!$E$17</f>
        <v>70.875</v>
      </c>
      <c r="O30" s="11">
        <f>[26]Junho!$E$18</f>
        <v>80</v>
      </c>
      <c r="P30" s="11">
        <f>[26]Junho!$E$19</f>
        <v>75.875</v>
      </c>
      <c r="Q30" s="11">
        <f>[26]Junho!$E$20</f>
        <v>66.125</v>
      </c>
      <c r="R30" s="11">
        <f>[26]Junho!$E$21</f>
        <v>64.916666666666671</v>
      </c>
      <c r="S30" s="11">
        <f>[26]Junho!$E$22</f>
        <v>60.875</v>
      </c>
      <c r="T30" s="11">
        <f>[26]Junho!$E$23</f>
        <v>66.458333333333329</v>
      </c>
      <c r="U30" s="11">
        <f>[26]Junho!$E$24</f>
        <v>62.5</v>
      </c>
      <c r="V30" s="11">
        <f>[26]Junho!$E$25</f>
        <v>55</v>
      </c>
      <c r="W30" s="11">
        <f>[26]Junho!$E$26</f>
        <v>60.125</v>
      </c>
      <c r="X30" s="11">
        <f>[26]Junho!$E$27</f>
        <v>54.208333333333336</v>
      </c>
      <c r="Y30" s="11">
        <f>[26]Junho!$E$28</f>
        <v>53</v>
      </c>
      <c r="Z30" s="11">
        <f>[26]Junho!$E$29</f>
        <v>74</v>
      </c>
      <c r="AA30" s="11">
        <f>[26]Junho!$E$30</f>
        <v>91.541666666666671</v>
      </c>
      <c r="AB30" s="11">
        <f>[26]Junho!$E$31</f>
        <v>95.625</v>
      </c>
      <c r="AC30" s="11">
        <f>[26]Junho!$E$32</f>
        <v>93.333333333333329</v>
      </c>
      <c r="AD30" s="11">
        <f>[26]Junho!$E$33</f>
        <v>82.125</v>
      </c>
      <c r="AE30" s="11">
        <f>[26]Junho!$E$34</f>
        <v>73.791666666666671</v>
      </c>
      <c r="AF30" s="93">
        <f t="shared" si="1"/>
        <v>76.224999999999994</v>
      </c>
      <c r="AI30" t="s">
        <v>47</v>
      </c>
      <c r="AJ30" t="s">
        <v>47</v>
      </c>
    </row>
    <row r="31" spans="1:36" x14ac:dyDescent="0.2">
      <c r="A31" s="58" t="s">
        <v>172</v>
      </c>
      <c r="B31" s="11">
        <f>[27]Junho!$E$5</f>
        <v>91.111111111111114</v>
      </c>
      <c r="C31" s="11">
        <f>[27]Junho!$E$6</f>
        <v>91.777777777777771</v>
      </c>
      <c r="D31" s="11">
        <f>[27]Junho!$E$7</f>
        <v>91.666666666666671</v>
      </c>
      <c r="E31" s="11">
        <f>[27]Junho!$E$8</f>
        <v>95.222222222222229</v>
      </c>
      <c r="F31" s="11">
        <f>[27]Junho!$E$9</f>
        <v>88.9</v>
      </c>
      <c r="G31" s="11">
        <f>[27]Junho!$E$10</f>
        <v>71.090909090909093</v>
      </c>
      <c r="H31" s="11">
        <f>[27]Junho!$E$11</f>
        <v>83.071428571428569</v>
      </c>
      <c r="I31" s="11">
        <f>[27]Junho!$E$12</f>
        <v>81.142857142857139</v>
      </c>
      <c r="J31" s="11">
        <f>[27]Junho!$E$13</f>
        <v>81.428571428571431</v>
      </c>
      <c r="K31" s="11">
        <f>[27]Junho!$E$14</f>
        <v>77.571428571428569</v>
      </c>
      <c r="L31" s="11">
        <f>[27]Junho!$E$15</f>
        <v>76.071428571428569</v>
      </c>
      <c r="M31" s="11">
        <f>[27]Junho!$E$16</f>
        <v>71.666666666666671</v>
      </c>
      <c r="N31" s="11">
        <f>[27]Junho!$E$17</f>
        <v>75.2</v>
      </c>
      <c r="O31" s="11">
        <f>[27]Junho!$E$18</f>
        <v>80.5</v>
      </c>
      <c r="P31" s="11">
        <f>[27]Junho!$E$19</f>
        <v>81.733333333333334</v>
      </c>
      <c r="Q31" s="11">
        <f>[27]Junho!$E$20</f>
        <v>74.533333333333331</v>
      </c>
      <c r="R31" s="11">
        <f>[27]Junho!$E$21</f>
        <v>67.13333333333334</v>
      </c>
      <c r="S31" s="11">
        <f>[27]Junho!$E$22</f>
        <v>70.5</v>
      </c>
      <c r="T31" s="11">
        <f>[27]Junho!$E$23</f>
        <v>68.785714285714292</v>
      </c>
      <c r="U31" s="11">
        <f>[27]Junho!$E$24</f>
        <v>66.428571428571431</v>
      </c>
      <c r="V31" s="11">
        <f>[27]Junho!$E$25</f>
        <v>61</v>
      </c>
      <c r="W31" s="11">
        <f>[27]Junho!$E$26</f>
        <v>67</v>
      </c>
      <c r="X31" s="11">
        <f>[27]Junho!$E$27</f>
        <v>59.133333333333333</v>
      </c>
      <c r="Y31" s="11">
        <f>[27]Junho!$E$28</f>
        <v>59.928571428571431</v>
      </c>
      <c r="Z31" s="11">
        <f>[27]Junho!$E$29</f>
        <v>82.125</v>
      </c>
      <c r="AA31" s="11">
        <f>[27]Junho!$E$30</f>
        <v>94.375</v>
      </c>
      <c r="AB31" s="11">
        <f>[27]Junho!$E$31</f>
        <v>91.6</v>
      </c>
      <c r="AC31" s="11">
        <f>[27]Junho!$E$32</f>
        <v>89.6</v>
      </c>
      <c r="AD31" s="11">
        <f>[27]Junho!$E$33</f>
        <v>82.272727272727266</v>
      </c>
      <c r="AE31" s="11">
        <f>[27]Junho!$E$34</f>
        <v>72.92307692307692</v>
      </c>
      <c r="AF31" s="93">
        <f t="shared" si="1"/>
        <v>78.183102083102085</v>
      </c>
      <c r="AG31" s="12" t="s">
        <v>47</v>
      </c>
      <c r="AI31" t="s">
        <v>47</v>
      </c>
    </row>
    <row r="32" spans="1:36" x14ac:dyDescent="0.2">
      <c r="A32" s="58" t="s">
        <v>11</v>
      </c>
      <c r="B32" s="11" t="str">
        <f>[28]Junho!$E$5</f>
        <v>*</v>
      </c>
      <c r="C32" s="11" t="str">
        <f>[28]Junho!$E$6</f>
        <v>*</v>
      </c>
      <c r="D32" s="11" t="str">
        <f>[28]Junho!$E$7</f>
        <v>*</v>
      </c>
      <c r="E32" s="11" t="str">
        <f>[28]Junho!$E$8</f>
        <v>*</v>
      </c>
      <c r="F32" s="11" t="str">
        <f>[28]Junho!$E$9</f>
        <v>*</v>
      </c>
      <c r="G32" s="11" t="str">
        <f>[28]Junho!$E$10</f>
        <v>*</v>
      </c>
      <c r="H32" s="11" t="str">
        <f>[28]Junho!$E$11</f>
        <v>*</v>
      </c>
      <c r="I32" s="11" t="str">
        <f>[28]Junho!$E$12</f>
        <v>*</v>
      </c>
      <c r="J32" s="11" t="str">
        <f>[28]Junho!$E$13</f>
        <v>*</v>
      </c>
      <c r="K32" s="11" t="str">
        <f>[28]Junho!$E$14</f>
        <v>*</v>
      </c>
      <c r="L32" s="11" t="str">
        <f>[28]Junho!$E$15</f>
        <v>*</v>
      </c>
      <c r="M32" s="11" t="str">
        <f>[28]Junho!$E$16</f>
        <v>*</v>
      </c>
      <c r="N32" s="11" t="str">
        <f>[28]Junho!$E$17</f>
        <v>*</v>
      </c>
      <c r="O32" s="11" t="str">
        <f>[28]Junho!$E$18</f>
        <v>*</v>
      </c>
      <c r="P32" s="11" t="str">
        <f>[28]Junho!$E$19</f>
        <v>*</v>
      </c>
      <c r="Q32" s="11" t="str">
        <f>[28]Junho!$E$20</f>
        <v>*</v>
      </c>
      <c r="R32" s="11" t="str">
        <f>[28]Junho!$E$21</f>
        <v>*</v>
      </c>
      <c r="S32" s="11" t="str">
        <f>[28]Junho!$E$22</f>
        <v>*</v>
      </c>
      <c r="T32" s="11" t="str">
        <f>[28]Junho!$E$23</f>
        <v>*</v>
      </c>
      <c r="U32" s="11" t="str">
        <f>[28]Junho!$E$24</f>
        <v>*</v>
      </c>
      <c r="V32" s="11" t="str">
        <f>[28]Junho!$E$25</f>
        <v>*</v>
      </c>
      <c r="W32" s="11" t="str">
        <f>[28]Junho!$E$26</f>
        <v>*</v>
      </c>
      <c r="X32" s="11" t="str">
        <f>[28]Junho!$E$27</f>
        <v>*</v>
      </c>
      <c r="Y32" s="11" t="str">
        <f>[28]Junho!$E$28</f>
        <v>*</v>
      </c>
      <c r="Z32" s="11" t="str">
        <f>[28]Junho!$E$29</f>
        <v>*</v>
      </c>
      <c r="AA32" s="11" t="str">
        <f>[28]Junho!$E$30</f>
        <v>*</v>
      </c>
      <c r="AB32" s="11" t="str">
        <f>[28]Junho!$E$31</f>
        <v>*</v>
      </c>
      <c r="AC32" s="11" t="str">
        <f>[28]Junho!$E$32</f>
        <v>*</v>
      </c>
      <c r="AD32" s="11" t="str">
        <f>[28]Junho!$E$33</f>
        <v>*</v>
      </c>
      <c r="AE32" s="11" t="str">
        <f>[28]Junho!$E$34</f>
        <v>*</v>
      </c>
      <c r="AF32" s="93" t="s">
        <v>226</v>
      </c>
      <c r="AJ32" t="s">
        <v>47</v>
      </c>
    </row>
    <row r="33" spans="1:37" s="5" customFormat="1" x14ac:dyDescent="0.2">
      <c r="A33" s="58" t="s">
        <v>12</v>
      </c>
      <c r="B33" s="11">
        <f>[29]Junho!$E$5</f>
        <v>73.900000000000006</v>
      </c>
      <c r="C33" s="11">
        <f>[29]Junho!$E$6</f>
        <v>87.916666666666671</v>
      </c>
      <c r="D33" s="11">
        <f>[29]Junho!$E$7</f>
        <v>90.416666666666671</v>
      </c>
      <c r="E33" s="11">
        <f>[29]Junho!$E$8</f>
        <v>89.625</v>
      </c>
      <c r="F33" s="11">
        <f>[29]Junho!$E$9</f>
        <v>84.791666666666671</v>
      </c>
      <c r="G33" s="11">
        <f>[29]Junho!$E$10</f>
        <v>76.208333333333329</v>
      </c>
      <c r="H33" s="11">
        <f>[29]Junho!$E$11</f>
        <v>74.75</v>
      </c>
      <c r="I33" s="11">
        <f>[29]Junho!$E$12</f>
        <v>81.333333333333329</v>
      </c>
      <c r="J33" s="11">
        <f>[29]Junho!$E$13</f>
        <v>79.75</v>
      </c>
      <c r="K33" s="11">
        <f>[29]Junho!$E$14</f>
        <v>78.166666666666671</v>
      </c>
      <c r="L33" s="11">
        <f>[29]Junho!$E$15</f>
        <v>75.583333333333329</v>
      </c>
      <c r="M33" s="11">
        <f>[29]Junho!$E$16</f>
        <v>73.333333333333329</v>
      </c>
      <c r="N33" s="11">
        <f>[29]Junho!$E$17</f>
        <v>78</v>
      </c>
      <c r="O33" s="11">
        <f>[29]Junho!$E$18</f>
        <v>77.708333333333329</v>
      </c>
      <c r="P33" s="11">
        <f>[29]Junho!$E$19</f>
        <v>73.375</v>
      </c>
      <c r="Q33" s="11">
        <f>[29]Junho!$E$20</f>
        <v>68.333333333333329</v>
      </c>
      <c r="R33" s="11">
        <f>[29]Junho!$E$21</f>
        <v>66.291666666666671</v>
      </c>
      <c r="S33" s="11">
        <f>[29]Junho!$E$22</f>
        <v>66.416666666666671</v>
      </c>
      <c r="T33" s="11">
        <f>[29]Junho!$E$23</f>
        <v>71.041666666666671</v>
      </c>
      <c r="U33" s="11">
        <f>[29]Junho!$E$24</f>
        <v>85.625</v>
      </c>
      <c r="V33" s="11" t="str">
        <f>[29]Junho!$E$25</f>
        <v>*</v>
      </c>
      <c r="W33" s="11" t="str">
        <f>[29]Junho!$E$26</f>
        <v>*</v>
      </c>
      <c r="X33" s="11">
        <f>[29]Junho!$E$27</f>
        <v>52.916666666666664</v>
      </c>
      <c r="Y33" s="11">
        <f>[29]Junho!$E$28</f>
        <v>62.625</v>
      </c>
      <c r="Z33" s="11">
        <f>[29]Junho!$E$29</f>
        <v>79.333333333333329</v>
      </c>
      <c r="AA33" s="11">
        <f>[29]Junho!$E$30</f>
        <v>89.541666666666671</v>
      </c>
      <c r="AB33" s="11">
        <f>[29]Junho!$E$31</f>
        <v>91</v>
      </c>
      <c r="AC33" s="11" t="str">
        <f>[29]Junho!$E$32</f>
        <v>*</v>
      </c>
      <c r="AD33" s="11">
        <f>[29]Junho!$E$33</f>
        <v>69.181818181818187</v>
      </c>
      <c r="AE33" s="11">
        <f>[29]Junho!$E$34</f>
        <v>78.708333333333329</v>
      </c>
      <c r="AF33" s="93">
        <f t="shared" si="1"/>
        <v>76.884203142536478</v>
      </c>
    </row>
    <row r="34" spans="1:37" x14ac:dyDescent="0.2">
      <c r="A34" s="58" t="s">
        <v>13</v>
      </c>
      <c r="B34" s="11" t="str">
        <f>[30]Junho!$E$5</f>
        <v>*</v>
      </c>
      <c r="C34" s="11" t="str">
        <f>[30]Junho!$E$6</f>
        <v>*</v>
      </c>
      <c r="D34" s="11" t="str">
        <f>[30]Junho!$E$7</f>
        <v>*</v>
      </c>
      <c r="E34" s="11" t="str">
        <f>[30]Junho!$E$8</f>
        <v>*</v>
      </c>
      <c r="F34" s="11" t="str">
        <f>[30]Junho!$E$9</f>
        <v>*</v>
      </c>
      <c r="G34" s="11" t="str">
        <f>[30]Junho!$E$10</f>
        <v>*</v>
      </c>
      <c r="H34" s="11" t="str">
        <f>[30]Junho!$E$11</f>
        <v>*</v>
      </c>
      <c r="I34" s="11" t="str">
        <f>[30]Junho!$E$12</f>
        <v>*</v>
      </c>
      <c r="J34" s="11" t="str">
        <f>[30]Junho!$E$13</f>
        <v>*</v>
      </c>
      <c r="K34" s="11" t="str">
        <f>[30]Junho!$E$14</f>
        <v>*</v>
      </c>
      <c r="L34" s="11" t="str">
        <f>[30]Junho!$E$15</f>
        <v>*</v>
      </c>
      <c r="M34" s="11" t="str">
        <f>[30]Junho!$E$16</f>
        <v>*</v>
      </c>
      <c r="N34" s="11" t="str">
        <f>[30]Junho!$E$17</f>
        <v>*</v>
      </c>
      <c r="O34" s="11" t="str">
        <f>[30]Junho!$E$18</f>
        <v>*</v>
      </c>
      <c r="P34" s="11" t="str">
        <f>[30]Junho!$E$19</f>
        <v>*</v>
      </c>
      <c r="Q34" s="11" t="str">
        <f>[30]Junho!$E$20</f>
        <v>*</v>
      </c>
      <c r="R34" s="11" t="str">
        <f>[30]Junho!$E$21</f>
        <v>*</v>
      </c>
      <c r="S34" s="11" t="str">
        <f>[30]Junho!$E$22</f>
        <v>*</v>
      </c>
      <c r="T34" s="11" t="str">
        <f>[30]Junho!$E$23</f>
        <v>*</v>
      </c>
      <c r="U34" s="11" t="str">
        <f>[30]Junho!$E$24</f>
        <v>*</v>
      </c>
      <c r="V34" s="11" t="str">
        <f>[30]Junho!$E$25</f>
        <v>*</v>
      </c>
      <c r="W34" s="11" t="str">
        <f>[30]Junho!$E$26</f>
        <v>*</v>
      </c>
      <c r="X34" s="11" t="str">
        <f>[30]Junho!$E$27</f>
        <v>*</v>
      </c>
      <c r="Y34" s="11" t="str">
        <f>[30]Junho!$E$28</f>
        <v>*</v>
      </c>
      <c r="Z34" s="11" t="str">
        <f>[30]Junho!$E$29</f>
        <v>*</v>
      </c>
      <c r="AA34" s="11" t="str">
        <f>[30]Junho!$E$30</f>
        <v>*</v>
      </c>
      <c r="AB34" s="11" t="str">
        <f>[30]Junho!$E$31</f>
        <v>*</v>
      </c>
      <c r="AC34" s="11" t="str">
        <f>[30]Junho!$E$32</f>
        <v>*</v>
      </c>
      <c r="AD34" s="11" t="str">
        <f>[30]Junho!$E$33</f>
        <v>*</v>
      </c>
      <c r="AE34" s="11" t="str">
        <f>[30]Junho!$E$34</f>
        <v>*</v>
      </c>
      <c r="AF34" s="93" t="s">
        <v>226</v>
      </c>
      <c r="AI34" t="s">
        <v>47</v>
      </c>
    </row>
    <row r="35" spans="1:37" x14ac:dyDescent="0.2">
      <c r="A35" s="58" t="s">
        <v>173</v>
      </c>
      <c r="B35" s="11">
        <f>[31]Junho!$E$5</f>
        <v>76</v>
      </c>
      <c r="C35" s="11">
        <f>[31]Junho!$E$6</f>
        <v>84.875</v>
      </c>
      <c r="D35" s="11">
        <f>[31]Junho!$E$7</f>
        <v>89.208333333333329</v>
      </c>
      <c r="E35" s="11">
        <f>[31]Junho!$E$8</f>
        <v>88.791666666666671</v>
      </c>
      <c r="F35" s="11">
        <f>[31]Junho!$E$9</f>
        <v>86.125</v>
      </c>
      <c r="G35" s="11">
        <f>[31]Junho!$E$10</f>
        <v>81.791666666666671</v>
      </c>
      <c r="H35" s="11">
        <f>[31]Junho!$E$11</f>
        <v>79.583333333333329</v>
      </c>
      <c r="I35" s="11">
        <f>[31]Junho!$E$12</f>
        <v>77.541666666666671</v>
      </c>
      <c r="J35" s="11">
        <f>[31]Junho!$E$13</f>
        <v>76.083333333333329</v>
      </c>
      <c r="K35" s="11">
        <f>[31]Junho!$E$14</f>
        <v>73.125</v>
      </c>
      <c r="L35" s="11">
        <f>[31]Junho!$E$15</f>
        <v>68.708333333333329</v>
      </c>
      <c r="M35" s="11">
        <f>[31]Junho!$E$16</f>
        <v>65.083333333333329</v>
      </c>
      <c r="N35" s="11">
        <f>[31]Junho!$E$17</f>
        <v>63</v>
      </c>
      <c r="O35" s="11">
        <f>[31]Junho!$E$18</f>
        <v>78.291666666666671</v>
      </c>
      <c r="P35" s="11">
        <f>[31]Junho!$E$19</f>
        <v>77.833333333333329</v>
      </c>
      <c r="Q35" s="11">
        <f>[31]Junho!$E$20</f>
        <v>69.75</v>
      </c>
      <c r="R35" s="11">
        <f>[31]Junho!$E$21</f>
        <v>66.416666666666671</v>
      </c>
      <c r="S35" s="11">
        <f>[31]Junho!$E$22</f>
        <v>62.333333333333336</v>
      </c>
      <c r="T35" s="11">
        <f>[31]Junho!$E$23</f>
        <v>64.416666666666671</v>
      </c>
      <c r="U35" s="11">
        <f>[31]Junho!$E$24</f>
        <v>60.875</v>
      </c>
      <c r="V35" s="11">
        <f>[31]Junho!$E$25</f>
        <v>57.208333333333336</v>
      </c>
      <c r="W35" s="11">
        <f>[31]Junho!$E$26</f>
        <v>57.083333333333336</v>
      </c>
      <c r="X35" s="11">
        <f>[31]Junho!$E$27</f>
        <v>51.666666666666664</v>
      </c>
      <c r="Y35" s="11">
        <f>[31]Junho!$E$28</f>
        <v>52.25</v>
      </c>
      <c r="Z35" s="11">
        <f>[31]Junho!$E$29</f>
        <v>62.833333333333336</v>
      </c>
      <c r="AA35" s="11">
        <f>[31]Junho!$E$30</f>
        <v>83.458333333333329</v>
      </c>
      <c r="AB35" s="11">
        <f>[31]Junho!$E$31</f>
        <v>88.5</v>
      </c>
      <c r="AC35" s="11">
        <f>[31]Junho!$E$32</f>
        <v>88.625</v>
      </c>
      <c r="AD35" s="11">
        <f>[31]Junho!$E$33</f>
        <v>83.333333333333329</v>
      </c>
      <c r="AE35" s="11">
        <f>[31]Junho!$E$34</f>
        <v>74.958333333333329</v>
      </c>
      <c r="AF35" s="93">
        <f t="shared" si="1"/>
        <v>72.99166666666666</v>
      </c>
      <c r="AJ35" t="s">
        <v>47</v>
      </c>
    </row>
    <row r="36" spans="1:37" x14ac:dyDescent="0.2">
      <c r="A36" s="58" t="s">
        <v>144</v>
      </c>
      <c r="B36" s="11" t="str">
        <f>[32]Junho!$E$5</f>
        <v>*</v>
      </c>
      <c r="C36" s="11" t="str">
        <f>[32]Junho!$E$6</f>
        <v>*</v>
      </c>
      <c r="D36" s="11" t="str">
        <f>[32]Junho!$E$7</f>
        <v>*</v>
      </c>
      <c r="E36" s="11" t="str">
        <f>[32]Junho!$E$8</f>
        <v>*</v>
      </c>
      <c r="F36" s="11" t="str">
        <f>[32]Junho!$E$9</f>
        <v>*</v>
      </c>
      <c r="G36" s="11" t="str">
        <f>[32]Junho!$E$10</f>
        <v>*</v>
      </c>
      <c r="H36" s="11" t="str">
        <f>[32]Junho!$E$11</f>
        <v>*</v>
      </c>
      <c r="I36" s="11" t="str">
        <f>[32]Junho!$E$12</f>
        <v>*</v>
      </c>
      <c r="J36" s="11" t="str">
        <f>[32]Junho!$E$13</f>
        <v>*</v>
      </c>
      <c r="K36" s="11" t="str">
        <f>[32]Junho!$E$14</f>
        <v>*</v>
      </c>
      <c r="L36" s="11" t="str">
        <f>[32]Junho!$E$15</f>
        <v>*</v>
      </c>
      <c r="M36" s="11" t="str">
        <f>[32]Junho!$E$16</f>
        <v>*</v>
      </c>
      <c r="N36" s="11" t="str">
        <f>[32]Junho!$E$17</f>
        <v>*</v>
      </c>
      <c r="O36" s="11" t="str">
        <f>[32]Junho!$E$18</f>
        <v>*</v>
      </c>
      <c r="P36" s="11" t="str">
        <f>[32]Junho!$E$19</f>
        <v>*</v>
      </c>
      <c r="Q36" s="11" t="str">
        <f>[32]Junho!$E$20</f>
        <v>*</v>
      </c>
      <c r="R36" s="11" t="str">
        <f>[32]Junho!$E$21</f>
        <v>*</v>
      </c>
      <c r="S36" s="11" t="str">
        <f>[32]Junho!$E$22</f>
        <v>*</v>
      </c>
      <c r="T36" s="11" t="str">
        <f>[32]Junho!$E$23</f>
        <v>*</v>
      </c>
      <c r="U36" s="11" t="str">
        <f>[32]Junho!$E$24</f>
        <v>*</v>
      </c>
      <c r="V36" s="11" t="str">
        <f>[32]Junho!$E$25</f>
        <v>*</v>
      </c>
      <c r="W36" s="11" t="str">
        <f>[32]Junho!$E$26</f>
        <v>*</v>
      </c>
      <c r="X36" s="11" t="str">
        <f>[32]Junho!$E$27</f>
        <v>*</v>
      </c>
      <c r="Y36" s="11" t="str">
        <f>[32]Junho!$E$28</f>
        <v>*</v>
      </c>
      <c r="Z36" s="11" t="str">
        <f>[32]Junho!$E$29</f>
        <v>*</v>
      </c>
      <c r="AA36" s="11" t="str">
        <f>[32]Junho!$E$30</f>
        <v>*</v>
      </c>
      <c r="AB36" s="11" t="str">
        <f>[32]Junho!$E$31</f>
        <v>*</v>
      </c>
      <c r="AC36" s="11" t="str">
        <f>[32]Junho!$E$32</f>
        <v>*</v>
      </c>
      <c r="AD36" s="11" t="str">
        <f>[32]Junho!$E$33</f>
        <v>*</v>
      </c>
      <c r="AE36" s="11" t="str">
        <f>[32]Junho!$E$34</f>
        <v>*</v>
      </c>
      <c r="AF36" s="93" t="s">
        <v>226</v>
      </c>
      <c r="AJ36" t="s">
        <v>47</v>
      </c>
    </row>
    <row r="37" spans="1:37" x14ac:dyDescent="0.2">
      <c r="A37" s="58" t="s">
        <v>14</v>
      </c>
      <c r="B37" s="11" t="str">
        <f>[33]Junho!$E$5</f>
        <v>*</v>
      </c>
      <c r="C37" s="11" t="str">
        <f>[33]Junho!$E$6</f>
        <v>*</v>
      </c>
      <c r="D37" s="11" t="str">
        <f>[33]Junho!$E$7</f>
        <v>*</v>
      </c>
      <c r="E37" s="11" t="str">
        <f>[33]Junho!$E$8</f>
        <v>*</v>
      </c>
      <c r="F37" s="11" t="str">
        <f>[33]Junho!$E$9</f>
        <v>*</v>
      </c>
      <c r="G37" s="11" t="str">
        <f>[33]Junho!$E$10</f>
        <v>*</v>
      </c>
      <c r="H37" s="11" t="str">
        <f>[33]Junho!$E$11</f>
        <v>*</v>
      </c>
      <c r="I37" s="11" t="str">
        <f>[33]Junho!$E$12</f>
        <v>*</v>
      </c>
      <c r="J37" s="11" t="str">
        <f>[33]Junho!$E$13</f>
        <v>*</v>
      </c>
      <c r="K37" s="11" t="str">
        <f>[33]Junho!$E$14</f>
        <v>*</v>
      </c>
      <c r="L37" s="11" t="str">
        <f>[33]Junho!$E$15</f>
        <v>*</v>
      </c>
      <c r="M37" s="11" t="str">
        <f>[33]Junho!$E$16</f>
        <v>*</v>
      </c>
      <c r="N37" s="11" t="str">
        <f>[33]Junho!$E$17</f>
        <v>*</v>
      </c>
      <c r="O37" s="11" t="str">
        <f>[33]Junho!$E$18</f>
        <v>*</v>
      </c>
      <c r="P37" s="11" t="str">
        <f>[33]Junho!$E$19</f>
        <v>*</v>
      </c>
      <c r="Q37" s="11" t="str">
        <f>[33]Junho!$E$20</f>
        <v>*</v>
      </c>
      <c r="R37" s="11" t="str">
        <f>[33]Junho!$E$21</f>
        <v>*</v>
      </c>
      <c r="S37" s="11" t="str">
        <f>[33]Junho!$E$22</f>
        <v>*</v>
      </c>
      <c r="T37" s="11" t="str">
        <f>[33]Junho!$E$23</f>
        <v>*</v>
      </c>
      <c r="U37" s="11" t="str">
        <f>[33]Junho!$E$24</f>
        <v>*</v>
      </c>
      <c r="V37" s="11" t="str">
        <f>[33]Junho!$E$25</f>
        <v>*</v>
      </c>
      <c r="W37" s="11" t="str">
        <f>[33]Junho!$E$26</f>
        <v>*</v>
      </c>
      <c r="X37" s="11" t="str">
        <f>[33]Junho!$E$27</f>
        <v>*</v>
      </c>
      <c r="Y37" s="11" t="str">
        <f>[33]Junho!$E$28</f>
        <v>*</v>
      </c>
      <c r="Z37" s="11" t="str">
        <f>[33]Junho!$E$29</f>
        <v>*</v>
      </c>
      <c r="AA37" s="11" t="str">
        <f>[33]Junho!$E$30</f>
        <v>*</v>
      </c>
      <c r="AB37" s="11" t="str">
        <f>[33]Junho!$E$31</f>
        <v>*</v>
      </c>
      <c r="AC37" s="11" t="str">
        <f>[33]Junho!$E$32</f>
        <v>*</v>
      </c>
      <c r="AD37" s="11" t="str">
        <f>[33]Junho!$E$33</f>
        <v>*</v>
      </c>
      <c r="AE37" s="11" t="str">
        <f>[33]Junho!$E$34</f>
        <v>*</v>
      </c>
      <c r="AF37" s="93" t="s">
        <v>226</v>
      </c>
      <c r="AH37" t="s">
        <v>47</v>
      </c>
      <c r="AJ37" t="s">
        <v>47</v>
      </c>
    </row>
    <row r="38" spans="1:37" x14ac:dyDescent="0.2">
      <c r="A38" s="58" t="s">
        <v>174</v>
      </c>
      <c r="B38" s="11">
        <f>[34]Junho!$E$5</f>
        <v>82.82352941176471</v>
      </c>
      <c r="C38" s="11">
        <f>[34]Junho!$E$6</f>
        <v>82.272727272727266</v>
      </c>
      <c r="D38" s="11">
        <f>[34]Junho!$E$7</f>
        <v>83.904761904761898</v>
      </c>
      <c r="E38" s="11">
        <f>[34]Junho!$E$8</f>
        <v>84.529411764705884</v>
      </c>
      <c r="F38" s="11">
        <f>[34]Junho!$E$9</f>
        <v>83.588235294117652</v>
      </c>
      <c r="G38" s="11">
        <f>[34]Junho!$E$10</f>
        <v>82.84210526315789</v>
      </c>
      <c r="H38" s="11">
        <f>[34]Junho!$E$11</f>
        <v>85.82352941176471</v>
      </c>
      <c r="I38" s="11">
        <f>[34]Junho!$E$12</f>
        <v>85.333333333333329</v>
      </c>
      <c r="J38" s="11">
        <f>[34]Junho!$E$13</f>
        <v>86.333333333333329</v>
      </c>
      <c r="K38" s="11">
        <f>[34]Junho!$E$14</f>
        <v>84.125</v>
      </c>
      <c r="L38" s="11">
        <f>[34]Junho!$E$15</f>
        <v>84.466666666666669</v>
      </c>
      <c r="M38" s="11">
        <f>[34]Junho!$E$16</f>
        <v>82.058823529411768</v>
      </c>
      <c r="N38" s="11">
        <f>[34]Junho!$E$17</f>
        <v>83.411764705882348</v>
      </c>
      <c r="O38" s="11">
        <f>[34]Junho!$E$18</f>
        <v>84.764705882352942</v>
      </c>
      <c r="P38" s="11">
        <f>[34]Junho!$E$19</f>
        <v>83.294117647058826</v>
      </c>
      <c r="Q38" s="11">
        <f>[34]Junho!$E$20</f>
        <v>80.117647058823536</v>
      </c>
      <c r="R38" s="11">
        <f>[34]Junho!$E$21</f>
        <v>80.8125</v>
      </c>
      <c r="S38" s="11">
        <f>[34]Junho!$E$22</f>
        <v>78.555555555555557</v>
      </c>
      <c r="T38" s="11">
        <f>[34]Junho!$E$23</f>
        <v>82.75</v>
      </c>
      <c r="U38" s="11">
        <f>[34]Junho!$E$24</f>
        <v>80.470588235294116</v>
      </c>
      <c r="V38" s="11">
        <f>[34]Junho!$E$25</f>
        <v>80.941176470588232</v>
      </c>
      <c r="W38" s="11">
        <f>[34]Junho!$E$26</f>
        <v>80.647058823529406</v>
      </c>
      <c r="X38" s="11">
        <f>[34]Junho!$E$27</f>
        <v>78.411764705882348</v>
      </c>
      <c r="Y38" s="11">
        <f>[34]Junho!$E$28</f>
        <v>78.17647058823529</v>
      </c>
      <c r="Z38" s="11">
        <f>[34]Junho!$E$29</f>
        <v>79.294117647058826</v>
      </c>
      <c r="AA38" s="11">
        <f>[34]Junho!$E$30</f>
        <v>79.5</v>
      </c>
      <c r="AB38" s="11">
        <f>[34]Junho!$E$31</f>
        <v>80.318181818181813</v>
      </c>
      <c r="AC38" s="11">
        <f>[34]Junho!$E$32</f>
        <v>82</v>
      </c>
      <c r="AD38" s="11">
        <f>[34]Junho!$E$33</f>
        <v>75.235294117647058</v>
      </c>
      <c r="AE38" s="11">
        <f>[34]Junho!$E$34</f>
        <v>78.3125</v>
      </c>
      <c r="AF38" s="93">
        <f t="shared" si="1"/>
        <v>81.83716334806121</v>
      </c>
      <c r="AH38" t="s">
        <v>47</v>
      </c>
      <c r="AI38" t="s">
        <v>47</v>
      </c>
    </row>
    <row r="39" spans="1:37" x14ac:dyDescent="0.2">
      <c r="A39" s="58" t="s">
        <v>15</v>
      </c>
      <c r="B39" s="11">
        <f>[35]Junho!$E$5</f>
        <v>95.958333333333329</v>
      </c>
      <c r="C39" s="11">
        <f>[35]Junho!$E$6</f>
        <v>96.541666666666671</v>
      </c>
      <c r="D39" s="11">
        <f>[35]Junho!$E$7</f>
        <v>90.916666666666671</v>
      </c>
      <c r="E39" s="11">
        <f>[35]Junho!$E$8</f>
        <v>96.625</v>
      </c>
      <c r="F39" s="11">
        <f>[35]Junho!$E$9</f>
        <v>95.38095238095238</v>
      </c>
      <c r="G39" s="11">
        <f>[35]Junho!$E$10</f>
        <v>70.666666666666671</v>
      </c>
      <c r="H39" s="11">
        <f>[35]Junho!$E$11</f>
        <v>86.25</v>
      </c>
      <c r="I39" s="11">
        <f>[35]Junho!$E$12</f>
        <v>82.791666666666671</v>
      </c>
      <c r="J39" s="11">
        <f>[35]Junho!$E$13</f>
        <v>78.375</v>
      </c>
      <c r="K39" s="11">
        <f>[35]Junho!$E$14</f>
        <v>72.666666666666671</v>
      </c>
      <c r="L39" s="11">
        <f>[35]Junho!$E$15</f>
        <v>67.666666666666671</v>
      </c>
      <c r="M39" s="11">
        <f>[35]Junho!$E$16</f>
        <v>63.333333333333336</v>
      </c>
      <c r="N39" s="11">
        <f>[35]Junho!$E$17</f>
        <v>71.75</v>
      </c>
      <c r="O39" s="11">
        <f>[35]Junho!$E$18</f>
        <v>81.666666666666671</v>
      </c>
      <c r="P39" s="11">
        <f>[35]Junho!$E$19</f>
        <v>83.5</v>
      </c>
      <c r="Q39" s="11">
        <f>[35]Junho!$E$20</f>
        <v>78.333333333333329</v>
      </c>
      <c r="R39" s="11">
        <f>[35]Junho!$E$21</f>
        <v>71.958333333333329</v>
      </c>
      <c r="S39" s="11">
        <f>[35]Junho!$E$22</f>
        <v>65.625</v>
      </c>
      <c r="T39" s="11">
        <f>[35]Junho!$E$23</f>
        <v>70.5</v>
      </c>
      <c r="U39" s="11">
        <f>[35]Junho!$E$24</f>
        <v>65.083333333333329</v>
      </c>
      <c r="V39" s="11">
        <f>[35]Junho!$E$25</f>
        <v>62.875</v>
      </c>
      <c r="W39" s="11">
        <f>[35]Junho!$E$26</f>
        <v>61.583333333333336</v>
      </c>
      <c r="X39" s="11">
        <f>[35]Junho!$E$27</f>
        <v>61.208333333333336</v>
      </c>
      <c r="Y39" s="11">
        <f>[35]Junho!$E$28</f>
        <v>61.291666666666664</v>
      </c>
      <c r="Z39" s="11">
        <f>[35]Junho!$E$29</f>
        <v>71.208333333333329</v>
      </c>
      <c r="AA39" s="11">
        <f>[35]Junho!$E$30</f>
        <v>94.625</v>
      </c>
      <c r="AB39" s="11">
        <f>[35]Junho!$E$31</f>
        <v>93.708333333333329</v>
      </c>
      <c r="AC39" s="11">
        <f>[35]Junho!$E$32</f>
        <v>88.375</v>
      </c>
      <c r="AD39" s="11">
        <f>[35]Junho!$E$33</f>
        <v>88.2</v>
      </c>
      <c r="AE39" s="11">
        <f>[35]Junho!$E$34</f>
        <v>79.458333333333329</v>
      </c>
      <c r="AF39" s="93">
        <f t="shared" si="1"/>
        <v>78.270753968253956</v>
      </c>
      <c r="AG39" s="12" t="s">
        <v>47</v>
      </c>
      <c r="AH39" t="s">
        <v>47</v>
      </c>
      <c r="AJ39" t="s">
        <v>47</v>
      </c>
    </row>
    <row r="40" spans="1:37" x14ac:dyDescent="0.2">
      <c r="A40" s="58" t="s">
        <v>16</v>
      </c>
      <c r="B40" s="11" t="str">
        <f>[36]Junho!$E$5</f>
        <v>*</v>
      </c>
      <c r="C40" s="11">
        <f>[36]Junho!$E$6</f>
        <v>79.5</v>
      </c>
      <c r="D40" s="11">
        <f>[36]Junho!$E$7</f>
        <v>84.958333333333329</v>
      </c>
      <c r="E40" s="11">
        <f>[36]Junho!$E$8</f>
        <v>87.25</v>
      </c>
      <c r="F40" s="11" t="str">
        <f>[36]Junho!$E$9</f>
        <v>*</v>
      </c>
      <c r="G40" s="11" t="str">
        <f>[36]Junho!$E$10</f>
        <v>*</v>
      </c>
      <c r="H40" s="11">
        <f>[36]Junho!$E$11</f>
        <v>64.5</v>
      </c>
      <c r="I40" s="11">
        <f>[36]Junho!$E$12</f>
        <v>72.208333333333329</v>
      </c>
      <c r="J40" s="11">
        <f>[36]Junho!$E$13</f>
        <v>70.875</v>
      </c>
      <c r="K40" s="11">
        <f>[36]Junho!$E$14</f>
        <v>64.75</v>
      </c>
      <c r="L40" s="11">
        <f>[36]Junho!$E$15</f>
        <v>73.090909090909093</v>
      </c>
      <c r="M40" s="11" t="str">
        <f>[36]Junho!$E$16</f>
        <v>*</v>
      </c>
      <c r="N40" s="11" t="str">
        <f>[36]Junho!$E$17</f>
        <v>*</v>
      </c>
      <c r="O40" s="11">
        <f>[36]Junho!$E$18</f>
        <v>73.583333333333329</v>
      </c>
      <c r="P40" s="11">
        <f>[36]Junho!$E$19</f>
        <v>76.416666666666671</v>
      </c>
      <c r="Q40" s="11">
        <f>[36]Junho!$E$20</f>
        <v>66.375</v>
      </c>
      <c r="R40" s="11">
        <f>[36]Junho!$E$21</f>
        <v>56.375</v>
      </c>
      <c r="S40" s="11">
        <f>[36]Junho!$E$22</f>
        <v>53.571428571428569</v>
      </c>
      <c r="T40" s="11" t="str">
        <f>[36]Junho!$E$23</f>
        <v>*</v>
      </c>
      <c r="U40" s="11" t="str">
        <f>[36]Junho!$E$24</f>
        <v>*</v>
      </c>
      <c r="V40" s="11">
        <f>[36]Junho!$E$25</f>
        <v>39.416666666666664</v>
      </c>
      <c r="W40" s="11">
        <f>[36]Junho!$E$26</f>
        <v>52.958333333333336</v>
      </c>
      <c r="X40" s="11">
        <f>[36]Junho!$E$27</f>
        <v>50.541666666666664</v>
      </c>
      <c r="Y40" s="11">
        <f>[36]Junho!$E$28</f>
        <v>52.25</v>
      </c>
      <c r="Z40" s="11" t="str">
        <f>[36]Junho!$E$29</f>
        <v>*</v>
      </c>
      <c r="AA40" s="11" t="str">
        <f>[36]Junho!$E$30</f>
        <v>*</v>
      </c>
      <c r="AB40" s="11">
        <f>[36]Junho!$E$31</f>
        <v>59.363636363636367</v>
      </c>
      <c r="AC40" s="11">
        <f>[36]Junho!$E$32</f>
        <v>70.826086956521735</v>
      </c>
      <c r="AD40" s="11">
        <f>[36]Junho!$E$33</f>
        <v>78.375</v>
      </c>
      <c r="AE40" s="11" t="str">
        <f>[36]Junho!$E$34</f>
        <v>*</v>
      </c>
      <c r="AF40" s="93">
        <f t="shared" si="1"/>
        <v>66.359269715791442</v>
      </c>
      <c r="AI40" t="s">
        <v>47</v>
      </c>
      <c r="AJ40" t="s">
        <v>47</v>
      </c>
    </row>
    <row r="41" spans="1:37" x14ac:dyDescent="0.2">
      <c r="A41" s="58" t="s">
        <v>175</v>
      </c>
      <c r="B41" s="11">
        <f>[37]Junho!$E$5</f>
        <v>68.75</v>
      </c>
      <c r="C41" s="11">
        <f>[37]Junho!$E$6</f>
        <v>92.125</v>
      </c>
      <c r="D41" s="11">
        <f>[37]Junho!$E$7</f>
        <v>94.5</v>
      </c>
      <c r="E41" s="11">
        <f>[37]Junho!$E$8</f>
        <v>90.458333333333329</v>
      </c>
      <c r="F41" s="11">
        <f>[37]Junho!$E$9</f>
        <v>86.875</v>
      </c>
      <c r="G41" s="11">
        <f>[37]Junho!$E$10</f>
        <v>82.833333333333329</v>
      </c>
      <c r="H41" s="11">
        <f>[37]Junho!$E$11</f>
        <v>81.625</v>
      </c>
      <c r="I41" s="11">
        <f>[37]Junho!$E$12</f>
        <v>75.916666666666671</v>
      </c>
      <c r="J41" s="11">
        <f>[37]Junho!$E$13</f>
        <v>75.833333333333329</v>
      </c>
      <c r="K41" s="11">
        <f>[37]Junho!$E$14</f>
        <v>73.625</v>
      </c>
      <c r="L41" s="11">
        <f>[37]Junho!$E$15</f>
        <v>70.75</v>
      </c>
      <c r="M41" s="11">
        <f>[37]Junho!$E$16</f>
        <v>66.625</v>
      </c>
      <c r="N41" s="11">
        <f>[37]Junho!$E$17</f>
        <v>70.333333333333329</v>
      </c>
      <c r="O41" s="11">
        <f>[37]Junho!$E$18</f>
        <v>77.333333333333329</v>
      </c>
      <c r="P41" s="11">
        <f>[37]Junho!$E$19</f>
        <v>76</v>
      </c>
      <c r="Q41" s="11">
        <f>[37]Junho!$E$20</f>
        <v>66.125</v>
      </c>
      <c r="R41" s="11">
        <f>[37]Junho!$E$21</f>
        <v>60.458333333333336</v>
      </c>
      <c r="S41" s="11">
        <f>[37]Junho!$E$22</f>
        <v>63.541666666666664</v>
      </c>
      <c r="T41" s="11">
        <f>[37]Junho!$E$23</f>
        <v>69.5</v>
      </c>
      <c r="U41" s="11">
        <f>[37]Junho!$E$24</f>
        <v>63.5</v>
      </c>
      <c r="V41" s="11">
        <f>[37]Junho!$E$25</f>
        <v>60.708333333333336</v>
      </c>
      <c r="W41" s="11">
        <f>[37]Junho!$E$26</f>
        <v>62.208333333333336</v>
      </c>
      <c r="X41" s="11">
        <f>[37]Junho!$E$27</f>
        <v>56.416666666666664</v>
      </c>
      <c r="Y41" s="11">
        <f>[37]Junho!$E$28</f>
        <v>57.75</v>
      </c>
      <c r="Z41" s="11">
        <f>[37]Junho!$E$29</f>
        <v>64.666666666666671</v>
      </c>
      <c r="AA41" s="11">
        <f>[37]Junho!$E$30</f>
        <v>91.75</v>
      </c>
      <c r="AB41" s="11">
        <f>[37]Junho!$E$31</f>
        <v>96.041666666666671</v>
      </c>
      <c r="AC41" s="11">
        <f>[37]Junho!$E$32</f>
        <v>93.375</v>
      </c>
      <c r="AD41" s="11">
        <f>[37]Junho!$E$33</f>
        <v>80.75</v>
      </c>
      <c r="AE41" s="11">
        <f>[37]Junho!$E$34</f>
        <v>70.041666666666671</v>
      </c>
      <c r="AF41" s="93">
        <f t="shared" si="1"/>
        <v>74.680555555555557</v>
      </c>
      <c r="AH41" t="s">
        <v>47</v>
      </c>
      <c r="AI41" t="s">
        <v>47</v>
      </c>
    </row>
    <row r="42" spans="1:37" x14ac:dyDescent="0.2">
      <c r="A42" s="58" t="s">
        <v>17</v>
      </c>
      <c r="B42" s="11">
        <f>[38]Junho!$E$5</f>
        <v>88</v>
      </c>
      <c r="C42" s="11">
        <f>[38]Junho!$E$6</f>
        <v>94.958333333333329</v>
      </c>
      <c r="D42" s="11">
        <f>[38]Junho!$E$7</f>
        <v>96.416666666666671</v>
      </c>
      <c r="E42" s="11">
        <f>[38]Junho!$E$8</f>
        <v>96.375</v>
      </c>
      <c r="F42" s="11">
        <f>[38]Junho!$E$9</f>
        <v>87.375</v>
      </c>
      <c r="G42" s="11">
        <f>[38]Junho!$E$10</f>
        <v>85.083333333333329</v>
      </c>
      <c r="H42" s="11">
        <f>[38]Junho!$E$11</f>
        <v>83.333333333333329</v>
      </c>
      <c r="I42" s="11">
        <f>[38]Junho!$E$12</f>
        <v>81.75</v>
      </c>
      <c r="J42" s="11">
        <f>[38]Junho!$E$13</f>
        <v>82.75</v>
      </c>
      <c r="K42" s="11">
        <f>[38]Junho!$E$14</f>
        <v>79.5</v>
      </c>
      <c r="L42" s="11">
        <f>[38]Junho!$E$15</f>
        <v>75.833333333333329</v>
      </c>
      <c r="M42" s="11">
        <f>[38]Junho!$E$16</f>
        <v>74.666666666666671</v>
      </c>
      <c r="N42" s="11">
        <f>[38]Junho!$E$17</f>
        <v>76.625</v>
      </c>
      <c r="O42" s="11">
        <f>[38]Junho!$E$18</f>
        <v>84.833333333333329</v>
      </c>
      <c r="P42" s="11">
        <f>[38]Junho!$E$19</f>
        <v>81.041666666666671</v>
      </c>
      <c r="Q42" s="11">
        <f>[38]Junho!$E$20</f>
        <v>71.208333333333329</v>
      </c>
      <c r="R42" s="11">
        <f>[38]Junho!$E$21</f>
        <v>68.125</v>
      </c>
      <c r="S42" s="11">
        <f>[38]Junho!$E$22</f>
        <v>68.958333333333329</v>
      </c>
      <c r="T42" s="11">
        <f>[38]Junho!$E$23</f>
        <v>71.958333333333329</v>
      </c>
      <c r="U42" s="11">
        <f>[38]Junho!$E$24</f>
        <v>69.75</v>
      </c>
      <c r="V42" s="11">
        <f>[38]Junho!$E$25</f>
        <v>65.666666666666671</v>
      </c>
      <c r="W42" s="11">
        <f>[38]Junho!$E$26</f>
        <v>69.791666666666671</v>
      </c>
      <c r="X42" s="11">
        <f>[38]Junho!$E$27</f>
        <v>59.208333333333336</v>
      </c>
      <c r="Y42" s="11">
        <f>[38]Junho!$E$28</f>
        <v>58.541666666666664</v>
      </c>
      <c r="Z42" s="11">
        <f>[38]Junho!$E$29</f>
        <v>73.25</v>
      </c>
      <c r="AA42" s="11">
        <f>[38]Junho!$E$30</f>
        <v>90.958333333333329</v>
      </c>
      <c r="AB42" s="11">
        <f>[38]Junho!$E$31</f>
        <v>93.75</v>
      </c>
      <c r="AC42" s="11">
        <f>[38]Junho!$E$32</f>
        <v>90.666666666666671</v>
      </c>
      <c r="AD42" s="11">
        <f>[38]Junho!$E$33</f>
        <v>82.5</v>
      </c>
      <c r="AE42" s="11">
        <f>[38]Junho!$E$34</f>
        <v>74.458333333333329</v>
      </c>
      <c r="AF42" s="93">
        <f t="shared" si="1"/>
        <v>79.24444444444444</v>
      </c>
      <c r="AI42" t="s">
        <v>47</v>
      </c>
      <c r="AJ42" t="s">
        <v>47</v>
      </c>
    </row>
    <row r="43" spans="1:37" x14ac:dyDescent="0.2">
      <c r="A43" s="58" t="s">
        <v>157</v>
      </c>
      <c r="B43" s="11">
        <f>[39]Junho!$E$5</f>
        <v>64.666666666666671</v>
      </c>
      <c r="C43" s="11">
        <f>[39]Junho!$E$6</f>
        <v>98.291666666666671</v>
      </c>
      <c r="D43" s="11">
        <f>[39]Junho!$E$7</f>
        <v>99.083333333333329</v>
      </c>
      <c r="E43" s="11">
        <f>[39]Junho!$E$8</f>
        <v>97</v>
      </c>
      <c r="F43" s="11">
        <f>[39]Junho!$E$9</f>
        <v>91.333333333333329</v>
      </c>
      <c r="G43" s="11">
        <f>[39]Junho!$E$10</f>
        <v>93.791666666666671</v>
      </c>
      <c r="H43" s="11">
        <f>[39]Junho!$E$11</f>
        <v>85.083333333333329</v>
      </c>
      <c r="I43" s="11">
        <f>[39]Junho!$E$12</f>
        <v>82.666666666666671</v>
      </c>
      <c r="J43" s="11">
        <f>[39]Junho!$E$13</f>
        <v>80.25</v>
      </c>
      <c r="K43" s="11">
        <f>[39]Junho!$E$14</f>
        <v>80.541666666666671</v>
      </c>
      <c r="L43" s="11">
        <f>[39]Junho!$E$15</f>
        <v>76.458333333333329</v>
      </c>
      <c r="M43" s="11">
        <f>[39]Junho!$E$16</f>
        <v>73.125</v>
      </c>
      <c r="N43" s="11">
        <f>[39]Junho!$E$17</f>
        <v>77.5</v>
      </c>
      <c r="O43" s="11">
        <f>[39]Junho!$E$18</f>
        <v>81.5</v>
      </c>
      <c r="P43" s="11">
        <f>[39]Junho!$E$19</f>
        <v>76.791666666666671</v>
      </c>
      <c r="Q43" s="11">
        <f>[39]Junho!$E$20</f>
        <v>74.166666666666671</v>
      </c>
      <c r="R43" s="11">
        <f>[39]Junho!$E$21</f>
        <v>67.125</v>
      </c>
      <c r="S43" s="11">
        <f>[39]Junho!$E$22</f>
        <v>64.625</v>
      </c>
      <c r="T43" s="11">
        <f>[39]Junho!$E$23</f>
        <v>68.041666666666671</v>
      </c>
      <c r="U43" s="11">
        <f>[39]Junho!$E$24</f>
        <v>56.083333333333336</v>
      </c>
      <c r="V43" s="11">
        <f>[39]Junho!$E$25</f>
        <v>53.458333333333336</v>
      </c>
      <c r="W43" s="11">
        <f>[39]Junho!$E$26</f>
        <v>61.375</v>
      </c>
      <c r="X43" s="11">
        <f>[39]Junho!$E$27</f>
        <v>50.5</v>
      </c>
      <c r="Y43" s="11">
        <f>[39]Junho!$E$28</f>
        <v>52.375</v>
      </c>
      <c r="Z43" s="11">
        <f>[39]Junho!$E$29</f>
        <v>62.791666666666664</v>
      </c>
      <c r="AA43" s="11">
        <f>[39]Junho!$E$30</f>
        <v>99.25</v>
      </c>
      <c r="AB43" s="11">
        <f>[39]Junho!$E$31</f>
        <v>99.125</v>
      </c>
      <c r="AC43" s="11">
        <f>[39]Junho!$E$32</f>
        <v>96.5</v>
      </c>
      <c r="AD43" s="11">
        <f>[39]Junho!$E$33</f>
        <v>86.166666666666671</v>
      </c>
      <c r="AE43" s="11">
        <f>[39]Junho!$E$34</f>
        <v>67.916666666666671</v>
      </c>
      <c r="AF43" s="93">
        <f t="shared" si="1"/>
        <v>77.252777777777766</v>
      </c>
      <c r="AJ43" t="s">
        <v>47</v>
      </c>
    </row>
    <row r="44" spans="1:37" x14ac:dyDescent="0.2">
      <c r="A44" s="58" t="s">
        <v>18</v>
      </c>
      <c r="B44" s="11">
        <f>[40]Junho!$E$5</f>
        <v>73.416666666666671</v>
      </c>
      <c r="C44" s="11">
        <f>[40]Junho!$E$6</f>
        <v>93.25</v>
      </c>
      <c r="D44" s="11">
        <f>[40]Junho!$E$7</f>
        <v>95.291666666666671</v>
      </c>
      <c r="E44" s="11">
        <f>[40]Junho!$E$8</f>
        <v>79.875</v>
      </c>
      <c r="F44" s="11">
        <f>[40]Junho!$E$9</f>
        <v>79.458333333333329</v>
      </c>
      <c r="G44" s="11">
        <f>[40]Junho!$E$10</f>
        <v>88.208333333333329</v>
      </c>
      <c r="H44" s="11">
        <f>[40]Junho!$E$11</f>
        <v>82.291666666666671</v>
      </c>
      <c r="I44" s="11">
        <f>[40]Junho!$E$12</f>
        <v>78.916666666666671</v>
      </c>
      <c r="J44" s="11">
        <f>[40]Junho!$E$13</f>
        <v>78.041666666666671</v>
      </c>
      <c r="K44" s="11">
        <f>[40]Junho!$E$14</f>
        <v>75.333333333333329</v>
      </c>
      <c r="L44" s="11">
        <f>[40]Junho!$E$15</f>
        <v>74.75</v>
      </c>
      <c r="M44" s="11">
        <f>[40]Junho!$E$16</f>
        <v>72</v>
      </c>
      <c r="N44" s="11">
        <f>[40]Junho!$E$17</f>
        <v>71.708333333333329</v>
      </c>
      <c r="O44" s="11">
        <f>[40]Junho!$E$18</f>
        <v>74.375</v>
      </c>
      <c r="P44" s="11">
        <f>[40]Junho!$E$19</f>
        <v>71.875</v>
      </c>
      <c r="Q44" s="11">
        <f>[40]Junho!$E$20</f>
        <v>63.75</v>
      </c>
      <c r="R44" s="11">
        <f>[40]Junho!$E$21</f>
        <v>68</v>
      </c>
      <c r="S44" s="11">
        <f>[40]Junho!$E$22</f>
        <v>68.375</v>
      </c>
      <c r="T44" s="11">
        <f>[40]Junho!$E$23</f>
        <v>71.666666666666671</v>
      </c>
      <c r="U44" s="11">
        <f>[40]Junho!$E$24</f>
        <v>62.708333333333336</v>
      </c>
      <c r="V44" s="11">
        <f>[40]Junho!$E$25</f>
        <v>57.25</v>
      </c>
      <c r="W44" s="11">
        <f>[40]Junho!$E$26</f>
        <v>59.375</v>
      </c>
      <c r="X44" s="11">
        <f>[40]Junho!$E$27</f>
        <v>59.125</v>
      </c>
      <c r="Y44" s="11">
        <f>[40]Junho!$E$28</f>
        <v>59.208333333333336</v>
      </c>
      <c r="Z44" s="11">
        <f>[40]Junho!$E$29</f>
        <v>65.041666666666671</v>
      </c>
      <c r="AA44" s="11">
        <f>[40]Junho!$E$30</f>
        <v>81.666666666666671</v>
      </c>
      <c r="AB44" s="11">
        <f>[40]Junho!$E$31</f>
        <v>96.2</v>
      </c>
      <c r="AC44" s="11" t="str">
        <f>[40]Junho!$E$32</f>
        <v>*</v>
      </c>
      <c r="AD44" s="11">
        <f>[40]Junho!$E$33</f>
        <v>63.333333333333336</v>
      </c>
      <c r="AE44" s="11">
        <f>[40]Junho!$E$34</f>
        <v>86</v>
      </c>
      <c r="AF44" s="93">
        <f t="shared" si="1"/>
        <v>74.154885057471262</v>
      </c>
      <c r="AH44" s="12" t="s">
        <v>47</v>
      </c>
      <c r="AJ44" t="s">
        <v>47</v>
      </c>
    </row>
    <row r="45" spans="1:37" x14ac:dyDescent="0.2">
      <c r="A45" s="58" t="s">
        <v>162</v>
      </c>
      <c r="B45" s="11" t="str">
        <f>[41]Junho!$E$5</f>
        <v>*</v>
      </c>
      <c r="C45" s="11" t="str">
        <f>[41]Junho!$E$6</f>
        <v>*</v>
      </c>
      <c r="D45" s="11" t="str">
        <f>[41]Junho!$E$7</f>
        <v>*</v>
      </c>
      <c r="E45" s="11" t="str">
        <f>[41]Junho!$E$8</f>
        <v>*</v>
      </c>
      <c r="F45" s="11" t="str">
        <f>[41]Junho!$E$9</f>
        <v>*</v>
      </c>
      <c r="G45" s="11" t="str">
        <f>[41]Junho!$E$10</f>
        <v>*</v>
      </c>
      <c r="H45" s="11" t="str">
        <f>[41]Junho!$E$11</f>
        <v>*</v>
      </c>
      <c r="I45" s="11" t="str">
        <f>[41]Junho!$E$12</f>
        <v>*</v>
      </c>
      <c r="J45" s="11" t="str">
        <f>[41]Junho!$E$13</f>
        <v>*</v>
      </c>
      <c r="K45" s="11" t="str">
        <f>[41]Junho!$E$14</f>
        <v>*</v>
      </c>
      <c r="L45" s="11" t="str">
        <f>[41]Junho!$E$15</f>
        <v>*</v>
      </c>
      <c r="M45" s="11" t="str">
        <f>[41]Junho!$E$16</f>
        <v>*</v>
      </c>
      <c r="N45" s="11" t="str">
        <f>[41]Junho!$E$17</f>
        <v>*</v>
      </c>
      <c r="O45" s="11" t="str">
        <f>[41]Junho!$E$18</f>
        <v>*</v>
      </c>
      <c r="P45" s="11" t="str">
        <f>[41]Junho!$E$19</f>
        <v>*</v>
      </c>
      <c r="Q45" s="11" t="str">
        <f>[41]Junho!$E$20</f>
        <v>*</v>
      </c>
      <c r="R45" s="11" t="str">
        <f>[41]Junho!$E$21</f>
        <v>*</v>
      </c>
      <c r="S45" s="11" t="str">
        <f>[41]Junho!$E$22</f>
        <v>*</v>
      </c>
      <c r="T45" s="11" t="str">
        <f>[41]Junho!$E$23</f>
        <v>*</v>
      </c>
      <c r="U45" s="11" t="str">
        <f>[41]Junho!$E$24</f>
        <v>*</v>
      </c>
      <c r="V45" s="11" t="str">
        <f>[41]Junho!$E$25</f>
        <v>*</v>
      </c>
      <c r="W45" s="11" t="str">
        <f>[41]Junho!$E$26</f>
        <v>*</v>
      </c>
      <c r="X45" s="11" t="str">
        <f>[41]Junho!$E$27</f>
        <v>*</v>
      </c>
      <c r="Y45" s="11" t="str">
        <f>[41]Junho!$E$28</f>
        <v>*</v>
      </c>
      <c r="Z45" s="11" t="str">
        <f>[41]Junho!$E$29</f>
        <v>*</v>
      </c>
      <c r="AA45" s="11" t="str">
        <f>[41]Junho!$E$30</f>
        <v>*</v>
      </c>
      <c r="AB45" s="11" t="str">
        <f>[41]Junho!$E$31</f>
        <v>*</v>
      </c>
      <c r="AC45" s="11" t="str">
        <f>[41]Junho!$E$32</f>
        <v>*</v>
      </c>
      <c r="AD45" s="11" t="str">
        <f>[41]Junho!$E$33</f>
        <v>*</v>
      </c>
      <c r="AE45" s="11" t="str">
        <f>[41]Junho!$E$34</f>
        <v>*</v>
      </c>
      <c r="AF45" s="93" t="s">
        <v>226</v>
      </c>
      <c r="AI45" t="s">
        <v>47</v>
      </c>
      <c r="AJ45" t="s">
        <v>47</v>
      </c>
    </row>
    <row r="46" spans="1:37" x14ac:dyDescent="0.2">
      <c r="A46" s="58" t="s">
        <v>19</v>
      </c>
      <c r="B46" s="11">
        <f>[42]Junho!$E$5</f>
        <v>93.333333333333329</v>
      </c>
      <c r="C46" s="11">
        <f>[42]Junho!$E$6</f>
        <v>91</v>
      </c>
      <c r="D46" s="11">
        <f>[42]Junho!$E$7</f>
        <v>83.791666666666671</v>
      </c>
      <c r="E46" s="11">
        <f>[42]Junho!$E$8</f>
        <v>95.041666666666671</v>
      </c>
      <c r="F46" s="11">
        <f>[42]Junho!$E$9</f>
        <v>94.047619047619051</v>
      </c>
      <c r="G46" s="11">
        <f>[42]Junho!$E$10</f>
        <v>77.8</v>
      </c>
      <c r="H46" s="11">
        <f>[42]Junho!$E$11</f>
        <v>81.708333333333329</v>
      </c>
      <c r="I46" s="11">
        <f>[42]Junho!$E$12</f>
        <v>78.541666666666671</v>
      </c>
      <c r="J46" s="11">
        <f>[42]Junho!$E$13</f>
        <v>79.208333333333329</v>
      </c>
      <c r="K46" s="11">
        <f>[42]Junho!$E$14</f>
        <v>78.208333333333329</v>
      </c>
      <c r="L46" s="11">
        <f>[42]Junho!$E$15</f>
        <v>74.333333333333329</v>
      </c>
      <c r="M46" s="11">
        <f>[42]Junho!$E$16</f>
        <v>71.958333333333329</v>
      </c>
      <c r="N46" s="11">
        <f>[42]Junho!$E$17</f>
        <v>79.291666666666671</v>
      </c>
      <c r="O46" s="11">
        <f>[42]Junho!$E$18</f>
        <v>76.916666666666671</v>
      </c>
      <c r="P46" s="11">
        <f>[42]Junho!$E$19</f>
        <v>79.208333333333329</v>
      </c>
      <c r="Q46" s="11">
        <f>[42]Junho!$E$20</f>
        <v>71.625</v>
      </c>
      <c r="R46" s="11">
        <f>[42]Junho!$E$21</f>
        <v>66.625</v>
      </c>
      <c r="S46" s="11">
        <f>[42]Junho!$E$22</f>
        <v>71.041666666666671</v>
      </c>
      <c r="T46" s="11">
        <f>[42]Junho!$E$23</f>
        <v>69.375</v>
      </c>
      <c r="U46" s="11">
        <f>[42]Junho!$E$24</f>
        <v>67.208333333333329</v>
      </c>
      <c r="V46" s="11">
        <f>[42]Junho!$E$25</f>
        <v>59.416666666666664</v>
      </c>
      <c r="W46" s="11">
        <f>[42]Junho!$E$26</f>
        <v>58.166666666666664</v>
      </c>
      <c r="X46" s="11">
        <f>[42]Junho!$E$27</f>
        <v>54.083333333333336</v>
      </c>
      <c r="Y46" s="11">
        <f>[42]Junho!$E$28</f>
        <v>58.458333333333336</v>
      </c>
      <c r="Z46" s="11">
        <f>[42]Junho!$E$29</f>
        <v>72.217391304347828</v>
      </c>
      <c r="AA46" s="11">
        <f>[42]Junho!$E$30</f>
        <v>88.86666666666666</v>
      </c>
      <c r="AB46" s="11">
        <f>[42]Junho!$E$31</f>
        <v>83.3125</v>
      </c>
      <c r="AC46" s="11">
        <f>[42]Junho!$E$32</f>
        <v>88.291666666666671</v>
      </c>
      <c r="AD46" s="11">
        <f>[42]Junho!$E$33</f>
        <v>83.375</v>
      </c>
      <c r="AE46" s="11">
        <f>[42]Junho!$E$34</f>
        <v>79.625</v>
      </c>
      <c r="AF46" s="93">
        <f t="shared" si="1"/>
        <v>76.869250345065566</v>
      </c>
      <c r="AG46" s="12" t="s">
        <v>47</v>
      </c>
      <c r="AI46" t="s">
        <v>47</v>
      </c>
      <c r="AJ46" t="s">
        <v>47</v>
      </c>
      <c r="AK46" t="s">
        <v>47</v>
      </c>
    </row>
    <row r="47" spans="1:37" x14ac:dyDescent="0.2">
      <c r="A47" s="58" t="s">
        <v>31</v>
      </c>
      <c r="B47" s="11">
        <f>[43]Junho!$E$5</f>
        <v>79.041666666666671</v>
      </c>
      <c r="C47" s="11">
        <f>[43]Junho!$E$6</f>
        <v>92.541666666666671</v>
      </c>
      <c r="D47" s="11">
        <f>[43]Junho!$E$7</f>
        <v>92.791666666666671</v>
      </c>
      <c r="E47" s="11">
        <f>[43]Junho!$E$8</f>
        <v>84.666666666666671</v>
      </c>
      <c r="F47" s="11">
        <f>[43]Junho!$E$9</f>
        <v>82.416666666666671</v>
      </c>
      <c r="G47" s="11">
        <f>[43]Junho!$E$10</f>
        <v>78.958333333333329</v>
      </c>
      <c r="H47" s="11">
        <f>[43]Junho!$E$11</f>
        <v>79</v>
      </c>
      <c r="I47" s="11">
        <f>[43]Junho!$E$12</f>
        <v>75.083333333333329</v>
      </c>
      <c r="J47" s="11">
        <f>[43]Junho!$E$13</f>
        <v>75.875</v>
      </c>
      <c r="K47" s="11">
        <f>[43]Junho!$E$14</f>
        <v>72.875</v>
      </c>
      <c r="L47" s="11">
        <f>[43]Junho!$E$15</f>
        <v>66.375</v>
      </c>
      <c r="M47" s="11">
        <f>[43]Junho!$E$16</f>
        <v>62.208333333333336</v>
      </c>
      <c r="N47" s="11">
        <f>[43]Junho!$E$17</f>
        <v>67.916666666666671</v>
      </c>
      <c r="O47" s="11">
        <f>[43]Junho!$E$18</f>
        <v>80.166666666666671</v>
      </c>
      <c r="P47" s="11">
        <f>[43]Junho!$E$19</f>
        <v>76.166666666666671</v>
      </c>
      <c r="Q47" s="11">
        <f>[43]Junho!$E$20</f>
        <v>61.041666666666664</v>
      </c>
      <c r="R47" s="11">
        <f>[43]Junho!$E$21</f>
        <v>56.916666666666664</v>
      </c>
      <c r="S47" s="11">
        <f>[43]Junho!$E$22</f>
        <v>57.041666666666664</v>
      </c>
      <c r="T47" s="11">
        <f>[43]Junho!$E$23</f>
        <v>63.291666666666664</v>
      </c>
      <c r="U47" s="11">
        <f>[43]Junho!$E$24</f>
        <v>58.708333333333336</v>
      </c>
      <c r="V47" s="11">
        <f>[43]Junho!$E$25</f>
        <v>50.041666666666664</v>
      </c>
      <c r="W47" s="11">
        <f>[43]Junho!$E$26</f>
        <v>55.583333333333336</v>
      </c>
      <c r="X47" s="11">
        <f>[43]Junho!$E$27</f>
        <v>53.083333333333336</v>
      </c>
      <c r="Y47" s="11">
        <f>[43]Junho!$E$28</f>
        <v>48.666666666666664</v>
      </c>
      <c r="Z47" s="11">
        <f>[43]Junho!$E$29</f>
        <v>70.5</v>
      </c>
      <c r="AA47" s="11">
        <f>[43]Junho!$E$30</f>
        <v>89.708333333333329</v>
      </c>
      <c r="AB47" s="11">
        <f>[43]Junho!$E$31</f>
        <v>92.75</v>
      </c>
      <c r="AC47" s="11">
        <f>[43]Junho!$E$32</f>
        <v>90.833333333333329</v>
      </c>
      <c r="AD47" s="11">
        <f>[43]Junho!$E$33</f>
        <v>75.166666666666671</v>
      </c>
      <c r="AE47" s="11">
        <f>[43]Junho!$E$34</f>
        <v>68</v>
      </c>
      <c r="AF47" s="93">
        <f t="shared" si="1"/>
        <v>71.913888888888906</v>
      </c>
      <c r="AJ47" t="s">
        <v>47</v>
      </c>
    </row>
    <row r="48" spans="1:37" x14ac:dyDescent="0.2">
      <c r="A48" s="58" t="s">
        <v>44</v>
      </c>
      <c r="B48" s="11">
        <f>[44]Junho!$E$5</f>
        <v>60.666666666666664</v>
      </c>
      <c r="C48" s="11">
        <f>[44]Junho!$E$6</f>
        <v>94.25</v>
      </c>
      <c r="D48" s="11">
        <f>[44]Junho!$E$7</f>
        <v>84.291666666666671</v>
      </c>
      <c r="E48" s="11">
        <f>[44]Junho!$E$8</f>
        <v>66.791666666666671</v>
      </c>
      <c r="F48" s="11">
        <f>[44]Junho!$E$9</f>
        <v>63.541666666666664</v>
      </c>
      <c r="G48" s="11">
        <f>[44]Junho!$E$10</f>
        <v>88.583333333333329</v>
      </c>
      <c r="H48" s="11">
        <f>[44]Junho!$E$11</f>
        <v>79.958333333333329</v>
      </c>
      <c r="I48" s="11">
        <f>[44]Junho!$E$12</f>
        <v>71.083333333333329</v>
      </c>
      <c r="J48" s="11">
        <f>[44]Junho!$E$13</f>
        <v>66.458333333333329</v>
      </c>
      <c r="K48" s="11">
        <f>[44]Junho!$E$14</f>
        <v>58.833333333333336</v>
      </c>
      <c r="L48" s="11">
        <f>[44]Junho!$E$15</f>
        <v>58.166666666666664</v>
      </c>
      <c r="M48" s="11">
        <f>[44]Junho!$E$16</f>
        <v>58.5</v>
      </c>
      <c r="N48" s="11">
        <f>[44]Junho!$E$17</f>
        <v>62.5</v>
      </c>
      <c r="O48" s="11">
        <f>[44]Junho!$E$18</f>
        <v>63.5</v>
      </c>
      <c r="P48" s="11">
        <f>[44]Junho!$E$19</f>
        <v>73.791666666666671</v>
      </c>
      <c r="Q48" s="11">
        <f>[44]Junho!$E$20</f>
        <v>58.833333333333336</v>
      </c>
      <c r="R48" s="11">
        <f>[44]Junho!$E$21</f>
        <v>56.583333333333336</v>
      </c>
      <c r="S48" s="11">
        <f>[44]Junho!$E$22</f>
        <v>61.5</v>
      </c>
      <c r="T48" s="11">
        <f>[44]Junho!$E$23</f>
        <v>59.583333333333336</v>
      </c>
      <c r="U48" s="11">
        <f>[44]Junho!$E$24</f>
        <v>55.333333333333336</v>
      </c>
      <c r="V48" s="11">
        <f>[44]Junho!$E$25</f>
        <v>55.708333333333336</v>
      </c>
      <c r="W48" s="11">
        <f>[44]Junho!$E$26</f>
        <v>48.666666666666664</v>
      </c>
      <c r="X48" s="11">
        <f>[44]Junho!$E$27</f>
        <v>48.333333333333336</v>
      </c>
      <c r="Y48" s="11">
        <f>[44]Junho!$E$28</f>
        <v>51.75</v>
      </c>
      <c r="Z48" s="11">
        <f>[44]Junho!$E$29</f>
        <v>57.291666666666664</v>
      </c>
      <c r="AA48" s="11">
        <f>[44]Junho!$E$30</f>
        <v>66.833333333333329</v>
      </c>
      <c r="AB48" s="11">
        <f>[44]Junho!$E$31</f>
        <v>89.166666666666671</v>
      </c>
      <c r="AC48" s="11">
        <f>[44]Junho!$E$32</f>
        <v>81.541666666666671</v>
      </c>
      <c r="AD48" s="11">
        <f>[44]Junho!$E$33</f>
        <v>70.625</v>
      </c>
      <c r="AE48" s="11">
        <f>[44]Junho!$E$34</f>
        <v>55.375</v>
      </c>
      <c r="AF48" s="93">
        <f t="shared" si="1"/>
        <v>65.601388888888877</v>
      </c>
      <c r="AG48" s="12" t="s">
        <v>47</v>
      </c>
      <c r="AI48" t="s">
        <v>47</v>
      </c>
      <c r="AJ48" t="s">
        <v>47</v>
      </c>
    </row>
    <row r="49" spans="1:36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93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2">AVERAGE(B5:B49)</f>
        <v>78.88456738250855</v>
      </c>
      <c r="C50" s="13">
        <f t="shared" si="2"/>
        <v>90.221683501683501</v>
      </c>
      <c r="D50" s="13">
        <f t="shared" si="2"/>
        <v>89.532882395382387</v>
      </c>
      <c r="E50" s="13">
        <f t="shared" si="2"/>
        <v>88.508261536938008</v>
      </c>
      <c r="F50" s="13">
        <f t="shared" si="2"/>
        <v>84.062527331056756</v>
      </c>
      <c r="G50" s="13">
        <f t="shared" si="2"/>
        <v>81.971351801220237</v>
      </c>
      <c r="H50" s="13">
        <f t="shared" si="2"/>
        <v>79.503429927541092</v>
      </c>
      <c r="I50" s="13">
        <f t="shared" si="2"/>
        <v>77.351037169936191</v>
      </c>
      <c r="J50" s="13">
        <f t="shared" si="2"/>
        <v>76.061001758658008</v>
      </c>
      <c r="K50" s="13">
        <f t="shared" si="2"/>
        <v>73.511111111111134</v>
      </c>
      <c r="L50" s="13">
        <f t="shared" si="2"/>
        <v>70.266377438986126</v>
      </c>
      <c r="M50" s="13">
        <f t="shared" si="2"/>
        <v>67.372905459035181</v>
      </c>
      <c r="N50" s="13">
        <f t="shared" si="2"/>
        <v>70.447819472616644</v>
      </c>
      <c r="O50" s="13">
        <f t="shared" si="2"/>
        <v>76.830582788671023</v>
      </c>
      <c r="P50" s="13">
        <f t="shared" si="2"/>
        <v>74.815977681395125</v>
      </c>
      <c r="Q50" s="13">
        <f t="shared" si="2"/>
        <v>68.272348766103406</v>
      </c>
      <c r="R50" s="13">
        <f t="shared" si="2"/>
        <v>64.601170634920635</v>
      </c>
      <c r="S50" s="13">
        <f t="shared" si="2"/>
        <v>65.046982945370061</v>
      </c>
      <c r="T50" s="13">
        <f t="shared" si="2"/>
        <v>67.413904151404139</v>
      </c>
      <c r="U50" s="13">
        <f t="shared" si="2"/>
        <v>64.151598972922486</v>
      </c>
      <c r="V50" s="13">
        <f t="shared" si="2"/>
        <v>58.348039215686278</v>
      </c>
      <c r="W50" s="13">
        <f t="shared" si="2"/>
        <v>59.504387889288054</v>
      </c>
      <c r="X50" s="13">
        <f t="shared" si="2"/>
        <v>56.468115852800452</v>
      </c>
      <c r="Y50" s="13">
        <f t="shared" si="2"/>
        <v>57.183621104691873</v>
      </c>
      <c r="Z50" s="13">
        <f t="shared" si="2"/>
        <v>68.333704589830319</v>
      </c>
      <c r="AA50" s="13">
        <f t="shared" si="2"/>
        <v>86.156043771043784</v>
      </c>
      <c r="AB50" s="13">
        <f t="shared" si="2"/>
        <v>89.146134789821375</v>
      </c>
      <c r="AC50" s="13">
        <f t="shared" si="2"/>
        <v>87.046439046633139</v>
      </c>
      <c r="AD50" s="13">
        <f t="shared" si="2"/>
        <v>78.829743018419492</v>
      </c>
      <c r="AE50" s="13">
        <f t="shared" si="2"/>
        <v>71.513870468611827</v>
      </c>
      <c r="AF50" s="92">
        <f>AVERAGE(AF5:AF49)</f>
        <v>73.940091056310564</v>
      </c>
      <c r="AH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88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88"/>
      <c r="AJ52" t="s">
        <v>47</v>
      </c>
    </row>
    <row r="53" spans="1:36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88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88"/>
    </row>
    <row r="55" spans="1:36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88"/>
    </row>
    <row r="56" spans="1:36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88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89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F63" s="7" t="s">
        <v>47</v>
      </c>
    </row>
    <row r="64" spans="1:36" x14ac:dyDescent="0.2">
      <c r="P64" s="2" t="s">
        <v>47</v>
      </c>
      <c r="R64" s="2" t="s">
        <v>47</v>
      </c>
    </row>
    <row r="66" spans="11:33" x14ac:dyDescent="0.2">
      <c r="AG66" t="s">
        <v>47</v>
      </c>
    </row>
    <row r="69" spans="11:33" x14ac:dyDescent="0.2">
      <c r="T69" s="2" t="s">
        <v>47</v>
      </c>
    </row>
    <row r="72" spans="11:33" x14ac:dyDescent="0.2">
      <c r="K72" s="2" t="s">
        <v>47</v>
      </c>
    </row>
  </sheetData>
  <sheetProtection password="C6EC" sheet="1" objects="1" scenarios="1"/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zoomScale="90" zoomScaleNormal="90" workbookViewId="0">
      <selection activeCell="AI68" sqref="AI6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52" t="s">
        <v>26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4"/>
    </row>
    <row r="2" spans="1:35" s="4" customFormat="1" ht="20.100000000000001" customHeight="1" x14ac:dyDescent="0.2">
      <c r="A2" s="173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5" s="5" customFormat="1" ht="20.100000000000001" customHeight="1" x14ac:dyDescent="0.2">
      <c r="A3" s="173"/>
      <c r="B3" s="171">
        <v>1</v>
      </c>
      <c r="C3" s="171">
        <f>SUM(B3+1)</f>
        <v>2</v>
      </c>
      <c r="D3" s="171">
        <f t="shared" ref="D3:AD3" si="0">SUM(C3+1)</f>
        <v>3</v>
      </c>
      <c r="E3" s="171">
        <f t="shared" si="0"/>
        <v>4</v>
      </c>
      <c r="F3" s="171">
        <f t="shared" si="0"/>
        <v>5</v>
      </c>
      <c r="G3" s="171">
        <f t="shared" si="0"/>
        <v>6</v>
      </c>
      <c r="H3" s="171">
        <f t="shared" si="0"/>
        <v>7</v>
      </c>
      <c r="I3" s="171">
        <f t="shared" si="0"/>
        <v>8</v>
      </c>
      <c r="J3" s="171">
        <f t="shared" si="0"/>
        <v>9</v>
      </c>
      <c r="K3" s="171">
        <f t="shared" si="0"/>
        <v>10</v>
      </c>
      <c r="L3" s="171">
        <f t="shared" si="0"/>
        <v>11</v>
      </c>
      <c r="M3" s="171">
        <f t="shared" si="0"/>
        <v>12</v>
      </c>
      <c r="N3" s="171">
        <f t="shared" si="0"/>
        <v>13</v>
      </c>
      <c r="O3" s="171">
        <f t="shared" si="0"/>
        <v>14</v>
      </c>
      <c r="P3" s="171">
        <f t="shared" si="0"/>
        <v>15</v>
      </c>
      <c r="Q3" s="171">
        <f t="shared" si="0"/>
        <v>16</v>
      </c>
      <c r="R3" s="171">
        <f t="shared" si="0"/>
        <v>17</v>
      </c>
      <c r="S3" s="171">
        <f t="shared" si="0"/>
        <v>18</v>
      </c>
      <c r="T3" s="171">
        <f t="shared" si="0"/>
        <v>19</v>
      </c>
      <c r="U3" s="171">
        <f t="shared" si="0"/>
        <v>20</v>
      </c>
      <c r="V3" s="171">
        <f t="shared" si="0"/>
        <v>21</v>
      </c>
      <c r="W3" s="171">
        <f t="shared" si="0"/>
        <v>22</v>
      </c>
      <c r="X3" s="171">
        <f t="shared" si="0"/>
        <v>23</v>
      </c>
      <c r="Y3" s="171">
        <f t="shared" si="0"/>
        <v>24</v>
      </c>
      <c r="Z3" s="171">
        <f t="shared" si="0"/>
        <v>25</v>
      </c>
      <c r="AA3" s="171">
        <f t="shared" si="0"/>
        <v>26</v>
      </c>
      <c r="AB3" s="171">
        <f t="shared" si="0"/>
        <v>27</v>
      </c>
      <c r="AC3" s="171">
        <f t="shared" si="0"/>
        <v>28</v>
      </c>
      <c r="AD3" s="171">
        <f t="shared" si="0"/>
        <v>29</v>
      </c>
      <c r="AE3" s="172">
        <v>30</v>
      </c>
      <c r="AF3" s="117" t="s">
        <v>37</v>
      </c>
      <c r="AG3" s="109" t="s">
        <v>36</v>
      </c>
    </row>
    <row r="4" spans="1:35" s="5" customFormat="1" ht="20.100000000000001" customHeight="1" x14ac:dyDescent="0.2">
      <c r="A4" s="173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2"/>
      <c r="AF4" s="117" t="s">
        <v>35</v>
      </c>
      <c r="AG4" s="109" t="s">
        <v>35</v>
      </c>
    </row>
    <row r="5" spans="1:35" s="5" customFormat="1" x14ac:dyDescent="0.2">
      <c r="A5" s="58" t="s">
        <v>40</v>
      </c>
      <c r="B5" s="127">
        <f>[1]Junho!$F$5</f>
        <v>97</v>
      </c>
      <c r="C5" s="127">
        <f>[1]Junho!$F$6</f>
        <v>98</v>
      </c>
      <c r="D5" s="127">
        <f>[1]Junho!$F$7</f>
        <v>100</v>
      </c>
      <c r="E5" s="127">
        <f>[1]Junho!$F$8</f>
        <v>100</v>
      </c>
      <c r="F5" s="127">
        <f>[1]Junho!$F$9</f>
        <v>100</v>
      </c>
      <c r="G5" s="127">
        <f>[1]Junho!$F$10</f>
        <v>97</v>
      </c>
      <c r="H5" s="127">
        <f>[1]Junho!$F$11</f>
        <v>99</v>
      </c>
      <c r="I5" s="127">
        <f>[1]Junho!$F$12</f>
        <v>100</v>
      </c>
      <c r="J5" s="127">
        <f>[1]Junho!$F$13</f>
        <v>100</v>
      </c>
      <c r="K5" s="127">
        <f>[1]Junho!$F$14</f>
        <v>98</v>
      </c>
      <c r="L5" s="127">
        <f>[1]Junho!$F$15</f>
        <v>97</v>
      </c>
      <c r="M5" s="127">
        <f>[1]Junho!$F$16</f>
        <v>98</v>
      </c>
      <c r="N5" s="127">
        <f>[1]Junho!$F$17</f>
        <v>99</v>
      </c>
      <c r="O5" s="127">
        <f>[1]Junho!$F$18</f>
        <v>99</v>
      </c>
      <c r="P5" s="127">
        <f>[1]Junho!$F$19</f>
        <v>96</v>
      </c>
      <c r="Q5" s="127">
        <f>[1]Junho!$F$20</f>
        <v>99</v>
      </c>
      <c r="R5" s="127">
        <f>[1]Junho!$F$21</f>
        <v>94</v>
      </c>
      <c r="S5" s="127">
        <f>[1]Junho!$F$22</f>
        <v>82</v>
      </c>
      <c r="T5" s="127">
        <f>[1]Junho!$F$23</f>
        <v>98</v>
      </c>
      <c r="U5" s="127">
        <f>[1]Junho!$F$24</f>
        <v>96</v>
      </c>
      <c r="V5" s="127">
        <f>[1]Junho!$F$25</f>
        <v>95</v>
      </c>
      <c r="W5" s="127">
        <f>[1]Junho!$F$26</f>
        <v>98</v>
      </c>
      <c r="X5" s="127">
        <f>[1]Junho!$F$27</f>
        <v>95</v>
      </c>
      <c r="Y5" s="127">
        <f>[1]Junho!$F$28</f>
        <v>96</v>
      </c>
      <c r="Z5" s="127">
        <f>[1]Junho!$F$29</f>
        <v>93</v>
      </c>
      <c r="AA5" s="127">
        <f>[1]Junho!$F$30</f>
        <v>99</v>
      </c>
      <c r="AB5" s="127">
        <f>[1]Junho!$F$31</f>
        <v>100</v>
      </c>
      <c r="AC5" s="127">
        <f>[1]Junho!$F$32</f>
        <v>100</v>
      </c>
      <c r="AD5" s="127">
        <f>[1]Junho!$F$33</f>
        <v>100</v>
      </c>
      <c r="AE5" s="127">
        <f>[1]Junho!$F$34</f>
        <v>94</v>
      </c>
      <c r="AF5" s="15">
        <f>MAX(B5:AE5)</f>
        <v>100</v>
      </c>
      <c r="AG5" s="94">
        <f>AVERAGE(B5:AE5)</f>
        <v>97.233333333333334</v>
      </c>
    </row>
    <row r="6" spans="1:35" x14ac:dyDescent="0.2">
      <c r="A6" s="58" t="s">
        <v>0</v>
      </c>
      <c r="B6" s="11">
        <f>[2]Junho!$F$5</f>
        <v>100</v>
      </c>
      <c r="C6" s="11">
        <f>[2]Junho!$F$6</f>
        <v>100</v>
      </c>
      <c r="D6" s="11">
        <f>[2]Junho!$F$7</f>
        <v>100</v>
      </c>
      <c r="E6" s="11">
        <f>[2]Junho!$F$8</f>
        <v>100</v>
      </c>
      <c r="F6" s="11">
        <f>[2]Junho!$F$9</f>
        <v>100</v>
      </c>
      <c r="G6" s="11">
        <f>[2]Junho!$F$10</f>
        <v>100</v>
      </c>
      <c r="H6" s="11">
        <f>[2]Junho!$F$11</f>
        <v>100</v>
      </c>
      <c r="I6" s="11">
        <f>[2]Junho!$F$12</f>
        <v>99</v>
      </c>
      <c r="J6" s="11">
        <f>[2]Junho!$F$13</f>
        <v>100</v>
      </c>
      <c r="K6" s="11">
        <f>[2]Junho!$F$14</f>
        <v>98</v>
      </c>
      <c r="L6" s="11">
        <f>[2]Junho!$F$15</f>
        <v>93</v>
      </c>
      <c r="M6" s="11">
        <f>[2]Junho!$F$16</f>
        <v>100</v>
      </c>
      <c r="N6" s="11">
        <f>[2]Junho!$F$17</f>
        <v>89</v>
      </c>
      <c r="O6" s="11">
        <f>[2]Junho!$F$18</f>
        <v>88</v>
      </c>
      <c r="P6" s="11">
        <f>[2]Junho!$F$19</f>
        <v>100</v>
      </c>
      <c r="Q6" s="11">
        <f>[2]Junho!$F$20</f>
        <v>99</v>
      </c>
      <c r="R6" s="11">
        <f>[2]Junho!$F$21</f>
        <v>93</v>
      </c>
      <c r="S6" s="11">
        <f>[2]Junho!$F$22</f>
        <v>91</v>
      </c>
      <c r="T6" s="11">
        <f>[2]Junho!$F$23</f>
        <v>95</v>
      </c>
      <c r="U6" s="11">
        <f>[2]Junho!$F$24</f>
        <v>99</v>
      </c>
      <c r="V6" s="11">
        <f>[2]Junho!$F$25</f>
        <v>95</v>
      </c>
      <c r="W6" s="11">
        <f>[2]Junho!$F$26</f>
        <v>100</v>
      </c>
      <c r="X6" s="11">
        <f>[2]Junho!$F$27</f>
        <v>91</v>
      </c>
      <c r="Y6" s="11">
        <f>[2]Junho!$F$28</f>
        <v>90</v>
      </c>
      <c r="Z6" s="11">
        <f>[2]Junho!$F$29</f>
        <v>91</v>
      </c>
      <c r="AA6" s="11">
        <f>[2]Junho!$F$30</f>
        <v>100</v>
      </c>
      <c r="AB6" s="11">
        <f>[2]Junho!$F$31</f>
        <v>100</v>
      </c>
      <c r="AC6" s="11">
        <f>[2]Junho!$F$32</f>
        <v>99</v>
      </c>
      <c r="AD6" s="11">
        <f>[2]Junho!$F$33</f>
        <v>100</v>
      </c>
      <c r="AE6" s="11">
        <f>[2]Junho!$F$34</f>
        <v>90</v>
      </c>
      <c r="AF6" s="15">
        <f>MAX(B6:AE6)</f>
        <v>100</v>
      </c>
      <c r="AG6" s="94">
        <f>AVERAGE(B6:AE6)</f>
        <v>96.666666666666671</v>
      </c>
    </row>
    <row r="7" spans="1:35" x14ac:dyDescent="0.2">
      <c r="A7" s="58" t="s">
        <v>104</v>
      </c>
      <c r="B7" s="11">
        <f>[3]Junho!$F$5</f>
        <v>91</v>
      </c>
      <c r="C7" s="11">
        <f>[3]Junho!$F$6</f>
        <v>96</v>
      </c>
      <c r="D7" s="11">
        <f>[3]Junho!$F$7</f>
        <v>97</v>
      </c>
      <c r="E7" s="11">
        <f>[3]Junho!$F$8</f>
        <v>98</v>
      </c>
      <c r="F7" s="11">
        <f>[3]Junho!$F$9</f>
        <v>97</v>
      </c>
      <c r="G7" s="11">
        <f>[3]Junho!$F$10</f>
        <v>94</v>
      </c>
      <c r="H7" s="11">
        <f>[3]Junho!$F$11</f>
        <v>92</v>
      </c>
      <c r="I7" s="11">
        <f>[3]Junho!$F$12</f>
        <v>95</v>
      </c>
      <c r="J7" s="11">
        <f>[3]Junho!$F$13</f>
        <v>97</v>
      </c>
      <c r="K7" s="11">
        <f>[3]Junho!$F$14</f>
        <v>96</v>
      </c>
      <c r="L7" s="11">
        <f>[3]Junho!$F$15</f>
        <v>88</v>
      </c>
      <c r="M7" s="11">
        <f>[3]Junho!$F$16</f>
        <v>91</v>
      </c>
      <c r="N7" s="11">
        <f>[3]Junho!$F$17</f>
        <v>88</v>
      </c>
      <c r="O7" s="11">
        <f>[3]Junho!$F$18</f>
        <v>94</v>
      </c>
      <c r="P7" s="11">
        <f>[3]Junho!$F$19</f>
        <v>91</v>
      </c>
      <c r="Q7" s="11">
        <f>[3]Junho!$F$20</f>
        <v>90</v>
      </c>
      <c r="R7" s="11">
        <f>[3]Junho!$F$21</f>
        <v>85</v>
      </c>
      <c r="S7" s="11">
        <f>[3]Junho!$F$22</f>
        <v>83</v>
      </c>
      <c r="T7" s="11">
        <f>[3]Junho!$F$23</f>
        <v>89</v>
      </c>
      <c r="U7" s="11">
        <f>[3]Junho!$F$24</f>
        <v>84</v>
      </c>
      <c r="V7" s="11">
        <f>[3]Junho!$F$25</f>
        <v>76</v>
      </c>
      <c r="W7" s="11">
        <f>[3]Junho!$F$26</f>
        <v>79</v>
      </c>
      <c r="X7" s="11">
        <f>[3]Junho!$F$27</f>
        <v>75</v>
      </c>
      <c r="Y7" s="11">
        <f>[3]Junho!$F$28</f>
        <v>73</v>
      </c>
      <c r="Z7" s="11">
        <f>[3]Junho!$F$29</f>
        <v>95</v>
      </c>
      <c r="AA7" s="11">
        <f>[3]Junho!$F$30</f>
        <v>97</v>
      </c>
      <c r="AB7" s="11">
        <f>[3]Junho!$F$31</f>
        <v>98</v>
      </c>
      <c r="AC7" s="11">
        <f>[3]Junho!$F$32</f>
        <v>98</v>
      </c>
      <c r="AD7" s="11">
        <f>[3]Junho!$F$33</f>
        <v>94</v>
      </c>
      <c r="AE7" s="11">
        <f>[3]Junho!$F$34</f>
        <v>97</v>
      </c>
      <c r="AF7" s="15">
        <f>MAX(B7:AE7)</f>
        <v>98</v>
      </c>
      <c r="AG7" s="112">
        <f>AVERAGE(B7:AE7)</f>
        <v>90.6</v>
      </c>
    </row>
    <row r="8" spans="1:35" x14ac:dyDescent="0.2">
      <c r="A8" s="58" t="s">
        <v>1</v>
      </c>
      <c r="B8" s="11" t="str">
        <f>[4]Junho!$F$5</f>
        <v>*</v>
      </c>
      <c r="C8" s="11" t="str">
        <f>[4]Junho!$F$6</f>
        <v>*</v>
      </c>
      <c r="D8" s="11" t="str">
        <f>[4]Junho!$F$7</f>
        <v>*</v>
      </c>
      <c r="E8" s="11" t="str">
        <f>[4]Junho!$F$8</f>
        <v>*</v>
      </c>
      <c r="F8" s="11">
        <f>[4]Junho!$F$9</f>
        <v>81</v>
      </c>
      <c r="G8" s="11">
        <f>[4]Junho!$F$10</f>
        <v>88</v>
      </c>
      <c r="H8" s="11">
        <f>[4]Junho!$F$11</f>
        <v>94</v>
      </c>
      <c r="I8" s="11">
        <f>[4]Junho!$F$12</f>
        <v>96</v>
      </c>
      <c r="J8" s="11">
        <f>[4]Junho!$F$13</f>
        <v>96</v>
      </c>
      <c r="K8" s="11" t="str">
        <f>[4]Junho!$F$14</f>
        <v>*</v>
      </c>
      <c r="L8" s="11" t="str">
        <f>[4]Junho!$F$15</f>
        <v>*</v>
      </c>
      <c r="M8" s="11" t="str">
        <f>[4]Junho!$F$16</f>
        <v>*</v>
      </c>
      <c r="N8" s="11" t="str">
        <f>[4]Junho!$F$17</f>
        <v>*</v>
      </c>
      <c r="O8" s="11" t="str">
        <f>[4]Junho!$F$18</f>
        <v>*</v>
      </c>
      <c r="P8" s="11" t="str">
        <f>[4]Junho!$F$19</f>
        <v>*</v>
      </c>
      <c r="Q8" s="11" t="str">
        <f>[4]Junho!$F$20</f>
        <v>*</v>
      </c>
      <c r="R8" s="11" t="str">
        <f>[4]Junho!$F$21</f>
        <v>*</v>
      </c>
      <c r="S8" s="11" t="str">
        <f>[4]Junho!$F$22</f>
        <v>*</v>
      </c>
      <c r="T8" s="11" t="str">
        <f>[4]Junho!$F$23</f>
        <v>*</v>
      </c>
      <c r="U8" s="11" t="str">
        <f>[4]Junho!$F$24</f>
        <v>*</v>
      </c>
      <c r="V8" s="11" t="str">
        <f>[4]Junho!$F$25</f>
        <v>*</v>
      </c>
      <c r="W8" s="11">
        <f>[4]Junho!$F$26</f>
        <v>75</v>
      </c>
      <c r="X8" s="11">
        <f>[4]Junho!$F$27</f>
        <v>93</v>
      </c>
      <c r="Y8" s="11">
        <f>[4]Junho!$F$28</f>
        <v>92</v>
      </c>
      <c r="Z8" s="11">
        <f>[4]Junho!$F$29</f>
        <v>93</v>
      </c>
      <c r="AA8" s="11">
        <f>[4]Junho!$F$30</f>
        <v>95</v>
      </c>
      <c r="AB8" s="11" t="str">
        <f>[4]Junho!$F$31</f>
        <v>*</v>
      </c>
      <c r="AC8" s="11" t="str">
        <f>[4]Junho!$F$32</f>
        <v>*</v>
      </c>
      <c r="AD8" s="11" t="str">
        <f>[4]Junho!$F$33</f>
        <v>*</v>
      </c>
      <c r="AE8" s="11" t="str">
        <f>[4]Junho!$F$34</f>
        <v>*</v>
      </c>
      <c r="AF8" s="15">
        <f>MAX(B8:AE8)</f>
        <v>96</v>
      </c>
      <c r="AG8" s="94">
        <f>AVERAGE(B8:AE8)</f>
        <v>90.3</v>
      </c>
    </row>
    <row r="9" spans="1:35" x14ac:dyDescent="0.2">
      <c r="A9" s="58" t="s">
        <v>167</v>
      </c>
      <c r="B9" s="11">
        <f>[5]Junho!$F$5</f>
        <v>99</v>
      </c>
      <c r="C9" s="11">
        <f>[5]Junho!$F$6</f>
        <v>99</v>
      </c>
      <c r="D9" s="11">
        <f>[5]Junho!$F$7</f>
        <v>98</v>
      </c>
      <c r="E9" s="11">
        <f>[5]Junho!$F$8</f>
        <v>99</v>
      </c>
      <c r="F9" s="11">
        <f>[5]Junho!$F$9</f>
        <v>99</v>
      </c>
      <c r="G9" s="11">
        <f>[5]Junho!$F$10</f>
        <v>99</v>
      </c>
      <c r="H9" s="11">
        <f>[5]Junho!$F$11</f>
        <v>95</v>
      </c>
      <c r="I9" s="11">
        <f>[5]Junho!$F$12</f>
        <v>94</v>
      </c>
      <c r="J9" s="11">
        <f>[5]Junho!$F$13</f>
        <v>87</v>
      </c>
      <c r="K9" s="11">
        <f>[5]Junho!$F$14</f>
        <v>84</v>
      </c>
      <c r="L9" s="11">
        <f>[5]Junho!$F$15</f>
        <v>82</v>
      </c>
      <c r="M9" s="11">
        <f>[5]Junho!$F$16</f>
        <v>77</v>
      </c>
      <c r="N9" s="11">
        <f>[5]Junho!$F$17</f>
        <v>97</v>
      </c>
      <c r="O9" s="11">
        <f>[5]Junho!$F$18</f>
        <v>94</v>
      </c>
      <c r="P9" s="11">
        <f>[5]Junho!$F$19</f>
        <v>99</v>
      </c>
      <c r="Q9" s="11">
        <f>[5]Junho!$F$20</f>
        <v>98</v>
      </c>
      <c r="R9" s="11">
        <f>[5]Junho!$F$21</f>
        <v>82</v>
      </c>
      <c r="S9" s="11">
        <f>[5]Junho!$F$22</f>
        <v>88</v>
      </c>
      <c r="T9" s="11">
        <f>[5]Junho!$F$23</f>
        <v>81</v>
      </c>
      <c r="U9" s="11">
        <f>[5]Junho!$F$24</f>
        <v>84</v>
      </c>
      <c r="V9" s="11">
        <f>[5]Junho!$F$25</f>
        <v>94</v>
      </c>
      <c r="W9" s="11">
        <f>[5]Junho!$F$26</f>
        <v>86</v>
      </c>
      <c r="X9" s="11">
        <f>[5]Junho!$F$27</f>
        <v>79</v>
      </c>
      <c r="Y9" s="11">
        <f>[5]Junho!$F$28</f>
        <v>78</v>
      </c>
      <c r="Z9" s="11">
        <f>[5]Junho!$F$29</f>
        <v>99</v>
      </c>
      <c r="AA9" s="11">
        <f>[5]Junho!$F$30</f>
        <v>99</v>
      </c>
      <c r="AB9" s="11">
        <f>[5]Junho!$F$31</f>
        <v>99</v>
      </c>
      <c r="AC9" s="11">
        <f>[5]Junho!$F$32</f>
        <v>95</v>
      </c>
      <c r="AD9" s="11">
        <f>[5]Junho!$F$33</f>
        <v>99</v>
      </c>
      <c r="AE9" s="11">
        <f>[5]Junho!$F$34</f>
        <v>89</v>
      </c>
      <c r="AF9" s="15">
        <f>MAX(B9:AE9)</f>
        <v>99</v>
      </c>
      <c r="AG9" s="94">
        <f>AVERAGE(B9:AE9)</f>
        <v>91.733333333333334</v>
      </c>
    </row>
    <row r="10" spans="1:35" x14ac:dyDescent="0.2">
      <c r="A10" s="58" t="s">
        <v>111</v>
      </c>
      <c r="B10" s="11" t="str">
        <f>[6]Junho!$F$5</f>
        <v>*</v>
      </c>
      <c r="C10" s="11" t="str">
        <f>[6]Junho!$F$6</f>
        <v>*</v>
      </c>
      <c r="D10" s="11" t="str">
        <f>[6]Junho!$F$7</f>
        <v>*</v>
      </c>
      <c r="E10" s="11" t="str">
        <f>[6]Junho!$F$8</f>
        <v>*</v>
      </c>
      <c r="F10" s="11" t="str">
        <f>[6]Junho!$F$9</f>
        <v>*</v>
      </c>
      <c r="G10" s="11" t="str">
        <f>[6]Junho!$F$10</f>
        <v>*</v>
      </c>
      <c r="H10" s="11" t="str">
        <f>[6]Junho!$F$11</f>
        <v>*</v>
      </c>
      <c r="I10" s="11" t="str">
        <f>[6]Junho!$F$12</f>
        <v>*</v>
      </c>
      <c r="J10" s="11" t="str">
        <f>[6]Junho!$F$13</f>
        <v>*</v>
      </c>
      <c r="K10" s="11" t="str">
        <f>[6]Junho!$F$14</f>
        <v>*</v>
      </c>
      <c r="L10" s="11" t="str">
        <f>[6]Junho!$F$15</f>
        <v>*</v>
      </c>
      <c r="M10" s="11" t="str">
        <f>[6]Junho!$F$16</f>
        <v>*</v>
      </c>
      <c r="N10" s="11" t="str">
        <f>[6]Junho!$F$17</f>
        <v>*</v>
      </c>
      <c r="O10" s="11" t="str">
        <f>[6]Junho!$F$18</f>
        <v>*</v>
      </c>
      <c r="P10" s="11" t="str">
        <f>[6]Junho!$F$19</f>
        <v>*</v>
      </c>
      <c r="Q10" s="11" t="str">
        <f>[6]Junho!$F$20</f>
        <v>*</v>
      </c>
      <c r="R10" s="11" t="str">
        <f>[6]Junho!$F$21</f>
        <v>*</v>
      </c>
      <c r="S10" s="11" t="str">
        <f>[6]Junho!$F$22</f>
        <v>*</v>
      </c>
      <c r="T10" s="11" t="str">
        <f>[6]Junho!$F$23</f>
        <v>*</v>
      </c>
      <c r="U10" s="11" t="str">
        <f>[6]Junho!$F$24</f>
        <v>*</v>
      </c>
      <c r="V10" s="11" t="str">
        <f>[6]Junho!$F$25</f>
        <v>*</v>
      </c>
      <c r="W10" s="11" t="str">
        <f>[6]Junho!$F$26</f>
        <v>*</v>
      </c>
      <c r="X10" s="11" t="str">
        <f>[6]Junho!$F$27</f>
        <v>*</v>
      </c>
      <c r="Y10" s="11" t="str">
        <f>[6]Junho!$F$28</f>
        <v>*</v>
      </c>
      <c r="Z10" s="11" t="str">
        <f>[6]Junho!$F$29</f>
        <v>*</v>
      </c>
      <c r="AA10" s="11" t="str">
        <f>[6]Junho!$F$30</f>
        <v>*</v>
      </c>
      <c r="AB10" s="11" t="str">
        <f>[6]Junho!$F$31</f>
        <v>*</v>
      </c>
      <c r="AC10" s="11" t="str">
        <f>[6]Junho!$F$32</f>
        <v>*</v>
      </c>
      <c r="AD10" s="11" t="str">
        <f>[6]Junho!$F$33</f>
        <v>*</v>
      </c>
      <c r="AE10" s="11" t="str">
        <f>[6]Junho!$F$34</f>
        <v>*</v>
      </c>
      <c r="AF10" s="15" t="s">
        <v>226</v>
      </c>
      <c r="AG10" s="94" t="s">
        <v>226</v>
      </c>
    </row>
    <row r="11" spans="1:35" x14ac:dyDescent="0.2">
      <c r="A11" s="58" t="s">
        <v>64</v>
      </c>
      <c r="B11" s="11">
        <f>[7]Junho!$F$5</f>
        <v>70</v>
      </c>
      <c r="C11" s="11">
        <f>[7]Junho!$F$6</f>
        <v>100</v>
      </c>
      <c r="D11" s="11">
        <f>[7]Junho!$F$7</f>
        <v>100</v>
      </c>
      <c r="E11" s="11">
        <f>[7]Junho!$F$8</f>
        <v>0</v>
      </c>
      <c r="F11" s="11">
        <f>[7]Junho!$F$9</f>
        <v>100</v>
      </c>
      <c r="G11" s="11">
        <f>[7]Junho!$F$10</f>
        <v>100</v>
      </c>
      <c r="H11" s="11">
        <f>[7]Junho!$F$11</f>
        <v>83</v>
      </c>
      <c r="I11" s="11">
        <f>[7]Junho!$F$12</f>
        <v>100</v>
      </c>
      <c r="J11" s="11">
        <f>[7]Junho!$F$13</f>
        <v>100</v>
      </c>
      <c r="K11" s="11">
        <f>[7]Junho!$F$14</f>
        <v>100</v>
      </c>
      <c r="L11" s="11">
        <f>[7]Junho!$F$15</f>
        <v>87</v>
      </c>
      <c r="M11" s="11">
        <f>[7]Junho!$F$16</f>
        <v>78</v>
      </c>
      <c r="N11" s="11">
        <f>[7]Junho!$F$17</f>
        <v>80</v>
      </c>
      <c r="O11" s="11">
        <f>[7]Junho!$F$18</f>
        <v>100</v>
      </c>
      <c r="P11" s="11">
        <f>[7]Junho!$F$19</f>
        <v>92</v>
      </c>
      <c r="Q11" s="11">
        <f>[7]Junho!$F$20</f>
        <v>100</v>
      </c>
      <c r="R11" s="11">
        <f>[7]Junho!$F$21</f>
        <v>83</v>
      </c>
      <c r="S11" s="11">
        <f>[7]Junho!$F$22</f>
        <v>82</v>
      </c>
      <c r="T11" s="11">
        <f>[7]Junho!$F$23</f>
        <v>98</v>
      </c>
      <c r="U11" s="11">
        <f>[7]Junho!$F$24</f>
        <v>79</v>
      </c>
      <c r="V11" s="11">
        <f>[7]Junho!$F$25</f>
        <v>81</v>
      </c>
      <c r="W11" s="11">
        <f>[7]Junho!$F$26</f>
        <v>81</v>
      </c>
      <c r="X11" s="11">
        <f>[7]Junho!$F$27</f>
        <v>75</v>
      </c>
      <c r="Y11" s="11">
        <f>[7]Junho!$F$28</f>
        <v>69</v>
      </c>
      <c r="Z11" s="11">
        <f>[7]Junho!$F$29</f>
        <v>68</v>
      </c>
      <c r="AA11" s="11">
        <f>[7]Junho!$F$30</f>
        <v>85</v>
      </c>
      <c r="AB11" s="11" t="str">
        <f>[7]Junho!$F$31</f>
        <v>*</v>
      </c>
      <c r="AC11" s="11">
        <f>[7]Junho!$F$32</f>
        <v>100</v>
      </c>
      <c r="AD11" s="11">
        <f>[7]Junho!$F$33</f>
        <v>100</v>
      </c>
      <c r="AE11" s="11">
        <f>[7]Junho!$F$34</f>
        <v>100</v>
      </c>
      <c r="AF11" s="15">
        <f>MAX(B11:AE11)</f>
        <v>100</v>
      </c>
      <c r="AG11" s="94">
        <f>AVERAGE(B11:AE11)</f>
        <v>85.896551724137936</v>
      </c>
    </row>
    <row r="12" spans="1:35" x14ac:dyDescent="0.2">
      <c r="A12" s="58" t="s">
        <v>41</v>
      </c>
      <c r="B12" s="11">
        <f>[8]Junho!$F$5</f>
        <v>93</v>
      </c>
      <c r="C12" s="11" t="str">
        <f>[8]Junho!$F$6</f>
        <v>*</v>
      </c>
      <c r="D12" s="11" t="str">
        <f>[8]Junho!$F$7</f>
        <v>*</v>
      </c>
      <c r="E12" s="11" t="str">
        <f>[8]Junho!$F$8</f>
        <v>*</v>
      </c>
      <c r="F12" s="11" t="str">
        <f>[8]Junho!$F$9</f>
        <v>*</v>
      </c>
      <c r="G12" s="11" t="str">
        <f>[8]Junho!$F$10</f>
        <v>*</v>
      </c>
      <c r="H12" s="11" t="str">
        <f>[8]Junho!$F$11</f>
        <v>*</v>
      </c>
      <c r="I12" s="11" t="str">
        <f>[8]Junho!$F$12</f>
        <v>*</v>
      </c>
      <c r="J12" s="11" t="str">
        <f>[8]Junho!$F$13</f>
        <v>*</v>
      </c>
      <c r="K12" s="11" t="str">
        <f>[8]Junho!$F$14</f>
        <v>*</v>
      </c>
      <c r="L12" s="11" t="str">
        <f>[8]Junho!$F$15</f>
        <v>*</v>
      </c>
      <c r="M12" s="11" t="str">
        <f>[8]Junho!$F$16</f>
        <v>*</v>
      </c>
      <c r="N12" s="11" t="str">
        <f>[8]Junho!$F$17</f>
        <v>*</v>
      </c>
      <c r="O12" s="11" t="str">
        <f>[8]Junho!$F$18</f>
        <v>*</v>
      </c>
      <c r="P12" s="11" t="str">
        <f>[8]Junho!$F$19</f>
        <v>*</v>
      </c>
      <c r="Q12" s="11" t="str">
        <f>[8]Junho!$F$20</f>
        <v>*</v>
      </c>
      <c r="R12" s="11" t="str">
        <f>[8]Junho!$F$21</f>
        <v>*</v>
      </c>
      <c r="S12" s="11" t="str">
        <f>[8]Junho!$F$22</f>
        <v>*</v>
      </c>
      <c r="T12" s="11" t="str">
        <f>[8]Junho!$F$23</f>
        <v>*</v>
      </c>
      <c r="U12" s="11" t="str">
        <f>[8]Junho!$F$24</f>
        <v>*</v>
      </c>
      <c r="V12" s="11" t="str">
        <f>[8]Junho!$F$25</f>
        <v>*</v>
      </c>
      <c r="W12" s="11" t="str">
        <f>[8]Junho!$F$26</f>
        <v>*</v>
      </c>
      <c r="X12" s="11" t="str">
        <f>[8]Junho!$F$27</f>
        <v>*</v>
      </c>
      <c r="Y12" s="11" t="str">
        <f>[8]Junho!$F$28</f>
        <v>*</v>
      </c>
      <c r="Z12" s="11" t="str">
        <f>[8]Junho!$F$29</f>
        <v>*</v>
      </c>
      <c r="AA12" s="11" t="str">
        <f>[8]Junho!$F$30</f>
        <v>*</v>
      </c>
      <c r="AB12" s="11" t="str">
        <f>[8]Junho!$F$31</f>
        <v>*</v>
      </c>
      <c r="AC12" s="11" t="str">
        <f>[8]Junho!$F$32</f>
        <v>*</v>
      </c>
      <c r="AD12" s="11" t="str">
        <f>[8]Junho!$F$33</f>
        <v>*</v>
      </c>
      <c r="AE12" s="11" t="str">
        <f>[8]Junho!$F$34</f>
        <v>*</v>
      </c>
      <c r="AF12" s="15">
        <f>MAX(B12:AE12)</f>
        <v>93</v>
      </c>
      <c r="AG12" s="94">
        <f>AVERAGE(B12:AE12)</f>
        <v>93</v>
      </c>
    </row>
    <row r="13" spans="1:35" x14ac:dyDescent="0.2">
      <c r="A13" s="58" t="s">
        <v>114</v>
      </c>
      <c r="B13" s="11" t="str">
        <f>[9]Junho!$F$5</f>
        <v>*</v>
      </c>
      <c r="C13" s="11" t="str">
        <f>[9]Junho!$F$6</f>
        <v>*</v>
      </c>
      <c r="D13" s="11" t="str">
        <f>[9]Junho!$F$7</f>
        <v>*</v>
      </c>
      <c r="E13" s="11" t="str">
        <f>[9]Junho!$F$8</f>
        <v>*</v>
      </c>
      <c r="F13" s="11" t="str">
        <f>[9]Junho!$F$9</f>
        <v>*</v>
      </c>
      <c r="G13" s="11" t="str">
        <f>[9]Junho!$F$10</f>
        <v>*</v>
      </c>
      <c r="H13" s="11" t="str">
        <f>[9]Junho!$F$11</f>
        <v>*</v>
      </c>
      <c r="I13" s="11" t="str">
        <f>[9]Junho!$F$12</f>
        <v>*</v>
      </c>
      <c r="J13" s="11" t="str">
        <f>[9]Junho!$F$13</f>
        <v>*</v>
      </c>
      <c r="K13" s="11" t="str">
        <f>[9]Junho!$F$14</f>
        <v>*</v>
      </c>
      <c r="L13" s="11" t="str">
        <f>[9]Junho!$F$15</f>
        <v>*</v>
      </c>
      <c r="M13" s="11" t="str">
        <f>[9]Junho!$F$16</f>
        <v>*</v>
      </c>
      <c r="N13" s="11" t="str">
        <f>[9]Junho!$F$17</f>
        <v>*</v>
      </c>
      <c r="O13" s="11" t="str">
        <f>[9]Junho!$F$18</f>
        <v>*</v>
      </c>
      <c r="P13" s="11" t="str">
        <f>[9]Junho!$F$19</f>
        <v>*</v>
      </c>
      <c r="Q13" s="11" t="str">
        <f>[9]Junho!$F$20</f>
        <v>*</v>
      </c>
      <c r="R13" s="11" t="str">
        <f>[9]Junho!$F$21</f>
        <v>*</v>
      </c>
      <c r="S13" s="11" t="str">
        <f>[9]Junho!$F$22</f>
        <v>*</v>
      </c>
      <c r="T13" s="11" t="str">
        <f>[9]Junho!$F$23</f>
        <v>*</v>
      </c>
      <c r="U13" s="11" t="str">
        <f>[9]Junho!$F$24</f>
        <v>*</v>
      </c>
      <c r="V13" s="11" t="str">
        <f>[9]Junho!$F$25</f>
        <v>*</v>
      </c>
      <c r="W13" s="11" t="str">
        <f>[9]Junho!$F$26</f>
        <v>*</v>
      </c>
      <c r="X13" s="11" t="str">
        <f>[9]Junho!$F$27</f>
        <v>*</v>
      </c>
      <c r="Y13" s="11" t="str">
        <f>[9]Junho!$F$28</f>
        <v>*</v>
      </c>
      <c r="Z13" s="11" t="str">
        <f>[9]Junho!$F$29</f>
        <v>*</v>
      </c>
      <c r="AA13" s="11" t="str">
        <f>[9]Junho!$F$30</f>
        <v>*</v>
      </c>
      <c r="AB13" s="11" t="str">
        <f>[9]Junho!$F$31</f>
        <v>*</v>
      </c>
      <c r="AC13" s="11" t="str">
        <f>[9]Junho!$F$32</f>
        <v>*</v>
      </c>
      <c r="AD13" s="11" t="str">
        <f>[9]Junho!$F$33</f>
        <v>*</v>
      </c>
      <c r="AE13" s="11" t="str">
        <f>[9]Junho!$F$34</f>
        <v>*</v>
      </c>
      <c r="AF13" s="15" t="s">
        <v>226</v>
      </c>
      <c r="AG13" s="112" t="s">
        <v>226</v>
      </c>
    </row>
    <row r="14" spans="1:35" x14ac:dyDescent="0.2">
      <c r="A14" s="58" t="s">
        <v>118</v>
      </c>
      <c r="B14" s="11" t="str">
        <f>[10]Junho!$F$5</f>
        <v>*</v>
      </c>
      <c r="C14" s="11" t="str">
        <f>[10]Junho!$F$6</f>
        <v>*</v>
      </c>
      <c r="D14" s="11" t="str">
        <f>[10]Junho!$F$7</f>
        <v>*</v>
      </c>
      <c r="E14" s="11" t="str">
        <f>[10]Junho!$F$8</f>
        <v>*</v>
      </c>
      <c r="F14" s="11" t="str">
        <f>[10]Junho!$F$9</f>
        <v>*</v>
      </c>
      <c r="G14" s="11" t="str">
        <f>[10]Junho!$F$10</f>
        <v>*</v>
      </c>
      <c r="H14" s="11" t="str">
        <f>[10]Junho!$F$11</f>
        <v>*</v>
      </c>
      <c r="I14" s="11" t="str">
        <f>[10]Junho!$F$12</f>
        <v>*</v>
      </c>
      <c r="J14" s="11" t="str">
        <f>[10]Junho!$F$13</f>
        <v>*</v>
      </c>
      <c r="K14" s="11" t="str">
        <f>[10]Junho!$F$14</f>
        <v>*</v>
      </c>
      <c r="L14" s="11" t="str">
        <f>[10]Junho!$F$15</f>
        <v>*</v>
      </c>
      <c r="M14" s="11" t="str">
        <f>[10]Junho!$F$16</f>
        <v>*</v>
      </c>
      <c r="N14" s="11" t="str">
        <f>[10]Junho!$F$17</f>
        <v>*</v>
      </c>
      <c r="O14" s="11" t="str">
        <f>[10]Junho!$F$18</f>
        <v>*</v>
      </c>
      <c r="P14" s="11" t="str">
        <f>[10]Junho!$F$19</f>
        <v>*</v>
      </c>
      <c r="Q14" s="11" t="str">
        <f>[10]Junho!$F$20</f>
        <v>*</v>
      </c>
      <c r="R14" s="11" t="str">
        <f>[10]Junho!$F$21</f>
        <v>*</v>
      </c>
      <c r="S14" s="11" t="str">
        <f>[10]Junho!$F$22</f>
        <v>*</v>
      </c>
      <c r="T14" s="11" t="str">
        <f>[10]Junho!$F$23</f>
        <v>*</v>
      </c>
      <c r="U14" s="11" t="str">
        <f>[10]Junho!$F$24</f>
        <v>*</v>
      </c>
      <c r="V14" s="11" t="str">
        <f>[10]Junho!$F$25</f>
        <v>*</v>
      </c>
      <c r="W14" s="11" t="str">
        <f>[10]Junho!$F$26</f>
        <v>*</v>
      </c>
      <c r="X14" s="11" t="str">
        <f>[10]Junho!$F$27</f>
        <v>*</v>
      </c>
      <c r="Y14" s="11" t="str">
        <f>[10]Junho!$F$28</f>
        <v>*</v>
      </c>
      <c r="Z14" s="11" t="str">
        <f>[10]Junho!$F$29</f>
        <v>*</v>
      </c>
      <c r="AA14" s="11" t="str">
        <f>[10]Junho!$F$30</f>
        <v>*</v>
      </c>
      <c r="AB14" s="11" t="str">
        <f>[10]Junho!$F$31</f>
        <v>*</v>
      </c>
      <c r="AC14" s="11" t="str">
        <f>[10]Junho!$F$32</f>
        <v>*</v>
      </c>
      <c r="AD14" s="11" t="str">
        <f>[10]Junho!$F$33</f>
        <v>*</v>
      </c>
      <c r="AE14" s="11" t="str">
        <f>[10]Junho!$F$34</f>
        <v>*</v>
      </c>
      <c r="AF14" s="15" t="s">
        <v>226</v>
      </c>
      <c r="AG14" s="94" t="s">
        <v>226</v>
      </c>
    </row>
    <row r="15" spans="1:35" x14ac:dyDescent="0.2">
      <c r="A15" s="58" t="s">
        <v>121</v>
      </c>
      <c r="B15" s="11">
        <f>[11]Junho!$F$5</f>
        <v>99</v>
      </c>
      <c r="C15" s="11">
        <f>[11]Junho!$F$6</f>
        <v>99</v>
      </c>
      <c r="D15" s="11">
        <f>[11]Junho!$F$7</f>
        <v>99</v>
      </c>
      <c r="E15" s="11">
        <f>[11]Junho!$F$8</f>
        <v>99</v>
      </c>
      <c r="F15" s="11">
        <f>[11]Junho!$F$9</f>
        <v>99</v>
      </c>
      <c r="G15" s="11">
        <f>[11]Junho!$F$10</f>
        <v>98</v>
      </c>
      <c r="H15" s="11">
        <f>[11]Junho!$F$11</f>
        <v>99</v>
      </c>
      <c r="I15" s="11">
        <f>[11]Junho!$F$12</f>
        <v>95</v>
      </c>
      <c r="J15" s="11">
        <f>[11]Junho!$F$13</f>
        <v>98</v>
      </c>
      <c r="K15" s="11">
        <f>[11]Junho!$F$14</f>
        <v>97</v>
      </c>
      <c r="L15" s="11">
        <f>[11]Junho!$F$15</f>
        <v>95</v>
      </c>
      <c r="M15" s="11">
        <f>[11]Junho!$F$16</f>
        <v>97</v>
      </c>
      <c r="N15" s="11">
        <f>[11]Junho!$F$17</f>
        <v>95</v>
      </c>
      <c r="O15" s="11">
        <f>[11]Junho!$F$18</f>
        <v>98</v>
      </c>
      <c r="P15" s="11">
        <f>[11]Junho!$F$19</f>
        <v>96</v>
      </c>
      <c r="Q15" s="11">
        <f>[11]Junho!$F$20</f>
        <v>92</v>
      </c>
      <c r="R15" s="11">
        <f>[11]Junho!$F$21</f>
        <v>87</v>
      </c>
      <c r="S15" s="11">
        <f>[11]Junho!$F$22</f>
        <v>94</v>
      </c>
      <c r="T15" s="11">
        <f>[11]Junho!$F$23</f>
        <v>90</v>
      </c>
      <c r="U15" s="11">
        <f>[11]Junho!$F$24</f>
        <v>91</v>
      </c>
      <c r="V15" s="11">
        <f>[11]Junho!$F$25</f>
        <v>77</v>
      </c>
      <c r="W15" s="11">
        <f>[11]Junho!$F$26</f>
        <v>83</v>
      </c>
      <c r="X15" s="11">
        <f>[11]Junho!$F$27</f>
        <v>77</v>
      </c>
      <c r="Y15" s="11">
        <f>[11]Junho!$F$28</f>
        <v>78</v>
      </c>
      <c r="Z15" s="11">
        <f>[11]Junho!$F$29</f>
        <v>98</v>
      </c>
      <c r="AA15" s="11">
        <f>[11]Junho!$F$30</f>
        <v>99</v>
      </c>
      <c r="AB15" s="11">
        <f>[11]Junho!$F$31</f>
        <v>99</v>
      </c>
      <c r="AC15" s="11">
        <f>[11]Junho!$F$32</f>
        <v>100</v>
      </c>
      <c r="AD15" s="11">
        <f>[11]Junho!$F$33</f>
        <v>98</v>
      </c>
      <c r="AE15" s="11">
        <f>[11]Junho!$F$34</f>
        <v>96</v>
      </c>
      <c r="AF15" s="15">
        <f>MAX(B15:AE15)</f>
        <v>100</v>
      </c>
      <c r="AG15" s="94">
        <f>AVERAGE(B15:AE15)</f>
        <v>94.066666666666663</v>
      </c>
      <c r="AI15" t="s">
        <v>47</v>
      </c>
    </row>
    <row r="16" spans="1:35" x14ac:dyDescent="0.2">
      <c r="A16" s="58" t="s">
        <v>168</v>
      </c>
      <c r="B16" s="11" t="str">
        <f>[12]Junho!$F$5</f>
        <v>*</v>
      </c>
      <c r="C16" s="11" t="str">
        <f>[12]Junho!$F$6</f>
        <v>*</v>
      </c>
      <c r="D16" s="11" t="str">
        <f>[12]Junho!$F$7</f>
        <v>*</v>
      </c>
      <c r="E16" s="11" t="str">
        <f>[12]Junho!$F$8</f>
        <v>*</v>
      </c>
      <c r="F16" s="11" t="str">
        <f>[12]Junho!$F$9</f>
        <v>*</v>
      </c>
      <c r="G16" s="11" t="str">
        <f>[12]Junho!$F$10</f>
        <v>*</v>
      </c>
      <c r="H16" s="11" t="str">
        <f>[12]Junho!$F$11</f>
        <v>*</v>
      </c>
      <c r="I16" s="11" t="str">
        <f>[12]Junho!$F$12</f>
        <v>*</v>
      </c>
      <c r="J16" s="11" t="str">
        <f>[12]Junho!$F$13</f>
        <v>*</v>
      </c>
      <c r="K16" s="11" t="str">
        <f>[12]Junho!$F$14</f>
        <v>*</v>
      </c>
      <c r="L16" s="11" t="str">
        <f>[12]Junho!$F$15</f>
        <v>*</v>
      </c>
      <c r="M16" s="11" t="str">
        <f>[12]Junho!$F$16</f>
        <v>*</v>
      </c>
      <c r="N16" s="11" t="str">
        <f>[12]Junho!$F$17</f>
        <v>*</v>
      </c>
      <c r="O16" s="11" t="str">
        <f>[12]Junho!$F$18</f>
        <v>*</v>
      </c>
      <c r="P16" s="11" t="str">
        <f>[12]Junho!$F$19</f>
        <v>*</v>
      </c>
      <c r="Q16" s="11" t="str">
        <f>[12]Junho!$F$20</f>
        <v>*</v>
      </c>
      <c r="R16" s="11" t="str">
        <f>[12]Junho!$F$21</f>
        <v>*</v>
      </c>
      <c r="S16" s="11" t="str">
        <f>[12]Junho!$F$22</f>
        <v>*</v>
      </c>
      <c r="T16" s="11" t="str">
        <f>[12]Junho!$F$23</f>
        <v>*</v>
      </c>
      <c r="U16" s="11" t="str">
        <f>[12]Junho!$F$24</f>
        <v>*</v>
      </c>
      <c r="V16" s="11" t="str">
        <f>[12]Junho!$F$25</f>
        <v>*</v>
      </c>
      <c r="W16" s="11" t="str">
        <f>[12]Junho!$F$26</f>
        <v>*</v>
      </c>
      <c r="X16" s="11" t="str">
        <f>[12]Junho!$F$27</f>
        <v>*</v>
      </c>
      <c r="Y16" s="11" t="str">
        <f>[12]Junho!$F$28</f>
        <v>*</v>
      </c>
      <c r="Z16" s="11" t="str">
        <f>[12]Junho!$F$29</f>
        <v>*</v>
      </c>
      <c r="AA16" s="11" t="str">
        <f>[12]Junho!$F$30</f>
        <v>*</v>
      </c>
      <c r="AB16" s="11" t="str">
        <f>[12]Junho!$F$31</f>
        <v>*</v>
      </c>
      <c r="AC16" s="11" t="str">
        <f>[12]Junho!$F$32</f>
        <v>*</v>
      </c>
      <c r="AD16" s="11" t="str">
        <f>[12]Junho!$F$33</f>
        <v>*</v>
      </c>
      <c r="AE16" s="11" t="str">
        <f>[12]Junho!$F$34</f>
        <v>*</v>
      </c>
      <c r="AF16" s="15" t="s">
        <v>226</v>
      </c>
      <c r="AG16" s="94" t="s">
        <v>226</v>
      </c>
    </row>
    <row r="17" spans="1:36" x14ac:dyDescent="0.2">
      <c r="A17" s="58" t="s">
        <v>2</v>
      </c>
      <c r="B17" s="11">
        <f>[13]Junho!$F$5</f>
        <v>88</v>
      </c>
      <c r="C17" s="11">
        <f>[13]Junho!$F$6</f>
        <v>100</v>
      </c>
      <c r="D17" s="11">
        <f>[13]Junho!$F$7</f>
        <v>100</v>
      </c>
      <c r="E17" s="11">
        <f>[13]Junho!$F$8</f>
        <v>90</v>
      </c>
      <c r="F17" s="11">
        <f>[13]Junho!$F$9</f>
        <v>92</v>
      </c>
      <c r="G17" s="11">
        <f>[13]Junho!$F$10</f>
        <v>98</v>
      </c>
      <c r="H17" s="11">
        <f>[13]Junho!$F$11</f>
        <v>100</v>
      </c>
      <c r="I17" s="11">
        <f>[13]Junho!$F$12</f>
        <v>90</v>
      </c>
      <c r="J17" s="11">
        <f>[13]Junho!$F$13</f>
        <v>91</v>
      </c>
      <c r="K17" s="11">
        <f>[13]Junho!$F$14</f>
        <v>86</v>
      </c>
      <c r="L17" s="11">
        <f>[13]Junho!$F$15</f>
        <v>80</v>
      </c>
      <c r="M17" s="11">
        <f>[13]Junho!$F$16</f>
        <v>76</v>
      </c>
      <c r="N17" s="11">
        <f>[13]Junho!$F$17</f>
        <v>83</v>
      </c>
      <c r="O17" s="11">
        <f>[13]Junho!$F$18</f>
        <v>93</v>
      </c>
      <c r="P17" s="11">
        <f>[13]Junho!$F$19</f>
        <v>81</v>
      </c>
      <c r="Q17" s="11">
        <f>[13]Junho!$F$20</f>
        <v>68</v>
      </c>
      <c r="R17" s="11">
        <f>[13]Junho!$F$21</f>
        <v>69</v>
      </c>
      <c r="S17" s="11">
        <f>[13]Junho!$F$22</f>
        <v>76</v>
      </c>
      <c r="T17" s="11">
        <f>[13]Junho!$F$23</f>
        <v>83</v>
      </c>
      <c r="U17" s="11">
        <f>[13]Junho!$F$24</f>
        <v>76</v>
      </c>
      <c r="V17" s="11">
        <f>[13]Junho!$F$25</f>
        <v>63</v>
      </c>
      <c r="W17" s="11">
        <f>[13]Junho!$F$26</f>
        <v>68</v>
      </c>
      <c r="X17" s="11">
        <f>[13]Junho!$F$27</f>
        <v>65</v>
      </c>
      <c r="Y17" s="11">
        <f>[13]Junho!$F$28</f>
        <v>64</v>
      </c>
      <c r="Z17" s="11">
        <f>[13]Junho!$F$29</f>
        <v>82</v>
      </c>
      <c r="AA17" s="11">
        <f>[13]Junho!$F$30</f>
        <v>100</v>
      </c>
      <c r="AB17" s="11">
        <f>[13]Junho!$F$31</f>
        <v>100</v>
      </c>
      <c r="AC17" s="11">
        <f>[13]Junho!$F$32</f>
        <v>100</v>
      </c>
      <c r="AD17" s="11">
        <f>[13]Junho!$F$33</f>
        <v>92</v>
      </c>
      <c r="AE17" s="11">
        <f>[13]Junho!$F$34</f>
        <v>77</v>
      </c>
      <c r="AF17" s="15">
        <f t="shared" ref="AF17:AF48" si="1">MAX(B17:AE17)</f>
        <v>100</v>
      </c>
      <c r="AG17" s="94">
        <f t="shared" ref="AG17:AG48" si="2">AVERAGE(B17:AE17)</f>
        <v>84.36666666666666</v>
      </c>
      <c r="AI17" s="12" t="s">
        <v>47</v>
      </c>
    </row>
    <row r="18" spans="1:36" x14ac:dyDescent="0.2">
      <c r="A18" s="58" t="s">
        <v>3</v>
      </c>
      <c r="B18" s="11">
        <f>[14]Junho!$F$5</f>
        <v>91</v>
      </c>
      <c r="C18" s="11">
        <f>[14]Junho!$F$6</f>
        <v>89</v>
      </c>
      <c r="D18" s="11">
        <f>[14]Junho!$F$7</f>
        <v>88</v>
      </c>
      <c r="E18" s="11">
        <f>[14]Junho!$F$8</f>
        <v>93</v>
      </c>
      <c r="F18" s="11">
        <f>[14]Junho!$F$9</f>
        <v>87</v>
      </c>
      <c r="G18" s="11">
        <f>[14]Junho!$F$10</f>
        <v>90</v>
      </c>
      <c r="H18" s="11">
        <f>[14]Junho!$F$11</f>
        <v>92</v>
      </c>
      <c r="I18" s="11">
        <f>[14]Junho!$F$12</f>
        <v>93</v>
      </c>
      <c r="J18" s="11">
        <f>[14]Junho!$F$13</f>
        <v>90</v>
      </c>
      <c r="K18" s="11">
        <f>[14]Junho!$F$14</f>
        <v>90</v>
      </c>
      <c r="L18" s="11">
        <f>[14]Junho!$F$15</f>
        <v>92</v>
      </c>
      <c r="M18" s="11">
        <f>[14]Junho!$F$16</f>
        <v>89</v>
      </c>
      <c r="N18" s="11">
        <f>[14]Junho!$F$17</f>
        <v>90</v>
      </c>
      <c r="O18" s="11">
        <f>[14]Junho!$F$18</f>
        <v>90</v>
      </c>
      <c r="P18" s="11">
        <f>[14]Junho!$F$19</f>
        <v>88</v>
      </c>
      <c r="Q18" s="11">
        <f>[14]Junho!$F$20</f>
        <v>86</v>
      </c>
      <c r="R18" s="11">
        <f>[14]Junho!$F$21</f>
        <v>89</v>
      </c>
      <c r="S18" s="11">
        <f>[14]Junho!$F$22</f>
        <v>87</v>
      </c>
      <c r="T18" s="11">
        <f>[14]Junho!$F$23</f>
        <v>89</v>
      </c>
      <c r="U18" s="11">
        <f>[14]Junho!$F$24</f>
        <v>90</v>
      </c>
      <c r="V18" s="11">
        <f>[14]Junho!$F$25</f>
        <v>86</v>
      </c>
      <c r="W18" s="11">
        <f>[14]Junho!$F$26</f>
        <v>90</v>
      </c>
      <c r="X18" s="11">
        <f>[14]Junho!$F$27</f>
        <v>85</v>
      </c>
      <c r="Y18" s="11">
        <f>[14]Junho!$F$28</f>
        <v>87</v>
      </c>
      <c r="Z18" s="11">
        <f>[14]Junho!$F$29</f>
        <v>87</v>
      </c>
      <c r="AA18" s="11">
        <f>[14]Junho!$F$30</f>
        <v>88</v>
      </c>
      <c r="AB18" s="11">
        <f>[14]Junho!$F$31</f>
        <v>88</v>
      </c>
      <c r="AC18" s="11">
        <f>[14]Junho!$F$32</f>
        <v>95</v>
      </c>
      <c r="AD18" s="11">
        <f>[14]Junho!$F$33</f>
        <v>95</v>
      </c>
      <c r="AE18" s="11">
        <f>[14]Junho!$F$34</f>
        <v>85</v>
      </c>
      <c r="AF18" s="15">
        <f t="shared" si="1"/>
        <v>95</v>
      </c>
      <c r="AG18" s="94">
        <f t="shared" si="2"/>
        <v>89.3</v>
      </c>
      <c r="AH18" s="12" t="s">
        <v>47</v>
      </c>
      <c r="AI18" s="12" t="s">
        <v>47</v>
      </c>
    </row>
    <row r="19" spans="1:36" x14ac:dyDescent="0.2">
      <c r="A19" s="58" t="s">
        <v>4</v>
      </c>
      <c r="B19" s="11" t="str">
        <f>[15]Junho!$F$5</f>
        <v>*</v>
      </c>
      <c r="C19" s="11" t="str">
        <f>[15]Junho!$F$6</f>
        <v>*</v>
      </c>
      <c r="D19" s="11" t="str">
        <f>[15]Junho!$F$7</f>
        <v>*</v>
      </c>
      <c r="E19" s="11" t="str">
        <f>[15]Junho!$F$8</f>
        <v>*</v>
      </c>
      <c r="F19" s="11" t="str">
        <f>[15]Junho!$F$9</f>
        <v>*</v>
      </c>
      <c r="G19" s="11" t="str">
        <f>[15]Junho!$F$10</f>
        <v>*</v>
      </c>
      <c r="H19" s="11" t="str">
        <f>[15]Junho!$F$11</f>
        <v>*</v>
      </c>
      <c r="I19" s="11" t="str">
        <f>[15]Junho!$F$12</f>
        <v>*</v>
      </c>
      <c r="J19" s="11" t="str">
        <f>[15]Junho!$F$13</f>
        <v>*</v>
      </c>
      <c r="K19" s="11" t="str">
        <f>[15]Junho!$F$14</f>
        <v>*</v>
      </c>
      <c r="L19" s="11" t="str">
        <f>[15]Junho!$F$15</f>
        <v>*</v>
      </c>
      <c r="M19" s="11" t="str">
        <f>[15]Junho!$F$16</f>
        <v>*</v>
      </c>
      <c r="N19" s="11" t="str">
        <f>[15]Junho!$F$17</f>
        <v>*</v>
      </c>
      <c r="O19" s="11" t="str">
        <f>[15]Junho!$F$18</f>
        <v>*</v>
      </c>
      <c r="P19" s="11" t="str">
        <f>[15]Junho!$F$19</f>
        <v>*</v>
      </c>
      <c r="Q19" s="11" t="str">
        <f>[15]Junho!$F$20</f>
        <v>*</v>
      </c>
      <c r="R19" s="11" t="str">
        <f>[15]Junho!$F$21</f>
        <v>*</v>
      </c>
      <c r="S19" s="11" t="str">
        <f>[15]Junho!$F$22</f>
        <v>*</v>
      </c>
      <c r="T19" s="11" t="str">
        <f>[15]Junho!$F$23</f>
        <v>*</v>
      </c>
      <c r="U19" s="11" t="str">
        <f>[15]Junho!$F$24</f>
        <v>*</v>
      </c>
      <c r="V19" s="11" t="str">
        <f>[15]Junho!$F$25</f>
        <v>*</v>
      </c>
      <c r="W19" s="11" t="str">
        <f>[15]Junho!$F$26</f>
        <v>*</v>
      </c>
      <c r="X19" s="11" t="str">
        <f>[15]Junho!$F$27</f>
        <v>*</v>
      </c>
      <c r="Y19" s="11" t="str">
        <f>[15]Junho!$F$28</f>
        <v>*</v>
      </c>
      <c r="Z19" s="11" t="str">
        <f>[15]Junho!$F$29</f>
        <v>*</v>
      </c>
      <c r="AA19" s="11" t="str">
        <f>[15]Junho!$F$30</f>
        <v>*</v>
      </c>
      <c r="AB19" s="11" t="str">
        <f>[15]Junho!$F$31</f>
        <v>*</v>
      </c>
      <c r="AC19" s="11" t="str">
        <f>[15]Junho!$F$32</f>
        <v>*</v>
      </c>
      <c r="AD19" s="11" t="str">
        <f>[15]Junho!$F$33</f>
        <v>*</v>
      </c>
      <c r="AE19" s="11" t="str">
        <f>[15]Junho!$F$34</f>
        <v>*</v>
      </c>
      <c r="AF19" s="15" t="s">
        <v>226</v>
      </c>
      <c r="AG19" s="94" t="s">
        <v>226</v>
      </c>
      <c r="AI19" t="s">
        <v>47</v>
      </c>
    </row>
    <row r="20" spans="1:36" x14ac:dyDescent="0.2">
      <c r="A20" s="58" t="s">
        <v>5</v>
      </c>
      <c r="B20" s="11">
        <f>[16]Junho!$F$5</f>
        <v>85</v>
      </c>
      <c r="C20" s="11">
        <f>[16]Junho!$F$6</f>
        <v>90</v>
      </c>
      <c r="D20" s="11">
        <f>[16]Junho!$F$7</f>
        <v>92</v>
      </c>
      <c r="E20" s="11">
        <f>[16]Junho!$F$8</f>
        <v>92</v>
      </c>
      <c r="F20" s="11">
        <f>[16]Junho!$F$9</f>
        <v>91</v>
      </c>
      <c r="G20" s="11">
        <f>[16]Junho!$F$10</f>
        <v>85</v>
      </c>
      <c r="H20" s="11">
        <f>[16]Junho!$F$11</f>
        <v>85</v>
      </c>
      <c r="I20" s="11">
        <f>[16]Junho!$F$12</f>
        <v>80</v>
      </c>
      <c r="J20" s="11">
        <f>[16]Junho!$F$13</f>
        <v>81</v>
      </c>
      <c r="K20" s="11">
        <f>[16]Junho!$F$14</f>
        <v>81</v>
      </c>
      <c r="L20" s="11">
        <f>[16]Junho!$F$15</f>
        <v>88</v>
      </c>
      <c r="M20" s="11">
        <f>[16]Junho!$F$16</f>
        <v>77</v>
      </c>
      <c r="N20" s="11">
        <f>[16]Junho!$F$17</f>
        <v>82</v>
      </c>
      <c r="O20" s="11">
        <f>[16]Junho!$F$18</f>
        <v>86</v>
      </c>
      <c r="P20" s="11">
        <f>[16]Junho!$F$19</f>
        <v>89</v>
      </c>
      <c r="Q20" s="11">
        <f>[16]Junho!$F$20</f>
        <v>91</v>
      </c>
      <c r="R20" s="11">
        <f>[16]Junho!$F$21</f>
        <v>69</v>
      </c>
      <c r="S20" s="11">
        <f>[16]Junho!$F$22</f>
        <v>75</v>
      </c>
      <c r="T20" s="11">
        <f>[16]Junho!$F$23</f>
        <v>71</v>
      </c>
      <c r="U20" s="11">
        <f>[16]Junho!$F$24</f>
        <v>78</v>
      </c>
      <c r="V20" s="11">
        <f>[16]Junho!$F$25</f>
        <v>77</v>
      </c>
      <c r="W20" s="11">
        <f>[16]Junho!$F$26</f>
        <v>67</v>
      </c>
      <c r="X20" s="11">
        <f>[16]Junho!$F$27</f>
        <v>71</v>
      </c>
      <c r="Y20" s="11">
        <f>[16]Junho!$F$28</f>
        <v>72</v>
      </c>
      <c r="Z20" s="11">
        <f>[16]Junho!$F$29</f>
        <v>87</v>
      </c>
      <c r="AA20" s="11">
        <f>[16]Junho!$F$30</f>
        <v>88</v>
      </c>
      <c r="AB20" s="11">
        <f>[16]Junho!$F$31</f>
        <v>87</v>
      </c>
      <c r="AC20" s="11">
        <f>[16]Junho!$F$32</f>
        <v>87</v>
      </c>
      <c r="AD20" s="11">
        <f>[16]Junho!$F$33</f>
        <v>92</v>
      </c>
      <c r="AE20" s="11">
        <f>[16]Junho!$F$34</f>
        <v>80</v>
      </c>
      <c r="AF20" s="15">
        <f t="shared" si="1"/>
        <v>92</v>
      </c>
      <c r="AG20" s="94">
        <f t="shared" si="2"/>
        <v>82.533333333333331</v>
      </c>
      <c r="AH20" s="12" t="s">
        <v>47</v>
      </c>
    </row>
    <row r="21" spans="1:36" x14ac:dyDescent="0.2">
      <c r="A21" s="58" t="s">
        <v>43</v>
      </c>
      <c r="B21" s="11">
        <f>[17]Junho!$F$5</f>
        <v>78</v>
      </c>
      <c r="C21" s="11">
        <f>[17]Junho!$F$6</f>
        <v>92</v>
      </c>
      <c r="D21" s="11">
        <f>[17]Junho!$F$7</f>
        <v>100</v>
      </c>
      <c r="E21" s="11">
        <f>[17]Junho!$F$8</f>
        <v>88</v>
      </c>
      <c r="F21" s="11">
        <f>[17]Junho!$F$9</f>
        <v>88</v>
      </c>
      <c r="G21" s="11">
        <f>[17]Junho!$F$10</f>
        <v>100</v>
      </c>
      <c r="H21" s="11">
        <f>[17]Junho!$F$11</f>
        <v>100</v>
      </c>
      <c r="I21" s="11">
        <f>[17]Junho!$F$12</f>
        <v>93</v>
      </c>
      <c r="J21" s="11">
        <f>[17]Junho!$F$13</f>
        <v>91</v>
      </c>
      <c r="K21" s="11">
        <f>[17]Junho!$F$14</f>
        <v>84</v>
      </c>
      <c r="L21" s="11">
        <f>[17]Junho!$F$15</f>
        <v>79</v>
      </c>
      <c r="M21" s="11">
        <f>[17]Junho!$F$16</f>
        <v>80</v>
      </c>
      <c r="N21" s="11">
        <f>[17]Junho!$F$17</f>
        <v>81</v>
      </c>
      <c r="O21" s="11">
        <f>[17]Junho!$F$18</f>
        <v>85</v>
      </c>
      <c r="P21" s="11">
        <f>[17]Junho!$F$19</f>
        <v>78</v>
      </c>
      <c r="Q21" s="11">
        <f>[17]Junho!$F$20</f>
        <v>82</v>
      </c>
      <c r="R21" s="11">
        <f>[17]Junho!$F$21</f>
        <v>88</v>
      </c>
      <c r="S21" s="11">
        <f>[17]Junho!$F$22</f>
        <v>91</v>
      </c>
      <c r="T21" s="11">
        <f>[17]Junho!$F$23</f>
        <v>86</v>
      </c>
      <c r="U21" s="11">
        <f>[17]Junho!$F$24</f>
        <v>92</v>
      </c>
      <c r="V21" s="11">
        <f>[17]Junho!$F$25</f>
        <v>77</v>
      </c>
      <c r="W21" s="11">
        <f>[17]Junho!$F$26</f>
        <v>78</v>
      </c>
      <c r="X21" s="11">
        <f>[17]Junho!$F$27</f>
        <v>82</v>
      </c>
      <c r="Y21" s="11">
        <f>[17]Junho!$F$28</f>
        <v>79</v>
      </c>
      <c r="Z21" s="11">
        <f>[17]Junho!$F$29</f>
        <v>84</v>
      </c>
      <c r="AA21" s="11">
        <f>[17]Junho!$F$30</f>
        <v>91</v>
      </c>
      <c r="AB21" s="11">
        <f>[17]Junho!$F$31</f>
        <v>100</v>
      </c>
      <c r="AC21" s="11">
        <f>[17]Junho!$F$32</f>
        <v>98</v>
      </c>
      <c r="AD21" s="11">
        <f>[17]Junho!$F$33</f>
        <v>94</v>
      </c>
      <c r="AE21" s="11">
        <f>[17]Junho!$F$34</f>
        <v>76</v>
      </c>
      <c r="AF21" s="15">
        <f t="shared" si="1"/>
        <v>100</v>
      </c>
      <c r="AG21" s="94">
        <f t="shared" si="2"/>
        <v>87.166666666666671</v>
      </c>
    </row>
    <row r="22" spans="1:36" x14ac:dyDescent="0.2">
      <c r="A22" s="58" t="s">
        <v>6</v>
      </c>
      <c r="B22" s="11">
        <f>[18]Junho!$F$5</f>
        <v>96</v>
      </c>
      <c r="C22" s="11">
        <f>[18]Junho!$F$6</f>
        <v>95</v>
      </c>
      <c r="D22" s="11">
        <f>[18]Junho!$F$7</f>
        <v>95</v>
      </c>
      <c r="E22" s="11">
        <f>[18]Junho!$F$8</f>
        <v>93</v>
      </c>
      <c r="F22" s="11">
        <f>[18]Junho!$F$9</f>
        <v>96</v>
      </c>
      <c r="G22" s="11">
        <f>[18]Junho!$F$10</f>
        <v>92</v>
      </c>
      <c r="H22" s="11">
        <f>[18]Junho!$F$11</f>
        <v>96</v>
      </c>
      <c r="I22" s="11">
        <f>[18]Junho!$F$12</f>
        <v>97</v>
      </c>
      <c r="J22" s="11">
        <f>[18]Junho!$F$13</f>
        <v>96</v>
      </c>
      <c r="K22" s="11">
        <f>[18]Junho!$F$14</f>
        <v>97</v>
      </c>
      <c r="L22" s="11">
        <f>[18]Junho!$F$15</f>
        <v>97</v>
      </c>
      <c r="M22" s="11">
        <f>[18]Junho!$F$16</f>
        <v>98</v>
      </c>
      <c r="N22" s="11">
        <f>[18]Junho!$F$17</f>
        <v>96</v>
      </c>
      <c r="O22" s="11">
        <f>[18]Junho!$F$18</f>
        <v>95</v>
      </c>
      <c r="P22" s="11">
        <f>[18]Junho!$F$19</f>
        <v>95</v>
      </c>
      <c r="Q22" s="11">
        <f>[18]Junho!$F$20</f>
        <v>96</v>
      </c>
      <c r="R22" s="11">
        <f>[18]Junho!$F$21</f>
        <v>96</v>
      </c>
      <c r="S22" s="11">
        <f>[18]Junho!$F$22</f>
        <v>96</v>
      </c>
      <c r="T22" s="11">
        <f>[18]Junho!$F$23</f>
        <v>96</v>
      </c>
      <c r="U22" s="11">
        <f>[18]Junho!$F$24</f>
        <v>96</v>
      </c>
      <c r="V22" s="11">
        <f>[18]Junho!$F$25</f>
        <v>96</v>
      </c>
      <c r="W22" s="11">
        <f>[18]Junho!$F$26</f>
        <v>97</v>
      </c>
      <c r="X22" s="11">
        <f>[18]Junho!$F$27</f>
        <v>96</v>
      </c>
      <c r="Y22" s="11">
        <f>[18]Junho!$F$28</f>
        <v>95</v>
      </c>
      <c r="Z22" s="11">
        <f>[18]Junho!$F$29</f>
        <v>96</v>
      </c>
      <c r="AA22" s="11">
        <f>[18]Junho!$F$30</f>
        <v>95</v>
      </c>
      <c r="AB22" s="11">
        <f>[18]Junho!$F$31</f>
        <v>94</v>
      </c>
      <c r="AC22" s="11">
        <f>[18]Junho!$F$32</f>
        <v>95</v>
      </c>
      <c r="AD22" s="11">
        <f>[18]Junho!$F$33</f>
        <v>95</v>
      </c>
      <c r="AE22" s="11">
        <f>[18]Junho!$F$34</f>
        <v>95</v>
      </c>
      <c r="AF22" s="15">
        <f t="shared" si="1"/>
        <v>98</v>
      </c>
      <c r="AG22" s="94">
        <f t="shared" si="2"/>
        <v>95.6</v>
      </c>
    </row>
    <row r="23" spans="1:36" x14ac:dyDescent="0.2">
      <c r="A23" s="58" t="s">
        <v>7</v>
      </c>
      <c r="B23" s="11" t="str">
        <f>[19]Junho!$F$5</f>
        <v>*</v>
      </c>
      <c r="C23" s="11" t="str">
        <f>[19]Junho!$F$6</f>
        <v>*</v>
      </c>
      <c r="D23" s="11" t="str">
        <f>[19]Junho!$F$7</f>
        <v>*</v>
      </c>
      <c r="E23" s="11" t="str">
        <f>[19]Junho!$F$8</f>
        <v>*</v>
      </c>
      <c r="F23" s="11" t="str">
        <f>[19]Junho!$F$9</f>
        <v>*</v>
      </c>
      <c r="G23" s="11" t="str">
        <f>[19]Junho!$F$10</f>
        <v>*</v>
      </c>
      <c r="H23" s="11" t="str">
        <f>[19]Junho!$F$11</f>
        <v>*</v>
      </c>
      <c r="I23" s="11" t="str">
        <f>[19]Junho!$F$12</f>
        <v>*</v>
      </c>
      <c r="J23" s="11">
        <f>[19]Junho!$F$13</f>
        <v>63</v>
      </c>
      <c r="K23" s="11" t="str">
        <f>[19]Junho!$F$14</f>
        <v>*</v>
      </c>
      <c r="L23" s="11" t="str">
        <f>[19]Junho!$F$15</f>
        <v>*</v>
      </c>
      <c r="M23" s="11" t="str">
        <f>[19]Junho!$F$16</f>
        <v>*</v>
      </c>
      <c r="N23" s="11" t="str">
        <f>[19]Junho!$F$17</f>
        <v>*</v>
      </c>
      <c r="O23" s="11" t="str">
        <f>[19]Junho!$F$18</f>
        <v>*</v>
      </c>
      <c r="P23" s="11">
        <f>[19]Junho!$F$19</f>
        <v>72</v>
      </c>
      <c r="Q23" s="11">
        <f>[19]Junho!$F$20</f>
        <v>87</v>
      </c>
      <c r="R23" s="11">
        <f>[19]Junho!$F$21</f>
        <v>77</v>
      </c>
      <c r="S23" s="11">
        <f>[19]Junho!$F$22</f>
        <v>85</v>
      </c>
      <c r="T23" s="11">
        <f>[19]Junho!$F$23</f>
        <v>84</v>
      </c>
      <c r="U23" s="11">
        <f>[19]Junho!$F$24</f>
        <v>80</v>
      </c>
      <c r="V23" s="11">
        <f>[19]Junho!$F$25</f>
        <v>67</v>
      </c>
      <c r="W23" s="11">
        <f>[19]Junho!$F$26</f>
        <v>69</v>
      </c>
      <c r="X23" s="11">
        <f>[19]Junho!$F$27</f>
        <v>69</v>
      </c>
      <c r="Y23" s="11">
        <f>[19]Junho!$F$28</f>
        <v>72</v>
      </c>
      <c r="Z23" s="11">
        <f>[19]Junho!$F$29</f>
        <v>85</v>
      </c>
      <c r="AA23" s="11" t="str">
        <f>[19]Junho!$F$30</f>
        <v>*</v>
      </c>
      <c r="AB23" s="11" t="str">
        <f>[19]Junho!$F$31</f>
        <v>*</v>
      </c>
      <c r="AC23" s="11" t="str">
        <f>[19]Junho!$F$32</f>
        <v>*</v>
      </c>
      <c r="AD23" s="11" t="str">
        <f>[19]Junho!$F$33</f>
        <v>*</v>
      </c>
      <c r="AE23" s="11" t="str">
        <f>[19]Junho!$F$34</f>
        <v>*</v>
      </c>
      <c r="AF23" s="15">
        <f t="shared" si="1"/>
        <v>87</v>
      </c>
      <c r="AG23" s="94">
        <f t="shared" si="2"/>
        <v>75.833333333333329</v>
      </c>
      <c r="AI23" t="s">
        <v>47</v>
      </c>
    </row>
    <row r="24" spans="1:36" x14ac:dyDescent="0.2">
      <c r="A24" s="58" t="s">
        <v>169</v>
      </c>
      <c r="B24" s="11" t="str">
        <f>[20]Junho!$F$5</f>
        <v>*</v>
      </c>
      <c r="C24" s="11" t="str">
        <f>[20]Junho!$F$6</f>
        <v>*</v>
      </c>
      <c r="D24" s="11" t="str">
        <f>[20]Junho!$F$7</f>
        <v>*</v>
      </c>
      <c r="E24" s="11" t="str">
        <f>[20]Junho!$F$8</f>
        <v>*</v>
      </c>
      <c r="F24" s="11" t="str">
        <f>[20]Junho!$F$9</f>
        <v>*</v>
      </c>
      <c r="G24" s="11" t="str">
        <f>[20]Junho!$F$10</f>
        <v>*</v>
      </c>
      <c r="H24" s="11" t="str">
        <f>[20]Junho!$F$11</f>
        <v>*</v>
      </c>
      <c r="I24" s="11" t="str">
        <f>[20]Junho!$F$12</f>
        <v>*</v>
      </c>
      <c r="J24" s="11" t="str">
        <f>[20]Junho!$F$13</f>
        <v>*</v>
      </c>
      <c r="K24" s="11" t="str">
        <f>[20]Junho!$F$14</f>
        <v>*</v>
      </c>
      <c r="L24" s="11" t="str">
        <f>[20]Junho!$F$15</f>
        <v>*</v>
      </c>
      <c r="M24" s="11" t="str">
        <f>[20]Junho!$F$16</f>
        <v>*</v>
      </c>
      <c r="N24" s="11" t="str">
        <f>[20]Junho!$F$17</f>
        <v>*</v>
      </c>
      <c r="O24" s="11" t="str">
        <f>[20]Junho!$F$18</f>
        <v>*</v>
      </c>
      <c r="P24" s="11" t="str">
        <f>[20]Junho!$F$19</f>
        <v>*</v>
      </c>
      <c r="Q24" s="11" t="str">
        <f>[20]Junho!$F$20</f>
        <v>*</v>
      </c>
      <c r="R24" s="11" t="str">
        <f>[20]Junho!$F$21</f>
        <v>*</v>
      </c>
      <c r="S24" s="11" t="str">
        <f>[20]Junho!$F$22</f>
        <v>*</v>
      </c>
      <c r="T24" s="11" t="str">
        <f>[20]Junho!$F$23</f>
        <v>*</v>
      </c>
      <c r="U24" s="11" t="str">
        <f>[20]Junho!$F$24</f>
        <v>*</v>
      </c>
      <c r="V24" s="11" t="str">
        <f>[20]Junho!$F$25</f>
        <v>*</v>
      </c>
      <c r="W24" s="11" t="str">
        <f>[20]Junho!$F$26</f>
        <v>*</v>
      </c>
      <c r="X24" s="11" t="str">
        <f>[20]Junho!$F$27</f>
        <v>*</v>
      </c>
      <c r="Y24" s="11" t="str">
        <f>[20]Junho!$F$28</f>
        <v>*</v>
      </c>
      <c r="Z24" s="11" t="str">
        <f>[20]Junho!$F$29</f>
        <v>*</v>
      </c>
      <c r="AA24" s="11" t="str">
        <f>[20]Junho!$F$30</f>
        <v>*</v>
      </c>
      <c r="AB24" s="11" t="str">
        <f>[20]Junho!$F$31</f>
        <v>*</v>
      </c>
      <c r="AC24" s="11" t="str">
        <f>[20]Junho!$F$32</f>
        <v>*</v>
      </c>
      <c r="AD24" s="11" t="str">
        <f>[20]Junho!$F$33</f>
        <v>*</v>
      </c>
      <c r="AE24" s="11" t="str">
        <f>[20]Junho!$F$34</f>
        <v>*</v>
      </c>
      <c r="AF24" s="15" t="s">
        <v>226</v>
      </c>
      <c r="AG24" s="94" t="s">
        <v>226</v>
      </c>
    </row>
    <row r="25" spans="1:36" x14ac:dyDescent="0.2">
      <c r="A25" s="58" t="s">
        <v>170</v>
      </c>
      <c r="B25" s="11">
        <f>[21]Junho!$F$5</f>
        <v>98</v>
      </c>
      <c r="C25" s="11">
        <f>[21]Junho!$F$6</f>
        <v>98</v>
      </c>
      <c r="D25" s="11">
        <f>[21]Junho!$F$7</f>
        <v>99</v>
      </c>
      <c r="E25" s="11">
        <f>[21]Junho!$F$8</f>
        <v>97</v>
      </c>
      <c r="F25" s="11">
        <f>[21]Junho!$F$9</f>
        <v>96</v>
      </c>
      <c r="G25" s="11">
        <f>[21]Junho!$F$10</f>
        <v>99</v>
      </c>
      <c r="H25" s="11">
        <f>[21]Junho!$F$11</f>
        <v>99</v>
      </c>
      <c r="I25" s="11">
        <f>[21]Junho!$F$12</f>
        <v>93</v>
      </c>
      <c r="J25" s="11">
        <f>[21]Junho!$F$13</f>
        <v>96</v>
      </c>
      <c r="K25" s="11">
        <f>[21]Junho!$F$14</f>
        <v>97</v>
      </c>
      <c r="L25" s="11">
        <f>[21]Junho!$F$15</f>
        <v>93</v>
      </c>
      <c r="M25" s="11">
        <f>[21]Junho!$F$16</f>
        <v>93</v>
      </c>
      <c r="N25" s="11">
        <f>[21]Junho!$F$17</f>
        <v>91</v>
      </c>
      <c r="O25" s="11">
        <f>[21]Junho!$F$18</f>
        <v>91</v>
      </c>
      <c r="P25" s="11">
        <f>[21]Junho!$F$19</f>
        <v>97</v>
      </c>
      <c r="Q25" s="11">
        <f>[21]Junho!$F$20</f>
        <v>85</v>
      </c>
      <c r="R25" s="11">
        <f>[21]Junho!$F$21</f>
        <v>84</v>
      </c>
      <c r="S25" s="11">
        <f>[21]Junho!$F$22</f>
        <v>88</v>
      </c>
      <c r="T25" s="11">
        <f>[21]Junho!$F$23</f>
        <v>93</v>
      </c>
      <c r="U25" s="11">
        <f>[21]Junho!$F$24</f>
        <v>97</v>
      </c>
      <c r="V25" s="11">
        <f>[21]Junho!$F$25</f>
        <v>93</v>
      </c>
      <c r="W25" s="11">
        <f>[21]Junho!$F$26</f>
        <v>91</v>
      </c>
      <c r="X25" s="11">
        <f>[21]Junho!$F$27</f>
        <v>89</v>
      </c>
      <c r="Y25" s="11">
        <f>[21]Junho!$F$28</f>
        <v>88</v>
      </c>
      <c r="Z25" s="11">
        <f>[21]Junho!$F$29</f>
        <v>93</v>
      </c>
      <c r="AA25" s="11">
        <f>[21]Junho!$F$30</f>
        <v>98</v>
      </c>
      <c r="AB25" s="11">
        <f>[21]Junho!$F$31</f>
        <v>98</v>
      </c>
      <c r="AC25" s="11">
        <f>[21]Junho!$F$32</f>
        <v>99</v>
      </c>
      <c r="AD25" s="11">
        <f>[21]Junho!$F$33</f>
        <v>94</v>
      </c>
      <c r="AE25" s="11">
        <f>[21]Junho!$F$34</f>
        <v>89</v>
      </c>
      <c r="AF25" s="15">
        <f t="shared" si="1"/>
        <v>99</v>
      </c>
      <c r="AG25" s="94">
        <f t="shared" si="2"/>
        <v>93.86666666666666</v>
      </c>
      <c r="AH25" s="12" t="s">
        <v>47</v>
      </c>
    </row>
    <row r="26" spans="1:36" x14ac:dyDescent="0.2">
      <c r="A26" s="58" t="s">
        <v>171</v>
      </c>
      <c r="B26" s="11">
        <f>[22]Junho!$F$5</f>
        <v>97</v>
      </c>
      <c r="C26" s="11">
        <f>[22]Junho!$F$6</f>
        <v>97</v>
      </c>
      <c r="D26" s="11">
        <f>[22]Junho!$F$7</f>
        <v>97</v>
      </c>
      <c r="E26" s="11">
        <f>[22]Junho!$F$8</f>
        <v>97</v>
      </c>
      <c r="F26" s="11">
        <f>[22]Junho!$F$9</f>
        <v>98</v>
      </c>
      <c r="G26" s="11">
        <f>[22]Junho!$F$10</f>
        <v>96</v>
      </c>
      <c r="H26" s="11">
        <f>[22]Junho!$F$11</f>
        <v>95</v>
      </c>
      <c r="I26" s="11">
        <f>[22]Junho!$F$12</f>
        <v>93</v>
      </c>
      <c r="J26" s="11">
        <f>[22]Junho!$F$13</f>
        <v>98</v>
      </c>
      <c r="K26" s="11">
        <f>[22]Junho!$F$14</f>
        <v>97</v>
      </c>
      <c r="L26" s="11">
        <f>[22]Junho!$F$15</f>
        <v>97</v>
      </c>
      <c r="M26" s="11">
        <f>[22]Junho!$F$16</f>
        <v>96</v>
      </c>
      <c r="N26" s="11">
        <f>[22]Junho!$F$17</f>
        <v>94</v>
      </c>
      <c r="O26" s="11">
        <f>[22]Junho!$F$18</f>
        <v>92</v>
      </c>
      <c r="P26" s="11">
        <f>[22]Junho!$F$19</f>
        <v>94</v>
      </c>
      <c r="Q26" s="11">
        <f>[22]Junho!$F$20</f>
        <v>92</v>
      </c>
      <c r="R26" s="11">
        <f>[22]Junho!$F$21</f>
        <v>86</v>
      </c>
      <c r="S26" s="11">
        <f>[22]Junho!$F$22</f>
        <v>88</v>
      </c>
      <c r="T26" s="11">
        <f>[22]Junho!$F$23</f>
        <v>92</v>
      </c>
      <c r="U26" s="11">
        <f>[22]Junho!$F$24</f>
        <v>96</v>
      </c>
      <c r="V26" s="11">
        <f>[22]Junho!$F$25</f>
        <v>90</v>
      </c>
      <c r="W26" s="11">
        <f>[22]Junho!$F$26</f>
        <v>91</v>
      </c>
      <c r="X26" s="11">
        <f>[22]Junho!$F$27</f>
        <v>80</v>
      </c>
      <c r="Y26" s="11">
        <f>[22]Junho!$F$28</f>
        <v>85</v>
      </c>
      <c r="Z26" s="11">
        <f>[22]Junho!$F$29</f>
        <v>94</v>
      </c>
      <c r="AA26" s="11">
        <f>[22]Junho!$F$30</f>
        <v>96</v>
      </c>
      <c r="AB26" s="11">
        <f>[22]Junho!$F$31</f>
        <v>98</v>
      </c>
      <c r="AC26" s="11">
        <f>[22]Junho!$F$32</f>
        <v>98</v>
      </c>
      <c r="AD26" s="11">
        <f>[22]Junho!$F$33</f>
        <v>96</v>
      </c>
      <c r="AE26" s="11">
        <f>[22]Junho!$F$34</f>
        <v>95</v>
      </c>
      <c r="AF26" s="15">
        <f t="shared" si="1"/>
        <v>98</v>
      </c>
      <c r="AG26" s="94">
        <f t="shared" si="2"/>
        <v>93.833333333333329</v>
      </c>
      <c r="AI26" t="s">
        <v>47</v>
      </c>
    </row>
    <row r="27" spans="1:36" x14ac:dyDescent="0.2">
      <c r="A27" s="58" t="s">
        <v>8</v>
      </c>
      <c r="B27" s="11">
        <f>[23]Junho!$F$5</f>
        <v>100</v>
      </c>
      <c r="C27" s="11">
        <f>[23]Junho!$F$6</f>
        <v>100</v>
      </c>
      <c r="D27" s="11">
        <f>[23]Junho!$F$7</f>
        <v>94</v>
      </c>
      <c r="E27" s="11">
        <f>[23]Junho!$F$8</f>
        <v>100</v>
      </c>
      <c r="F27" s="11">
        <f>[23]Junho!$F$9</f>
        <v>100</v>
      </c>
      <c r="G27" s="11">
        <f>[23]Junho!$F$10</f>
        <v>100</v>
      </c>
      <c r="H27" s="11">
        <f>[23]Junho!$F$11</f>
        <v>100</v>
      </c>
      <c r="I27" s="11">
        <f>[23]Junho!$F$12</f>
        <v>89</v>
      </c>
      <c r="J27" s="11">
        <f>[23]Junho!$F$13</f>
        <v>95</v>
      </c>
      <c r="K27" s="11">
        <f>[23]Junho!$F$14</f>
        <v>95</v>
      </c>
      <c r="L27" s="11">
        <f>[23]Junho!$F$15</f>
        <v>92</v>
      </c>
      <c r="M27" s="11">
        <f>[23]Junho!$F$16</f>
        <v>93</v>
      </c>
      <c r="N27" s="11">
        <f>[23]Junho!$F$17</f>
        <v>91</v>
      </c>
      <c r="O27" s="11">
        <f>[23]Junho!$F$18</f>
        <v>95</v>
      </c>
      <c r="P27" s="11">
        <f>[23]Junho!$F$19</f>
        <v>96</v>
      </c>
      <c r="Q27" s="11">
        <f>[23]Junho!$F$20</f>
        <v>89</v>
      </c>
      <c r="R27" s="11">
        <f>[23]Junho!$F$21</f>
        <v>89</v>
      </c>
      <c r="S27" s="11">
        <f>[23]Junho!$F$22</f>
        <v>88</v>
      </c>
      <c r="T27" s="11">
        <f>[23]Junho!$F$23</f>
        <v>92</v>
      </c>
      <c r="U27" s="11">
        <f>[23]Junho!$F$24</f>
        <v>94</v>
      </c>
      <c r="V27" s="11">
        <f>[23]Junho!$F$25</f>
        <v>88</v>
      </c>
      <c r="W27" s="11">
        <f>[23]Junho!$F$26</f>
        <v>83</v>
      </c>
      <c r="X27" s="11">
        <f>[23]Junho!$F$27</f>
        <v>80</v>
      </c>
      <c r="Y27" s="11">
        <f>[23]Junho!$F$28</f>
        <v>78</v>
      </c>
      <c r="Z27" s="11">
        <f>[23]Junho!$F$29</f>
        <v>100</v>
      </c>
      <c r="AA27" s="11">
        <f>[23]Junho!$F$30</f>
        <v>100</v>
      </c>
      <c r="AB27" s="11">
        <f>[23]Junho!$F$31</f>
        <v>100</v>
      </c>
      <c r="AC27" s="11">
        <f>[23]Junho!$F$32</f>
        <v>100</v>
      </c>
      <c r="AD27" s="11">
        <f>[23]Junho!$F$33</f>
        <v>100</v>
      </c>
      <c r="AE27" s="11">
        <f>[23]Junho!$F$34</f>
        <v>93</v>
      </c>
      <c r="AF27" s="15">
        <f t="shared" si="1"/>
        <v>100</v>
      </c>
      <c r="AG27" s="94">
        <f t="shared" si="2"/>
        <v>93.8</v>
      </c>
      <c r="AI27" s="12" t="s">
        <v>47</v>
      </c>
    </row>
    <row r="28" spans="1:36" x14ac:dyDescent="0.2">
      <c r="A28" s="58" t="s">
        <v>9</v>
      </c>
      <c r="B28" s="11">
        <f>[24]Junho!$F$5</f>
        <v>94</v>
      </c>
      <c r="C28" s="11">
        <f>[24]Junho!$F$6</f>
        <v>94</v>
      </c>
      <c r="D28" s="11">
        <f>[24]Junho!$F$7</f>
        <v>96</v>
      </c>
      <c r="E28" s="11">
        <f>[24]Junho!$F$8</f>
        <v>96</v>
      </c>
      <c r="F28" s="11">
        <f>[24]Junho!$F$9</f>
        <v>94</v>
      </c>
      <c r="G28" s="11">
        <f>[24]Junho!$F$10</f>
        <v>92</v>
      </c>
      <c r="H28" s="11">
        <f>[24]Junho!$F$11</f>
        <v>90</v>
      </c>
      <c r="I28" s="11">
        <f>[24]Junho!$F$12</f>
        <v>89</v>
      </c>
      <c r="J28" s="11">
        <f>[24]Junho!$F$13</f>
        <v>94</v>
      </c>
      <c r="K28" s="11">
        <f>[24]Junho!$F$14</f>
        <v>91</v>
      </c>
      <c r="L28" s="11">
        <f>[24]Junho!$F$15</f>
        <v>83</v>
      </c>
      <c r="M28" s="11">
        <f>[24]Junho!$F$16</f>
        <v>87</v>
      </c>
      <c r="N28" s="11">
        <f>[24]Junho!$F$17</f>
        <v>82</v>
      </c>
      <c r="O28" s="11">
        <f>[24]Junho!$F$18</f>
        <v>93</v>
      </c>
      <c r="P28" s="11">
        <f>[24]Junho!$F$19</f>
        <v>89</v>
      </c>
      <c r="Q28" s="11">
        <f>[24]Junho!$F$20</f>
        <v>88</v>
      </c>
      <c r="R28" s="11">
        <f>[24]Junho!$F$21</f>
        <v>81</v>
      </c>
      <c r="S28" s="11">
        <f>[24]Junho!$F$22</f>
        <v>84</v>
      </c>
      <c r="T28" s="11">
        <f>[24]Junho!$F$23</f>
        <v>83</v>
      </c>
      <c r="U28" s="11">
        <f>[24]Junho!$F$24</f>
        <v>81</v>
      </c>
      <c r="V28" s="11">
        <f>[24]Junho!$F$25</f>
        <v>72</v>
      </c>
      <c r="W28" s="11">
        <f>[24]Junho!$F$26</f>
        <v>70</v>
      </c>
      <c r="X28" s="11">
        <f>[24]Junho!$F$27</f>
        <v>71</v>
      </c>
      <c r="Y28" s="11">
        <f>[24]Junho!$F$28</f>
        <v>71</v>
      </c>
      <c r="Z28" s="11">
        <f>[24]Junho!$F$29</f>
        <v>92</v>
      </c>
      <c r="AA28" s="11">
        <f>[24]Junho!$F$30</f>
        <v>93</v>
      </c>
      <c r="AB28" s="11">
        <f>[24]Junho!$F$31</f>
        <v>98</v>
      </c>
      <c r="AC28" s="11">
        <f>[24]Junho!$F$32</f>
        <v>97</v>
      </c>
      <c r="AD28" s="11">
        <f>[24]Junho!$F$33</f>
        <v>91</v>
      </c>
      <c r="AE28" s="11">
        <f>[24]Junho!$F$34</f>
        <v>94</v>
      </c>
      <c r="AF28" s="15">
        <f t="shared" si="1"/>
        <v>98</v>
      </c>
      <c r="AG28" s="94">
        <f t="shared" si="2"/>
        <v>87.666666666666671</v>
      </c>
      <c r="AI28" t="s">
        <v>47</v>
      </c>
    </row>
    <row r="29" spans="1:36" x14ac:dyDescent="0.2">
      <c r="A29" s="58" t="s">
        <v>42</v>
      </c>
      <c r="B29" s="11">
        <f>[25]Junho!$F$5</f>
        <v>81</v>
      </c>
      <c r="C29" s="11">
        <f>[25]Junho!$F$6</f>
        <v>88</v>
      </c>
      <c r="D29" s="11">
        <f>[25]Junho!$F$7</f>
        <v>92</v>
      </c>
      <c r="E29" s="11">
        <f>[25]Junho!$F$8</f>
        <v>91</v>
      </c>
      <c r="F29" s="11">
        <f>[25]Junho!$F$9</f>
        <v>91</v>
      </c>
      <c r="G29" s="11">
        <f>[25]Junho!$F$10</f>
        <v>89</v>
      </c>
      <c r="H29" s="11">
        <f>[25]Junho!$F$11</f>
        <v>89</v>
      </c>
      <c r="I29" s="11">
        <f>[25]Junho!$F$12</f>
        <v>88</v>
      </c>
      <c r="J29" s="11">
        <f>[25]Junho!$F$13</f>
        <v>87</v>
      </c>
      <c r="K29" s="11">
        <f>[25]Junho!$F$14</f>
        <v>86</v>
      </c>
      <c r="L29" s="11">
        <f>[25]Junho!$F$15</f>
        <v>84</v>
      </c>
      <c r="M29" s="11">
        <f>[25]Junho!$F$16</f>
        <v>81</v>
      </c>
      <c r="N29" s="11">
        <f>[25]Junho!$F$17</f>
        <v>80</v>
      </c>
      <c r="O29" s="11">
        <f>[25]Junho!$F$18</f>
        <v>80</v>
      </c>
      <c r="P29" s="11">
        <f>[25]Junho!$F$19</f>
        <v>86</v>
      </c>
      <c r="Q29" s="11">
        <f>[25]Junho!$F$20</f>
        <v>78</v>
      </c>
      <c r="R29" s="11">
        <f>[25]Junho!$F$21</f>
        <v>74</v>
      </c>
      <c r="S29" s="11">
        <f>[25]Junho!$F$22</f>
        <v>77</v>
      </c>
      <c r="T29" s="11">
        <f>[25]Junho!$F$23</f>
        <v>82</v>
      </c>
      <c r="U29" s="11">
        <f>[25]Junho!$F$24</f>
        <v>82</v>
      </c>
      <c r="V29" s="11">
        <f>[25]Junho!$F$25</f>
        <v>80</v>
      </c>
      <c r="W29" s="11">
        <f>[25]Junho!$F$26</f>
        <v>82</v>
      </c>
      <c r="X29" s="11">
        <f>[25]Junho!$F$27</f>
        <v>79</v>
      </c>
      <c r="Y29" s="11">
        <f>[25]Junho!$F$28</f>
        <v>75</v>
      </c>
      <c r="Z29" s="11">
        <f>[25]Junho!$F$29</f>
        <v>76</v>
      </c>
      <c r="AA29" s="11">
        <f>[25]Junho!$F$30</f>
        <v>86</v>
      </c>
      <c r="AB29" s="11">
        <f>[25]Junho!$F$31</f>
        <v>90</v>
      </c>
      <c r="AC29" s="11">
        <f>[25]Junho!$F$32</f>
        <v>89</v>
      </c>
      <c r="AD29" s="11">
        <f>[25]Junho!$F$33</f>
        <v>89</v>
      </c>
      <c r="AE29" s="11">
        <f>[25]Junho!$F$34</f>
        <v>85</v>
      </c>
      <c r="AF29" s="15">
        <f t="shared" si="1"/>
        <v>92</v>
      </c>
      <c r="AG29" s="94">
        <f t="shared" si="2"/>
        <v>83.9</v>
      </c>
      <c r="AI29" t="s">
        <v>47</v>
      </c>
    </row>
    <row r="30" spans="1:36" x14ac:dyDescent="0.2">
      <c r="A30" s="58" t="s">
        <v>10</v>
      </c>
      <c r="B30" s="11">
        <f>[26]Junho!$F$5</f>
        <v>99</v>
      </c>
      <c r="C30" s="11">
        <f>[26]Junho!$F$6</f>
        <v>99</v>
      </c>
      <c r="D30" s="11">
        <f>[26]Junho!$F$7</f>
        <v>99</v>
      </c>
      <c r="E30" s="11">
        <f>[26]Junho!$F$8</f>
        <v>99</v>
      </c>
      <c r="F30" s="11">
        <f>[26]Junho!$F$9</f>
        <v>98</v>
      </c>
      <c r="G30" s="11">
        <f>[26]Junho!$F$10</f>
        <v>98</v>
      </c>
      <c r="H30" s="11">
        <f>[26]Junho!$F$11</f>
        <v>98</v>
      </c>
      <c r="I30" s="11">
        <f>[26]Junho!$F$12</f>
        <v>94</v>
      </c>
      <c r="J30" s="11">
        <f>[26]Junho!$F$13</f>
        <v>97</v>
      </c>
      <c r="K30" s="11">
        <f>[26]Junho!$F$14</f>
        <v>91</v>
      </c>
      <c r="L30" s="11">
        <f>[26]Junho!$F$15</f>
        <v>87</v>
      </c>
      <c r="M30" s="11">
        <f>[26]Junho!$F$16</f>
        <v>87</v>
      </c>
      <c r="N30" s="11">
        <f>[26]Junho!$F$17</f>
        <v>89</v>
      </c>
      <c r="O30" s="11">
        <f>[26]Junho!$F$18</f>
        <v>92</v>
      </c>
      <c r="P30" s="11">
        <f>[26]Junho!$F$19</f>
        <v>95</v>
      </c>
      <c r="Q30" s="11">
        <f>[26]Junho!$F$20</f>
        <v>86</v>
      </c>
      <c r="R30" s="11">
        <f>[26]Junho!$F$21</f>
        <v>87</v>
      </c>
      <c r="S30" s="11">
        <f>[26]Junho!$F$22</f>
        <v>81</v>
      </c>
      <c r="T30" s="11">
        <f>[26]Junho!$F$23</f>
        <v>89</v>
      </c>
      <c r="U30" s="11">
        <f>[26]Junho!$F$24</f>
        <v>89</v>
      </c>
      <c r="V30" s="11">
        <f>[26]Junho!$F$25</f>
        <v>79</v>
      </c>
      <c r="W30" s="11">
        <f>[26]Junho!$F$26</f>
        <v>86</v>
      </c>
      <c r="X30" s="11">
        <f>[26]Junho!$F$27</f>
        <v>74</v>
      </c>
      <c r="Y30" s="11">
        <f>[26]Junho!$F$28</f>
        <v>67</v>
      </c>
      <c r="Z30" s="11">
        <f>[26]Junho!$F$29</f>
        <v>94</v>
      </c>
      <c r="AA30" s="11">
        <f>[26]Junho!$F$30</f>
        <v>99</v>
      </c>
      <c r="AB30" s="11">
        <f>[26]Junho!$F$31</f>
        <v>100</v>
      </c>
      <c r="AC30" s="11">
        <f>[26]Junho!$F$32</f>
        <v>100</v>
      </c>
      <c r="AD30" s="11">
        <f>[26]Junho!$F$33</f>
        <v>97</v>
      </c>
      <c r="AE30" s="11">
        <f>[26]Junho!$F$34</f>
        <v>98</v>
      </c>
      <c r="AF30" s="15">
        <f t="shared" si="1"/>
        <v>100</v>
      </c>
      <c r="AG30" s="94">
        <f t="shared" si="2"/>
        <v>91.6</v>
      </c>
      <c r="AI30" t="s">
        <v>47</v>
      </c>
    </row>
    <row r="31" spans="1:36" x14ac:dyDescent="0.2">
      <c r="A31" s="58" t="s">
        <v>172</v>
      </c>
      <c r="B31" s="11">
        <f>[27]Junho!$F$5</f>
        <v>97</v>
      </c>
      <c r="C31" s="11">
        <f>[27]Junho!$F$6</f>
        <v>94</v>
      </c>
      <c r="D31" s="11">
        <f>[27]Junho!$F$7</f>
        <v>99</v>
      </c>
      <c r="E31" s="11">
        <f>[27]Junho!$F$8</f>
        <v>97</v>
      </c>
      <c r="F31" s="11">
        <f>[27]Junho!$F$9</f>
        <v>98</v>
      </c>
      <c r="G31" s="11">
        <f>[27]Junho!$F$10</f>
        <v>93</v>
      </c>
      <c r="H31" s="11">
        <f>[27]Junho!$F$11</f>
        <v>96</v>
      </c>
      <c r="I31" s="11">
        <f>[27]Junho!$F$12</f>
        <v>98</v>
      </c>
      <c r="J31" s="11">
        <f>[27]Junho!$F$13</f>
        <v>99</v>
      </c>
      <c r="K31" s="11">
        <f>[27]Junho!$F$14</f>
        <v>99</v>
      </c>
      <c r="L31" s="11">
        <f>[27]Junho!$F$15</f>
        <v>99</v>
      </c>
      <c r="M31" s="11">
        <f>[27]Junho!$F$16</f>
        <v>98</v>
      </c>
      <c r="N31" s="11">
        <f>[27]Junho!$F$17</f>
        <v>91</v>
      </c>
      <c r="O31" s="11">
        <f>[27]Junho!$F$18</f>
        <v>95</v>
      </c>
      <c r="P31" s="11">
        <f>[27]Junho!$F$19</f>
        <v>96</v>
      </c>
      <c r="Q31" s="11">
        <f>[27]Junho!$F$20</f>
        <v>95</v>
      </c>
      <c r="R31" s="11">
        <f>[27]Junho!$F$21</f>
        <v>91</v>
      </c>
      <c r="S31" s="11">
        <f>[27]Junho!$F$22</f>
        <v>90</v>
      </c>
      <c r="T31" s="11">
        <f>[27]Junho!$F$23</f>
        <v>96</v>
      </c>
      <c r="U31" s="11">
        <f>[27]Junho!$F$24</f>
        <v>95</v>
      </c>
      <c r="V31" s="11">
        <f>[27]Junho!$F$25</f>
        <v>81</v>
      </c>
      <c r="W31" s="11">
        <f>[27]Junho!$F$26</f>
        <v>88</v>
      </c>
      <c r="X31" s="11">
        <f>[27]Junho!$F$27</f>
        <v>87</v>
      </c>
      <c r="Y31" s="11">
        <f>[27]Junho!$F$28</f>
        <v>79</v>
      </c>
      <c r="Z31" s="11">
        <f>[27]Junho!$F$29</f>
        <v>95</v>
      </c>
      <c r="AA31" s="11">
        <f>[27]Junho!$F$30</f>
        <v>98</v>
      </c>
      <c r="AB31" s="11">
        <f>[27]Junho!$F$31</f>
        <v>99</v>
      </c>
      <c r="AC31" s="11">
        <f>[27]Junho!$F$32</f>
        <v>99</v>
      </c>
      <c r="AD31" s="11">
        <f>[27]Junho!$F$33</f>
        <v>96</v>
      </c>
      <c r="AE31" s="11">
        <f>[27]Junho!$F$34</f>
        <v>93</v>
      </c>
      <c r="AF31" s="15">
        <f t="shared" si="1"/>
        <v>99</v>
      </c>
      <c r="AG31" s="94">
        <f t="shared" si="2"/>
        <v>94.36666666666666</v>
      </c>
      <c r="AH31" s="12" t="s">
        <v>47</v>
      </c>
    </row>
    <row r="32" spans="1:36" x14ac:dyDescent="0.2">
      <c r="A32" s="58" t="s">
        <v>11</v>
      </c>
      <c r="B32" s="11" t="str">
        <f>[28]Junho!$F$5</f>
        <v>*</v>
      </c>
      <c r="C32" s="11" t="str">
        <f>[28]Junho!$F$6</f>
        <v>*</v>
      </c>
      <c r="D32" s="11" t="str">
        <f>[28]Junho!$F$7</f>
        <v>*</v>
      </c>
      <c r="E32" s="11" t="str">
        <f>[28]Junho!$F$8</f>
        <v>*</v>
      </c>
      <c r="F32" s="11" t="str">
        <f>[28]Junho!$F$9</f>
        <v>*</v>
      </c>
      <c r="G32" s="11" t="str">
        <f>[28]Junho!$F$10</f>
        <v>*</v>
      </c>
      <c r="H32" s="11" t="str">
        <f>[28]Junho!$F$11</f>
        <v>*</v>
      </c>
      <c r="I32" s="11" t="str">
        <f>[28]Junho!$F$12</f>
        <v>*</v>
      </c>
      <c r="J32" s="11" t="str">
        <f>[28]Junho!$F$13</f>
        <v>*</v>
      </c>
      <c r="K32" s="11" t="str">
        <f>[28]Junho!$F$14</f>
        <v>*</v>
      </c>
      <c r="L32" s="11" t="str">
        <f>[28]Junho!$F$15</f>
        <v>*</v>
      </c>
      <c r="M32" s="11" t="str">
        <f>[28]Junho!$F$16</f>
        <v>*</v>
      </c>
      <c r="N32" s="11" t="str">
        <f>[28]Junho!$F$17</f>
        <v>*</v>
      </c>
      <c r="O32" s="11" t="str">
        <f>[28]Junho!$F$18</f>
        <v>*</v>
      </c>
      <c r="P32" s="11" t="str">
        <f>[28]Junho!$F$19</f>
        <v>*</v>
      </c>
      <c r="Q32" s="11" t="str">
        <f>[28]Junho!$F$20</f>
        <v>*</v>
      </c>
      <c r="R32" s="11" t="str">
        <f>[28]Junho!$F$21</f>
        <v>*</v>
      </c>
      <c r="S32" s="11" t="str">
        <f>[28]Junho!$F$22</f>
        <v>*</v>
      </c>
      <c r="T32" s="11" t="str">
        <f>[28]Junho!$F$23</f>
        <v>*</v>
      </c>
      <c r="U32" s="11" t="str">
        <f>[28]Junho!$F$24</f>
        <v>*</v>
      </c>
      <c r="V32" s="11" t="str">
        <f>[28]Junho!$F$25</f>
        <v>*</v>
      </c>
      <c r="W32" s="11" t="str">
        <f>[28]Junho!$F$26</f>
        <v>*</v>
      </c>
      <c r="X32" s="11" t="str">
        <f>[28]Junho!$F$27</f>
        <v>*</v>
      </c>
      <c r="Y32" s="11" t="str">
        <f>[28]Junho!$F$28</f>
        <v>*</v>
      </c>
      <c r="Z32" s="11" t="str">
        <f>[28]Junho!$F$29</f>
        <v>*</v>
      </c>
      <c r="AA32" s="11" t="str">
        <f>[28]Junho!$F$30</f>
        <v>*</v>
      </c>
      <c r="AB32" s="11" t="str">
        <f>[28]Junho!$F$31</f>
        <v>*</v>
      </c>
      <c r="AC32" s="11" t="str">
        <f>[28]Junho!$F$32</f>
        <v>*</v>
      </c>
      <c r="AD32" s="11" t="str">
        <f>[28]Junho!$F$33</f>
        <v>*</v>
      </c>
      <c r="AE32" s="11" t="str">
        <f>[28]Junho!$F$34</f>
        <v>*</v>
      </c>
      <c r="AF32" s="15" t="s">
        <v>226</v>
      </c>
      <c r="AG32" s="94" t="s">
        <v>226</v>
      </c>
      <c r="AI32" t="s">
        <v>47</v>
      </c>
      <c r="AJ32" t="s">
        <v>47</v>
      </c>
    </row>
    <row r="33" spans="1:35" s="5" customFormat="1" x14ac:dyDescent="0.2">
      <c r="A33" s="58" t="s">
        <v>12</v>
      </c>
      <c r="B33" s="11">
        <f>[29]Junho!$F$5</f>
        <v>84</v>
      </c>
      <c r="C33" s="11">
        <f>[29]Junho!$F$6</f>
        <v>93</v>
      </c>
      <c r="D33" s="11">
        <f>[29]Junho!$F$7</f>
        <v>94</v>
      </c>
      <c r="E33" s="11">
        <f>[29]Junho!$F$8</f>
        <v>95</v>
      </c>
      <c r="F33" s="11">
        <f>[29]Junho!$F$9</f>
        <v>94</v>
      </c>
      <c r="G33" s="11">
        <f>[29]Junho!$F$10</f>
        <v>93</v>
      </c>
      <c r="H33" s="11">
        <f>[29]Junho!$F$11</f>
        <v>89</v>
      </c>
      <c r="I33" s="11">
        <f>[29]Junho!$F$12</f>
        <v>94</v>
      </c>
      <c r="J33" s="11">
        <f>[29]Junho!$F$13</f>
        <v>95</v>
      </c>
      <c r="K33" s="11">
        <f>[29]Junho!$F$14</f>
        <v>94</v>
      </c>
      <c r="L33" s="11">
        <f>[29]Junho!$F$15</f>
        <v>95</v>
      </c>
      <c r="M33" s="11">
        <f>[29]Junho!$F$16</f>
        <v>94</v>
      </c>
      <c r="N33" s="11">
        <f>[29]Junho!$F$17</f>
        <v>93</v>
      </c>
      <c r="O33" s="11">
        <f>[29]Junho!$F$18</f>
        <v>90</v>
      </c>
      <c r="P33" s="11">
        <f>[29]Junho!$F$19</f>
        <v>91</v>
      </c>
      <c r="Q33" s="11">
        <f>[29]Junho!$F$20</f>
        <v>89</v>
      </c>
      <c r="R33" s="11">
        <f>[29]Junho!$F$21</f>
        <v>91</v>
      </c>
      <c r="S33" s="11">
        <f>[29]Junho!$F$22</f>
        <v>88</v>
      </c>
      <c r="T33" s="11">
        <f>[29]Junho!$F$23</f>
        <v>93</v>
      </c>
      <c r="U33" s="11">
        <f>[29]Junho!$F$24</f>
        <v>92</v>
      </c>
      <c r="V33" s="11" t="str">
        <f>[29]Junho!$F$25</f>
        <v>*</v>
      </c>
      <c r="W33" s="11" t="str">
        <f>[29]Junho!$F$26</f>
        <v>*</v>
      </c>
      <c r="X33" s="11">
        <f>[29]Junho!$F$27</f>
        <v>92</v>
      </c>
      <c r="Y33" s="11">
        <f>[29]Junho!$F$28</f>
        <v>90</v>
      </c>
      <c r="Z33" s="11">
        <f>[29]Junho!$F$29</f>
        <v>92</v>
      </c>
      <c r="AA33" s="11">
        <f>[29]Junho!$F$30</f>
        <v>94</v>
      </c>
      <c r="AB33" s="11">
        <f>[29]Junho!$F$31</f>
        <v>93</v>
      </c>
      <c r="AC33" s="11" t="str">
        <f>[29]Junho!$F$32</f>
        <v>*</v>
      </c>
      <c r="AD33" s="11">
        <f>[29]Junho!$F$33</f>
        <v>89</v>
      </c>
      <c r="AE33" s="11">
        <f>[29]Junho!$F$34</f>
        <v>95</v>
      </c>
      <c r="AF33" s="15">
        <f t="shared" si="1"/>
        <v>95</v>
      </c>
      <c r="AG33" s="94">
        <f t="shared" si="2"/>
        <v>92.074074074074076</v>
      </c>
    </row>
    <row r="34" spans="1:35" x14ac:dyDescent="0.2">
      <c r="A34" s="58" t="s">
        <v>13</v>
      </c>
      <c r="B34" s="11" t="str">
        <f>[30]Junho!$F$5</f>
        <v>*</v>
      </c>
      <c r="C34" s="11" t="str">
        <f>[30]Junho!$F$6</f>
        <v>*</v>
      </c>
      <c r="D34" s="11" t="str">
        <f>[30]Junho!$F$7</f>
        <v>*</v>
      </c>
      <c r="E34" s="11" t="str">
        <f>[30]Junho!$F$8</f>
        <v>*</v>
      </c>
      <c r="F34" s="11" t="str">
        <f>[30]Junho!$F$9</f>
        <v>*</v>
      </c>
      <c r="G34" s="11" t="str">
        <f>[30]Junho!$F$10</f>
        <v>*</v>
      </c>
      <c r="H34" s="11" t="str">
        <f>[30]Junho!$F$11</f>
        <v>*</v>
      </c>
      <c r="I34" s="11" t="str">
        <f>[30]Junho!$F$12</f>
        <v>*</v>
      </c>
      <c r="J34" s="11" t="str">
        <f>[30]Junho!$F$13</f>
        <v>*</v>
      </c>
      <c r="K34" s="11" t="str">
        <f>[30]Junho!$F$14</f>
        <v>*</v>
      </c>
      <c r="L34" s="11" t="str">
        <f>[30]Junho!$F$15</f>
        <v>*</v>
      </c>
      <c r="M34" s="11" t="str">
        <f>[30]Junho!$F$16</f>
        <v>*</v>
      </c>
      <c r="N34" s="11" t="str">
        <f>[30]Junho!$F$17</f>
        <v>*</v>
      </c>
      <c r="O34" s="11" t="str">
        <f>[30]Junho!$F$18</f>
        <v>*</v>
      </c>
      <c r="P34" s="11" t="str">
        <f>[30]Junho!$F$19</f>
        <v>*</v>
      </c>
      <c r="Q34" s="11" t="str">
        <f>[30]Junho!$F$20</f>
        <v>*</v>
      </c>
      <c r="R34" s="11" t="str">
        <f>[30]Junho!$F$21</f>
        <v>*</v>
      </c>
      <c r="S34" s="11" t="str">
        <f>[30]Junho!$F$22</f>
        <v>*</v>
      </c>
      <c r="T34" s="11" t="str">
        <f>[30]Junho!$F$23</f>
        <v>*</v>
      </c>
      <c r="U34" s="11" t="str">
        <f>[30]Junho!$F$24</f>
        <v>*</v>
      </c>
      <c r="V34" s="11" t="str">
        <f>[30]Junho!$F$25</f>
        <v>*</v>
      </c>
      <c r="W34" s="11" t="str">
        <f>[30]Junho!$F$26</f>
        <v>*</v>
      </c>
      <c r="X34" s="11" t="str">
        <f>[30]Junho!$F$27</f>
        <v>*</v>
      </c>
      <c r="Y34" s="11" t="str">
        <f>[30]Junho!$F$28</f>
        <v>*</v>
      </c>
      <c r="Z34" s="11" t="str">
        <f>[30]Junho!$F$29</f>
        <v>*</v>
      </c>
      <c r="AA34" s="11" t="str">
        <f>[30]Junho!$F$30</f>
        <v>*</v>
      </c>
      <c r="AB34" s="11" t="str">
        <f>[30]Junho!$F$31</f>
        <v>*</v>
      </c>
      <c r="AC34" s="11" t="str">
        <f>[30]Junho!$F$32</f>
        <v>*</v>
      </c>
      <c r="AD34" s="11" t="str">
        <f>[30]Junho!$F$33</f>
        <v>*</v>
      </c>
      <c r="AE34" s="11" t="str">
        <f>[30]Junho!$F$34</f>
        <v>*</v>
      </c>
      <c r="AF34" s="15" t="s">
        <v>226</v>
      </c>
      <c r="AG34" s="94" t="s">
        <v>226</v>
      </c>
      <c r="AI34" t="s">
        <v>47</v>
      </c>
    </row>
    <row r="35" spans="1:35" x14ac:dyDescent="0.2">
      <c r="A35" s="58" t="s">
        <v>173</v>
      </c>
      <c r="B35" s="11">
        <f>[31]Junho!$F$5</f>
        <v>83</v>
      </c>
      <c r="C35" s="11">
        <f>[31]Junho!$F$6</f>
        <v>88</v>
      </c>
      <c r="D35" s="11">
        <f>[31]Junho!$F$7</f>
        <v>90</v>
      </c>
      <c r="E35" s="11">
        <f>[31]Junho!$F$8</f>
        <v>90</v>
      </c>
      <c r="F35" s="11">
        <f>[31]Junho!$F$9</f>
        <v>91</v>
      </c>
      <c r="G35" s="11">
        <f>[31]Junho!$F$10</f>
        <v>87</v>
      </c>
      <c r="H35" s="11">
        <f>[31]Junho!$F$11</f>
        <v>86</v>
      </c>
      <c r="I35" s="11">
        <f>[31]Junho!$F$12</f>
        <v>86</v>
      </c>
      <c r="J35" s="11">
        <f>[31]Junho!$F$13</f>
        <v>86</v>
      </c>
      <c r="K35" s="11">
        <f>[31]Junho!$F$14</f>
        <v>83</v>
      </c>
      <c r="L35" s="11">
        <f>[31]Junho!$F$15</f>
        <v>81</v>
      </c>
      <c r="M35" s="11">
        <f>[31]Junho!$F$16</f>
        <v>78</v>
      </c>
      <c r="N35" s="11">
        <f>[31]Junho!$F$17</f>
        <v>76</v>
      </c>
      <c r="O35" s="11">
        <f>[31]Junho!$F$18</f>
        <v>84</v>
      </c>
      <c r="P35" s="11">
        <f>[31]Junho!$F$19</f>
        <v>86</v>
      </c>
      <c r="Q35" s="11">
        <f>[31]Junho!$F$20</f>
        <v>82</v>
      </c>
      <c r="R35" s="11">
        <f>[31]Junho!$F$21</f>
        <v>80</v>
      </c>
      <c r="S35" s="11">
        <f>[31]Junho!$F$22</f>
        <v>75</v>
      </c>
      <c r="T35" s="11">
        <f>[31]Junho!$F$23</f>
        <v>78</v>
      </c>
      <c r="U35" s="11">
        <f>[31]Junho!$F$24</f>
        <v>78</v>
      </c>
      <c r="V35" s="11">
        <f>[31]Junho!$F$25</f>
        <v>74</v>
      </c>
      <c r="W35" s="11">
        <f>[31]Junho!$F$26</f>
        <v>73</v>
      </c>
      <c r="X35" s="11">
        <f>[31]Junho!$F$27</f>
        <v>65</v>
      </c>
      <c r="Y35" s="11">
        <f>[31]Junho!$F$28</f>
        <v>63</v>
      </c>
      <c r="Z35" s="11">
        <f>[31]Junho!$F$29</f>
        <v>77</v>
      </c>
      <c r="AA35" s="11">
        <f>[31]Junho!$F$30</f>
        <v>86</v>
      </c>
      <c r="AB35" s="11">
        <f>[31]Junho!$F$31</f>
        <v>90</v>
      </c>
      <c r="AC35" s="11">
        <f>[31]Junho!$F$32</f>
        <v>90</v>
      </c>
      <c r="AD35" s="11">
        <f>[31]Junho!$F$33</f>
        <v>89</v>
      </c>
      <c r="AE35" s="11">
        <f>[31]Junho!$F$34</f>
        <v>84</v>
      </c>
      <c r="AF35" s="15">
        <f t="shared" si="1"/>
        <v>91</v>
      </c>
      <c r="AG35" s="94">
        <f t="shared" si="2"/>
        <v>81.966666666666669</v>
      </c>
      <c r="AI35" t="s">
        <v>47</v>
      </c>
    </row>
    <row r="36" spans="1:35" x14ac:dyDescent="0.2">
      <c r="A36" s="58" t="s">
        <v>144</v>
      </c>
      <c r="B36" s="11" t="str">
        <f>[32]Junho!$F$5</f>
        <v>*</v>
      </c>
      <c r="C36" s="11" t="str">
        <f>[32]Junho!$F$6</f>
        <v>*</v>
      </c>
      <c r="D36" s="11" t="str">
        <f>[32]Junho!$F$7</f>
        <v>*</v>
      </c>
      <c r="E36" s="11" t="str">
        <f>[32]Junho!$F$8</f>
        <v>*</v>
      </c>
      <c r="F36" s="11" t="str">
        <f>[32]Junho!$F$9</f>
        <v>*</v>
      </c>
      <c r="G36" s="11" t="str">
        <f>[32]Junho!$F$10</f>
        <v>*</v>
      </c>
      <c r="H36" s="11" t="str">
        <f>[32]Junho!$F$11</f>
        <v>*</v>
      </c>
      <c r="I36" s="11" t="str">
        <f>[32]Junho!$F$12</f>
        <v>*</v>
      </c>
      <c r="J36" s="11" t="str">
        <f>[32]Junho!$F$13</f>
        <v>*</v>
      </c>
      <c r="K36" s="11" t="str">
        <f>[32]Junho!$F$14</f>
        <v>*</v>
      </c>
      <c r="L36" s="11" t="str">
        <f>[32]Junho!$F$15</f>
        <v>*</v>
      </c>
      <c r="M36" s="11" t="str">
        <f>[32]Junho!$F$16</f>
        <v>*</v>
      </c>
      <c r="N36" s="11" t="str">
        <f>[32]Junho!$F$17</f>
        <v>*</v>
      </c>
      <c r="O36" s="11" t="str">
        <f>[32]Junho!$F$18</f>
        <v>*</v>
      </c>
      <c r="P36" s="11" t="str">
        <f>[32]Junho!$F$19</f>
        <v>*</v>
      </c>
      <c r="Q36" s="11" t="str">
        <f>[32]Junho!$F$20</f>
        <v>*</v>
      </c>
      <c r="R36" s="11" t="str">
        <f>[32]Junho!$F$21</f>
        <v>*</v>
      </c>
      <c r="S36" s="11" t="str">
        <f>[32]Junho!$F$22</f>
        <v>*</v>
      </c>
      <c r="T36" s="11" t="str">
        <f>[32]Junho!$F$23</f>
        <v>*</v>
      </c>
      <c r="U36" s="11" t="str">
        <f>[32]Junho!$F$24</f>
        <v>*</v>
      </c>
      <c r="V36" s="11" t="str">
        <f>[32]Junho!$F$25</f>
        <v>*</v>
      </c>
      <c r="W36" s="11" t="str">
        <f>[32]Junho!$F$26</f>
        <v>*</v>
      </c>
      <c r="X36" s="11" t="str">
        <f>[32]Junho!$F$27</f>
        <v>*</v>
      </c>
      <c r="Y36" s="11" t="str">
        <f>[32]Junho!$F$28</f>
        <v>*</v>
      </c>
      <c r="Z36" s="11" t="str">
        <f>[32]Junho!$F$29</f>
        <v>*</v>
      </c>
      <c r="AA36" s="11" t="str">
        <f>[32]Junho!$F$30</f>
        <v>*</v>
      </c>
      <c r="AB36" s="11" t="str">
        <f>[32]Junho!$F$31</f>
        <v>*</v>
      </c>
      <c r="AC36" s="11" t="str">
        <f>[32]Junho!$F$32</f>
        <v>*</v>
      </c>
      <c r="AD36" s="11" t="str">
        <f>[32]Junho!$F$33</f>
        <v>*</v>
      </c>
      <c r="AE36" s="11" t="str">
        <f>[32]Junho!$F$34</f>
        <v>*</v>
      </c>
      <c r="AF36" s="15" t="s">
        <v>226</v>
      </c>
      <c r="AG36" s="94" t="s">
        <v>226</v>
      </c>
    </row>
    <row r="37" spans="1:35" x14ac:dyDescent="0.2">
      <c r="A37" s="58" t="s">
        <v>14</v>
      </c>
      <c r="B37" s="11" t="str">
        <f>[33]Junho!$F$5</f>
        <v>*</v>
      </c>
      <c r="C37" s="11" t="str">
        <f>[33]Junho!$F$6</f>
        <v>*</v>
      </c>
      <c r="D37" s="11" t="str">
        <f>[33]Junho!$F$7</f>
        <v>*</v>
      </c>
      <c r="E37" s="11" t="str">
        <f>[33]Junho!$F$8</f>
        <v>*</v>
      </c>
      <c r="F37" s="11" t="str">
        <f>[33]Junho!$F$9</f>
        <v>*</v>
      </c>
      <c r="G37" s="11" t="str">
        <f>[33]Junho!$F$10</f>
        <v>*</v>
      </c>
      <c r="H37" s="11" t="str">
        <f>[33]Junho!$F$11</f>
        <v>*</v>
      </c>
      <c r="I37" s="11" t="str">
        <f>[33]Junho!$F$12</f>
        <v>*</v>
      </c>
      <c r="J37" s="11" t="str">
        <f>[33]Junho!$F$13</f>
        <v>*</v>
      </c>
      <c r="K37" s="11" t="str">
        <f>[33]Junho!$F$14</f>
        <v>*</v>
      </c>
      <c r="L37" s="11" t="str">
        <f>[33]Junho!$F$15</f>
        <v>*</v>
      </c>
      <c r="M37" s="11" t="str">
        <f>[33]Junho!$F$16</f>
        <v>*</v>
      </c>
      <c r="N37" s="11" t="str">
        <f>[33]Junho!$F$17</f>
        <v>*</v>
      </c>
      <c r="O37" s="11" t="str">
        <f>[33]Junho!$F$18</f>
        <v>*</v>
      </c>
      <c r="P37" s="11" t="str">
        <f>[33]Junho!$F$19</f>
        <v>*</v>
      </c>
      <c r="Q37" s="11" t="str">
        <f>[33]Junho!$F$20</f>
        <v>*</v>
      </c>
      <c r="R37" s="11" t="str">
        <f>[33]Junho!$F$21</f>
        <v>*</v>
      </c>
      <c r="S37" s="11" t="str">
        <f>[33]Junho!$F$22</f>
        <v>*</v>
      </c>
      <c r="T37" s="11" t="str">
        <f>[33]Junho!$F$23</f>
        <v>*</v>
      </c>
      <c r="U37" s="11" t="str">
        <f>[33]Junho!$F$24</f>
        <v>*</v>
      </c>
      <c r="V37" s="11" t="str">
        <f>[33]Junho!$F$25</f>
        <v>*</v>
      </c>
      <c r="W37" s="11" t="str">
        <f>[33]Junho!$F$26</f>
        <v>*</v>
      </c>
      <c r="X37" s="11" t="str">
        <f>[33]Junho!$F$27</f>
        <v>*</v>
      </c>
      <c r="Y37" s="11" t="str">
        <f>[33]Junho!$F$28</f>
        <v>*</v>
      </c>
      <c r="Z37" s="11" t="str">
        <f>[33]Junho!$F$29</f>
        <v>*</v>
      </c>
      <c r="AA37" s="11" t="str">
        <f>[33]Junho!$F$30</f>
        <v>*</v>
      </c>
      <c r="AB37" s="11" t="str">
        <f>[33]Junho!$F$31</f>
        <v>*</v>
      </c>
      <c r="AC37" s="11" t="str">
        <f>[33]Junho!$F$32</f>
        <v>*</v>
      </c>
      <c r="AD37" s="11" t="str">
        <f>[33]Junho!$F$33</f>
        <v>*</v>
      </c>
      <c r="AE37" s="11" t="str">
        <f>[33]Junho!$F$34</f>
        <v>*</v>
      </c>
      <c r="AF37" s="15" t="s">
        <v>226</v>
      </c>
      <c r="AG37" s="94" t="s">
        <v>226</v>
      </c>
    </row>
    <row r="38" spans="1:35" x14ac:dyDescent="0.2">
      <c r="A38" s="58" t="s">
        <v>174</v>
      </c>
      <c r="B38" s="11">
        <f>[34]Junho!$F$5</f>
        <v>92</v>
      </c>
      <c r="C38" s="11">
        <f>[34]Junho!$F$6</f>
        <v>89</v>
      </c>
      <c r="D38" s="11">
        <f>[34]Junho!$F$7</f>
        <v>91</v>
      </c>
      <c r="E38" s="11">
        <f>[34]Junho!$F$8</f>
        <v>91</v>
      </c>
      <c r="F38" s="11">
        <f>[34]Junho!$F$9</f>
        <v>93</v>
      </c>
      <c r="G38" s="11">
        <f>[34]Junho!$F$10</f>
        <v>89</v>
      </c>
      <c r="H38" s="11">
        <f>[34]Junho!$F$11</f>
        <v>93</v>
      </c>
      <c r="I38" s="11">
        <f>[34]Junho!$F$12</f>
        <v>92</v>
      </c>
      <c r="J38" s="11">
        <f>[34]Junho!$F$13</f>
        <v>93</v>
      </c>
      <c r="K38" s="11">
        <f>[34]Junho!$F$14</f>
        <v>93</v>
      </c>
      <c r="L38" s="11">
        <f>[34]Junho!$F$15</f>
        <v>91</v>
      </c>
      <c r="M38" s="11">
        <f>[34]Junho!$F$16</f>
        <v>92</v>
      </c>
      <c r="N38" s="11">
        <f>[34]Junho!$F$17</f>
        <v>92</v>
      </c>
      <c r="O38" s="11">
        <f>[34]Junho!$F$18</f>
        <v>92</v>
      </c>
      <c r="P38" s="11">
        <f>[34]Junho!$F$19</f>
        <v>93</v>
      </c>
      <c r="Q38" s="11">
        <f>[34]Junho!$F$20</f>
        <v>92</v>
      </c>
      <c r="R38" s="11">
        <f>[34]Junho!$F$21</f>
        <v>91</v>
      </c>
      <c r="S38" s="11">
        <f>[34]Junho!$F$22</f>
        <v>91</v>
      </c>
      <c r="T38" s="11">
        <f>[34]Junho!$F$23</f>
        <v>91</v>
      </c>
      <c r="U38" s="11">
        <f>[34]Junho!$F$24</f>
        <v>92</v>
      </c>
      <c r="V38" s="11">
        <f>[34]Junho!$F$25</f>
        <v>91</v>
      </c>
      <c r="W38" s="11">
        <f>[34]Junho!$F$26</f>
        <v>92</v>
      </c>
      <c r="X38" s="11">
        <f>[34]Junho!$F$27</f>
        <v>91</v>
      </c>
      <c r="Y38" s="11">
        <f>[34]Junho!$F$28</f>
        <v>89</v>
      </c>
      <c r="Z38" s="11">
        <f>[34]Junho!$F$29</f>
        <v>91</v>
      </c>
      <c r="AA38" s="11">
        <f>[34]Junho!$F$30</f>
        <v>89</v>
      </c>
      <c r="AB38" s="11">
        <f>[34]Junho!$F$31</f>
        <v>88</v>
      </c>
      <c r="AC38" s="11">
        <f>[34]Junho!$F$32</f>
        <v>89</v>
      </c>
      <c r="AD38" s="11">
        <f>[34]Junho!$F$33</f>
        <v>84</v>
      </c>
      <c r="AE38" s="11">
        <f>[34]Junho!$F$34</f>
        <v>90</v>
      </c>
      <c r="AF38" s="15">
        <f t="shared" si="1"/>
        <v>93</v>
      </c>
      <c r="AG38" s="94">
        <f t="shared" si="2"/>
        <v>90.9</v>
      </c>
    </row>
    <row r="39" spans="1:35" x14ac:dyDescent="0.2">
      <c r="A39" s="58" t="s">
        <v>15</v>
      </c>
      <c r="B39" s="11">
        <f>[35]Junho!$F$5</f>
        <v>97</v>
      </c>
      <c r="C39" s="11">
        <f>[35]Junho!$F$6</f>
        <v>98</v>
      </c>
      <c r="D39" s="11">
        <f>[35]Junho!$F$7</f>
        <v>97</v>
      </c>
      <c r="E39" s="11">
        <f>[35]Junho!$F$8</f>
        <v>97</v>
      </c>
      <c r="F39" s="11">
        <f>[35]Junho!$F$9</f>
        <v>97</v>
      </c>
      <c r="G39" s="11">
        <f>[35]Junho!$F$10</f>
        <v>90</v>
      </c>
      <c r="H39" s="11">
        <f>[35]Junho!$F$11</f>
        <v>96</v>
      </c>
      <c r="I39" s="11">
        <f>[35]Junho!$F$12</f>
        <v>97</v>
      </c>
      <c r="J39" s="11">
        <f>[35]Junho!$F$13</f>
        <v>93</v>
      </c>
      <c r="K39" s="11">
        <f>[35]Junho!$F$14</f>
        <v>84</v>
      </c>
      <c r="L39" s="11">
        <f>[35]Junho!$F$15</f>
        <v>86</v>
      </c>
      <c r="M39" s="11">
        <f>[35]Junho!$F$16</f>
        <v>79</v>
      </c>
      <c r="N39" s="11">
        <f>[35]Junho!$F$17</f>
        <v>96</v>
      </c>
      <c r="O39" s="11">
        <f>[35]Junho!$F$18</f>
        <v>96</v>
      </c>
      <c r="P39" s="11">
        <f>[35]Junho!$F$19</f>
        <v>96</v>
      </c>
      <c r="Q39" s="11">
        <f>[35]Junho!$F$20</f>
        <v>95</v>
      </c>
      <c r="R39" s="11">
        <f>[35]Junho!$F$21</f>
        <v>92</v>
      </c>
      <c r="S39" s="11">
        <f>[35]Junho!$F$22</f>
        <v>89</v>
      </c>
      <c r="T39" s="11">
        <f>[35]Junho!$F$23</f>
        <v>91</v>
      </c>
      <c r="U39" s="11">
        <f>[35]Junho!$F$24</f>
        <v>80</v>
      </c>
      <c r="V39" s="11">
        <f>[35]Junho!$F$25</f>
        <v>86</v>
      </c>
      <c r="W39" s="11">
        <f>[35]Junho!$F$26</f>
        <v>84</v>
      </c>
      <c r="X39" s="11">
        <f>[35]Junho!$F$27</f>
        <v>87</v>
      </c>
      <c r="Y39" s="11">
        <f>[35]Junho!$F$28</f>
        <v>78</v>
      </c>
      <c r="Z39" s="11">
        <f>[35]Junho!$F$29</f>
        <v>97</v>
      </c>
      <c r="AA39" s="11">
        <f>[35]Junho!$F$30</f>
        <v>97</v>
      </c>
      <c r="AB39" s="11">
        <f>[35]Junho!$F$31</f>
        <v>98</v>
      </c>
      <c r="AC39" s="11">
        <f>[35]Junho!$F$32</f>
        <v>97</v>
      </c>
      <c r="AD39" s="11">
        <f>[35]Junho!$F$33</f>
        <v>97</v>
      </c>
      <c r="AE39" s="11">
        <f>[35]Junho!$F$34</f>
        <v>94</v>
      </c>
      <c r="AF39" s="15">
        <f t="shared" si="1"/>
        <v>98</v>
      </c>
      <c r="AG39" s="94">
        <f t="shared" si="2"/>
        <v>92.033333333333331</v>
      </c>
      <c r="AH39" s="12" t="s">
        <v>47</v>
      </c>
      <c r="AI39" t="s">
        <v>47</v>
      </c>
    </row>
    <row r="40" spans="1:35" x14ac:dyDescent="0.2">
      <c r="A40" s="58" t="s">
        <v>16</v>
      </c>
      <c r="B40" s="11" t="str">
        <f>[36]Junho!$F$5</f>
        <v>*</v>
      </c>
      <c r="C40" s="11">
        <f>[36]Junho!$F$6</f>
        <v>83</v>
      </c>
      <c r="D40" s="11">
        <f>[36]Junho!$F$7</f>
        <v>94</v>
      </c>
      <c r="E40" s="11">
        <f>[36]Junho!$F$8</f>
        <v>90</v>
      </c>
      <c r="F40" s="11" t="str">
        <f>[36]Junho!$F$9</f>
        <v>*</v>
      </c>
      <c r="G40" s="11" t="str">
        <f>[36]Junho!$F$10</f>
        <v>*</v>
      </c>
      <c r="H40" s="11">
        <f>[36]Junho!$F$11</f>
        <v>90</v>
      </c>
      <c r="I40" s="11">
        <f>[36]Junho!$F$12</f>
        <v>91</v>
      </c>
      <c r="J40" s="11">
        <f>[36]Junho!$F$13</f>
        <v>90</v>
      </c>
      <c r="K40" s="11">
        <f>[36]Junho!$F$14</f>
        <v>87</v>
      </c>
      <c r="L40" s="11">
        <f>[36]Junho!$F$15</f>
        <v>79</v>
      </c>
      <c r="M40" s="11" t="str">
        <f>[36]Junho!$F$16</f>
        <v>*</v>
      </c>
      <c r="N40" s="11" t="str">
        <f>[36]Junho!$F$17</f>
        <v>*</v>
      </c>
      <c r="O40" s="11">
        <f>[36]Junho!$F$18</f>
        <v>86</v>
      </c>
      <c r="P40" s="11">
        <f>[36]Junho!$F$19</f>
        <v>92</v>
      </c>
      <c r="Q40" s="11">
        <f>[36]Junho!$F$20</f>
        <v>92</v>
      </c>
      <c r="R40" s="11">
        <f>[36]Junho!$F$21</f>
        <v>90</v>
      </c>
      <c r="S40" s="11">
        <f>[36]Junho!$F$22</f>
        <v>58</v>
      </c>
      <c r="T40" s="11" t="str">
        <f>[36]Junho!$F$23</f>
        <v>*</v>
      </c>
      <c r="U40" s="11" t="str">
        <f>[36]Junho!$F$24</f>
        <v>*</v>
      </c>
      <c r="V40" s="11">
        <f>[36]Junho!$F$25</f>
        <v>60</v>
      </c>
      <c r="W40" s="11">
        <f>[36]Junho!$F$26</f>
        <v>75</v>
      </c>
      <c r="X40" s="11">
        <f>[36]Junho!$F$27</f>
        <v>72</v>
      </c>
      <c r="Y40" s="11">
        <f>[36]Junho!$F$28</f>
        <v>58</v>
      </c>
      <c r="Z40" s="11" t="str">
        <f>[36]Junho!$F$29</f>
        <v>*</v>
      </c>
      <c r="AA40" s="11" t="str">
        <f>[36]Junho!$F$30</f>
        <v>*</v>
      </c>
      <c r="AB40" s="11">
        <f>[36]Junho!$F$31</f>
        <v>83</v>
      </c>
      <c r="AC40" s="11">
        <f>[36]Junho!$F$32</f>
        <v>90</v>
      </c>
      <c r="AD40" s="11">
        <f>[36]Junho!$F$33</f>
        <v>86</v>
      </c>
      <c r="AE40" s="11" t="str">
        <f>[36]Junho!$F$34</f>
        <v>*</v>
      </c>
      <c r="AF40" s="15">
        <f t="shared" si="1"/>
        <v>94</v>
      </c>
      <c r="AG40" s="94">
        <f t="shared" si="2"/>
        <v>82.3</v>
      </c>
    </row>
    <row r="41" spans="1:35" x14ac:dyDescent="0.2">
      <c r="A41" s="58" t="s">
        <v>175</v>
      </c>
      <c r="B41" s="11">
        <f>[37]Junho!$F$5</f>
        <v>96</v>
      </c>
      <c r="C41" s="11">
        <f>[37]Junho!$F$6</f>
        <v>98</v>
      </c>
      <c r="D41" s="11">
        <f>[37]Junho!$F$7</f>
        <v>99</v>
      </c>
      <c r="E41" s="11">
        <f>[37]Junho!$F$8</f>
        <v>97</v>
      </c>
      <c r="F41" s="11">
        <f>[37]Junho!$F$9</f>
        <v>99</v>
      </c>
      <c r="G41" s="11">
        <f>[37]Junho!$F$10</f>
        <v>96</v>
      </c>
      <c r="H41" s="11">
        <f>[37]Junho!$F$11</f>
        <v>96</v>
      </c>
      <c r="I41" s="11">
        <f>[37]Junho!$F$12</f>
        <v>97</v>
      </c>
      <c r="J41" s="11">
        <f>[37]Junho!$F$13</f>
        <v>98</v>
      </c>
      <c r="K41" s="11">
        <f>[37]Junho!$F$14</f>
        <v>96</v>
      </c>
      <c r="L41" s="11">
        <f>[37]Junho!$F$15</f>
        <v>94</v>
      </c>
      <c r="M41" s="11">
        <f>[37]Junho!$F$16</f>
        <v>96</v>
      </c>
      <c r="N41" s="11">
        <f>[37]Junho!$F$17</f>
        <v>96</v>
      </c>
      <c r="O41" s="11">
        <f>[37]Junho!$F$18</f>
        <v>97</v>
      </c>
      <c r="P41" s="11">
        <f>[37]Junho!$F$19</f>
        <v>96</v>
      </c>
      <c r="Q41" s="11">
        <f>[37]Junho!$F$20</f>
        <v>95</v>
      </c>
      <c r="R41" s="11">
        <f>[37]Junho!$F$21</f>
        <v>84</v>
      </c>
      <c r="S41" s="11">
        <f>[37]Junho!$F$22</f>
        <v>87</v>
      </c>
      <c r="T41" s="11">
        <f>[37]Junho!$F$23</f>
        <v>97</v>
      </c>
      <c r="U41" s="11">
        <f>[37]Junho!$F$24</f>
        <v>95</v>
      </c>
      <c r="V41" s="11">
        <f>[37]Junho!$F$25</f>
        <v>92</v>
      </c>
      <c r="W41" s="11">
        <f>[37]Junho!$F$26</f>
        <v>95</v>
      </c>
      <c r="X41" s="11">
        <f>[37]Junho!$F$27</f>
        <v>85</v>
      </c>
      <c r="Y41" s="11">
        <f>[37]Junho!$F$28</f>
        <v>86</v>
      </c>
      <c r="Z41" s="11">
        <f>[37]Junho!$F$29</f>
        <v>92</v>
      </c>
      <c r="AA41" s="11">
        <f>[37]Junho!$F$30</f>
        <v>98</v>
      </c>
      <c r="AB41" s="11">
        <f>[37]Junho!$F$31</f>
        <v>98</v>
      </c>
      <c r="AC41" s="11">
        <f>[37]Junho!$F$32</f>
        <v>99</v>
      </c>
      <c r="AD41" s="11">
        <f>[37]Junho!$F$33</f>
        <v>99</v>
      </c>
      <c r="AE41" s="11">
        <f>[37]Junho!$F$34</f>
        <v>96</v>
      </c>
      <c r="AF41" s="15">
        <f t="shared" si="1"/>
        <v>99</v>
      </c>
      <c r="AG41" s="94">
        <f t="shared" si="2"/>
        <v>94.966666666666669</v>
      </c>
    </row>
    <row r="42" spans="1:35" x14ac:dyDescent="0.2">
      <c r="A42" s="58" t="s">
        <v>17</v>
      </c>
      <c r="B42" s="11">
        <f>[38]Junho!$F$5</f>
        <v>100</v>
      </c>
      <c r="C42" s="11">
        <f>[38]Junho!$F$6</f>
        <v>100</v>
      </c>
      <c r="D42" s="11">
        <f>[38]Junho!$F$7</f>
        <v>100</v>
      </c>
      <c r="E42" s="11">
        <f>[38]Junho!$F$8</f>
        <v>100</v>
      </c>
      <c r="F42" s="11">
        <f>[38]Junho!$F$9</f>
        <v>100</v>
      </c>
      <c r="G42" s="11">
        <f>[38]Junho!$F$10</f>
        <v>98</v>
      </c>
      <c r="H42" s="11">
        <f>[38]Junho!$F$11</f>
        <v>100</v>
      </c>
      <c r="I42" s="11">
        <f>[38]Junho!$F$12</f>
        <v>100</v>
      </c>
      <c r="J42" s="11">
        <f>[38]Junho!$F$13</f>
        <v>100</v>
      </c>
      <c r="K42" s="11">
        <f>[38]Junho!$F$14</f>
        <v>98</v>
      </c>
      <c r="L42" s="11">
        <f>[38]Junho!$F$15</f>
        <v>99</v>
      </c>
      <c r="M42" s="11">
        <f>[38]Junho!$F$16</f>
        <v>98</v>
      </c>
      <c r="N42" s="11">
        <f>[38]Junho!$F$17</f>
        <v>99</v>
      </c>
      <c r="O42" s="11">
        <f>[38]Junho!$F$18</f>
        <v>97</v>
      </c>
      <c r="P42" s="11">
        <f>[38]Junho!$F$19</f>
        <v>100</v>
      </c>
      <c r="Q42" s="11">
        <f>[38]Junho!$F$20</f>
        <v>96</v>
      </c>
      <c r="R42" s="11">
        <f>[38]Junho!$F$21</f>
        <v>91</v>
      </c>
      <c r="S42" s="11">
        <f>[38]Junho!$F$22</f>
        <v>95</v>
      </c>
      <c r="T42" s="11">
        <f>[38]Junho!$F$23</f>
        <v>96</v>
      </c>
      <c r="U42" s="11">
        <f>[38]Junho!$F$24</f>
        <v>96</v>
      </c>
      <c r="V42" s="11">
        <f>[38]Junho!$F$25</f>
        <v>95</v>
      </c>
      <c r="W42" s="11">
        <f>[38]Junho!$F$26</f>
        <v>99</v>
      </c>
      <c r="X42" s="11">
        <f>[38]Junho!$F$27</f>
        <v>84</v>
      </c>
      <c r="Y42" s="11">
        <f>[38]Junho!$F$28</f>
        <v>88</v>
      </c>
      <c r="Z42" s="11">
        <f>[38]Junho!$F$29</f>
        <v>95</v>
      </c>
      <c r="AA42" s="11">
        <f>[38]Junho!$F$30</f>
        <v>99</v>
      </c>
      <c r="AB42" s="11">
        <f>[38]Junho!$F$31</f>
        <v>100</v>
      </c>
      <c r="AC42" s="11">
        <f>[38]Junho!$F$32</f>
        <v>99</v>
      </c>
      <c r="AD42" s="11">
        <f>[38]Junho!$F$33</f>
        <v>97</v>
      </c>
      <c r="AE42" s="11">
        <f>[38]Junho!$F$34</f>
        <v>94</v>
      </c>
      <c r="AF42" s="15">
        <f t="shared" si="1"/>
        <v>100</v>
      </c>
      <c r="AG42" s="94">
        <f t="shared" si="2"/>
        <v>97.1</v>
      </c>
    </row>
    <row r="43" spans="1:35" x14ac:dyDescent="0.2">
      <c r="A43" s="58" t="s">
        <v>157</v>
      </c>
      <c r="B43" s="11">
        <f>[39]Junho!$F$5</f>
        <v>100</v>
      </c>
      <c r="C43" s="11">
        <f>[39]Junho!$F$6</f>
        <v>100</v>
      </c>
      <c r="D43" s="11">
        <f>[39]Junho!$F$7</f>
        <v>100</v>
      </c>
      <c r="E43" s="11">
        <f>[39]Junho!$F$8</f>
        <v>100</v>
      </c>
      <c r="F43" s="11">
        <f>[39]Junho!$F$9</f>
        <v>100</v>
      </c>
      <c r="G43" s="11">
        <f>[39]Junho!$F$10</f>
        <v>100</v>
      </c>
      <c r="H43" s="11">
        <f>[39]Junho!$F$11</f>
        <v>100</v>
      </c>
      <c r="I43" s="11">
        <f>[39]Junho!$F$12</f>
        <v>100</v>
      </c>
      <c r="J43" s="11">
        <f>[39]Junho!$F$13</f>
        <v>100</v>
      </c>
      <c r="K43" s="11">
        <f>[39]Junho!$F$14</f>
        <v>100</v>
      </c>
      <c r="L43" s="11">
        <f>[39]Junho!$F$15</f>
        <v>100</v>
      </c>
      <c r="M43" s="11">
        <f>[39]Junho!$F$16</f>
        <v>100</v>
      </c>
      <c r="N43" s="11">
        <f>[39]Junho!$F$17</f>
        <v>100</v>
      </c>
      <c r="O43" s="11">
        <f>[39]Junho!$F$18</f>
        <v>100</v>
      </c>
      <c r="P43" s="11">
        <f>[39]Junho!$F$19</f>
        <v>95</v>
      </c>
      <c r="Q43" s="11">
        <f>[39]Junho!$F$20</f>
        <v>98</v>
      </c>
      <c r="R43" s="11">
        <f>[39]Junho!$F$21</f>
        <v>89</v>
      </c>
      <c r="S43" s="11">
        <f>[39]Junho!$F$22</f>
        <v>85</v>
      </c>
      <c r="T43" s="11">
        <f>[39]Junho!$F$23</f>
        <v>92</v>
      </c>
      <c r="U43" s="11">
        <f>[39]Junho!$F$24</f>
        <v>95</v>
      </c>
      <c r="V43" s="11">
        <f>[39]Junho!$F$25</f>
        <v>87</v>
      </c>
      <c r="W43" s="11">
        <f>[39]Junho!$F$26</f>
        <v>100</v>
      </c>
      <c r="X43" s="11">
        <f>[39]Junho!$F$27</f>
        <v>73</v>
      </c>
      <c r="Y43" s="11">
        <f>[39]Junho!$F$28</f>
        <v>87</v>
      </c>
      <c r="Z43" s="11">
        <f>[39]Junho!$F$29</f>
        <v>93</v>
      </c>
      <c r="AA43" s="11">
        <f>[39]Junho!$F$30</f>
        <v>100</v>
      </c>
      <c r="AB43" s="11">
        <f>[39]Junho!$F$31</f>
        <v>100</v>
      </c>
      <c r="AC43" s="11">
        <f>[39]Junho!$F$32</f>
        <v>100</v>
      </c>
      <c r="AD43" s="11">
        <f>[39]Junho!$F$33</f>
        <v>100</v>
      </c>
      <c r="AE43" s="11">
        <f>[39]Junho!$F$34</f>
        <v>92</v>
      </c>
      <c r="AF43" s="15">
        <f t="shared" si="1"/>
        <v>100</v>
      </c>
      <c r="AG43" s="94">
        <f t="shared" si="2"/>
        <v>96.2</v>
      </c>
    </row>
    <row r="44" spans="1:35" x14ac:dyDescent="0.2">
      <c r="A44" s="58" t="s">
        <v>18</v>
      </c>
      <c r="B44" s="11">
        <f>[40]Junho!$F$5</f>
        <v>92</v>
      </c>
      <c r="C44" s="11">
        <f>[40]Junho!$F$6</f>
        <v>99</v>
      </c>
      <c r="D44" s="11">
        <f>[40]Junho!$F$7</f>
        <v>100</v>
      </c>
      <c r="E44" s="11">
        <f>[40]Junho!$F$8</f>
        <v>95</v>
      </c>
      <c r="F44" s="11">
        <f>[40]Junho!$F$9</f>
        <v>94</v>
      </c>
      <c r="G44" s="11">
        <f>[40]Junho!$F$10</f>
        <v>100</v>
      </c>
      <c r="H44" s="11">
        <f>[40]Junho!$F$11</f>
        <v>96</v>
      </c>
      <c r="I44" s="11">
        <f>[40]Junho!$F$12</f>
        <v>93</v>
      </c>
      <c r="J44" s="11">
        <f>[40]Junho!$F$13</f>
        <v>96</v>
      </c>
      <c r="K44" s="11">
        <f>[40]Junho!$F$14</f>
        <v>96</v>
      </c>
      <c r="L44" s="11">
        <f>[40]Junho!$F$15</f>
        <v>95</v>
      </c>
      <c r="M44" s="11">
        <f>[40]Junho!$F$16</f>
        <v>94</v>
      </c>
      <c r="N44" s="11">
        <f>[40]Junho!$F$17</f>
        <v>90</v>
      </c>
      <c r="O44" s="11">
        <f>[40]Junho!$F$18</f>
        <v>95</v>
      </c>
      <c r="P44" s="11">
        <f>[40]Junho!$F$19</f>
        <v>89</v>
      </c>
      <c r="Q44" s="11">
        <f>[40]Junho!$F$20</f>
        <v>82</v>
      </c>
      <c r="R44" s="11">
        <f>[40]Junho!$F$21</f>
        <v>86</v>
      </c>
      <c r="S44" s="11">
        <f>[40]Junho!$F$22</f>
        <v>82</v>
      </c>
      <c r="T44" s="11">
        <f>[40]Junho!$F$23</f>
        <v>94</v>
      </c>
      <c r="U44" s="11">
        <f>[40]Junho!$F$24</f>
        <v>87</v>
      </c>
      <c r="V44" s="11">
        <f>[40]Junho!$F$25</f>
        <v>81</v>
      </c>
      <c r="W44" s="11">
        <f>[40]Junho!$F$26</f>
        <v>88</v>
      </c>
      <c r="X44" s="11">
        <f>[40]Junho!$F$27</f>
        <v>91</v>
      </c>
      <c r="Y44" s="11">
        <f>[40]Junho!$F$28</f>
        <v>80</v>
      </c>
      <c r="Z44" s="11">
        <f>[40]Junho!$F$29</f>
        <v>81</v>
      </c>
      <c r="AA44" s="11">
        <f>[40]Junho!$F$30</f>
        <v>96</v>
      </c>
      <c r="AB44" s="11">
        <f>[40]Junho!$F$31</f>
        <v>98</v>
      </c>
      <c r="AC44" s="11" t="str">
        <f>[40]Junho!$F$32</f>
        <v>*</v>
      </c>
      <c r="AD44" s="11">
        <f>[40]Junho!$F$33</f>
        <v>86</v>
      </c>
      <c r="AE44" s="11">
        <f>[40]Junho!$F$34</f>
        <v>87</v>
      </c>
      <c r="AF44" s="15">
        <f t="shared" si="1"/>
        <v>100</v>
      </c>
      <c r="AG44" s="94">
        <f t="shared" si="2"/>
        <v>91.137931034482762</v>
      </c>
      <c r="AI44" t="s">
        <v>47</v>
      </c>
    </row>
    <row r="45" spans="1:35" x14ac:dyDescent="0.2">
      <c r="A45" s="58" t="s">
        <v>162</v>
      </c>
      <c r="B45" s="11" t="str">
        <f>[41]Junho!$F$5</f>
        <v>*</v>
      </c>
      <c r="C45" s="11" t="str">
        <f>[41]Junho!$F$6</f>
        <v>*</v>
      </c>
      <c r="D45" s="11" t="str">
        <f>[41]Junho!$F$7</f>
        <v>*</v>
      </c>
      <c r="E45" s="11" t="str">
        <f>[41]Junho!$F$8</f>
        <v>*</v>
      </c>
      <c r="F45" s="11" t="str">
        <f>[41]Junho!$F$9</f>
        <v>*</v>
      </c>
      <c r="G45" s="11" t="str">
        <f>[41]Junho!$F$10</f>
        <v>*</v>
      </c>
      <c r="H45" s="11" t="str">
        <f>[41]Junho!$F$11</f>
        <v>*</v>
      </c>
      <c r="I45" s="11" t="str">
        <f>[41]Junho!$F$12</f>
        <v>*</v>
      </c>
      <c r="J45" s="11" t="str">
        <f>[41]Junho!$F$13</f>
        <v>*</v>
      </c>
      <c r="K45" s="11" t="str">
        <f>[41]Junho!$F$14</f>
        <v>*</v>
      </c>
      <c r="L45" s="11" t="str">
        <f>[41]Junho!$F$15</f>
        <v>*</v>
      </c>
      <c r="M45" s="11" t="str">
        <f>[41]Junho!$F$16</f>
        <v>*</v>
      </c>
      <c r="N45" s="11" t="str">
        <f>[41]Junho!$F$17</f>
        <v>*</v>
      </c>
      <c r="O45" s="11" t="str">
        <f>[41]Junho!$F$18</f>
        <v>*</v>
      </c>
      <c r="P45" s="11" t="str">
        <f>[41]Junho!$F$19</f>
        <v>*</v>
      </c>
      <c r="Q45" s="11" t="str">
        <f>[41]Junho!$F$20</f>
        <v>*</v>
      </c>
      <c r="R45" s="11" t="str">
        <f>[41]Junho!$F$21</f>
        <v>*</v>
      </c>
      <c r="S45" s="11" t="str">
        <f>[41]Junho!$F$22</f>
        <v>*</v>
      </c>
      <c r="T45" s="11" t="str">
        <f>[41]Junho!$F$23</f>
        <v>*</v>
      </c>
      <c r="U45" s="11" t="str">
        <f>[41]Junho!$F$24</f>
        <v>*</v>
      </c>
      <c r="V45" s="11" t="str">
        <f>[41]Junho!$F$25</f>
        <v>*</v>
      </c>
      <c r="W45" s="11" t="str">
        <f>[41]Junho!$F$26</f>
        <v>*</v>
      </c>
      <c r="X45" s="11" t="str">
        <f>[41]Junho!$F$27</f>
        <v>*</v>
      </c>
      <c r="Y45" s="11" t="str">
        <f>[41]Junho!$F$28</f>
        <v>*</v>
      </c>
      <c r="Z45" s="11" t="str">
        <f>[41]Junho!$F$29</f>
        <v>*</v>
      </c>
      <c r="AA45" s="11" t="str">
        <f>[41]Junho!$F$30</f>
        <v>*</v>
      </c>
      <c r="AB45" s="11" t="str">
        <f>[41]Junho!$F$31</f>
        <v>*</v>
      </c>
      <c r="AC45" s="11" t="str">
        <f>[41]Junho!$F$32</f>
        <v>*</v>
      </c>
      <c r="AD45" s="11" t="str">
        <f>[41]Junho!$F$33</f>
        <v>*</v>
      </c>
      <c r="AE45" s="11" t="str">
        <f>[41]Junho!$F$34</f>
        <v>*</v>
      </c>
      <c r="AF45" s="15" t="s">
        <v>226</v>
      </c>
      <c r="AG45" s="94" t="s">
        <v>226</v>
      </c>
      <c r="AI45" t="s">
        <v>47</v>
      </c>
    </row>
    <row r="46" spans="1:35" x14ac:dyDescent="0.2">
      <c r="A46" s="58" t="s">
        <v>19</v>
      </c>
      <c r="B46" s="11">
        <f>[42]Junho!$F$5</f>
        <v>97</v>
      </c>
      <c r="C46" s="11">
        <f>[42]Junho!$F$6</f>
        <v>97</v>
      </c>
      <c r="D46" s="11">
        <f>[42]Junho!$F$7</f>
        <v>95</v>
      </c>
      <c r="E46" s="11">
        <f>[42]Junho!$F$8</f>
        <v>97</v>
      </c>
      <c r="F46" s="11">
        <f>[42]Junho!$F$9</f>
        <v>97</v>
      </c>
      <c r="G46" s="11">
        <f>[42]Junho!$F$10</f>
        <v>98</v>
      </c>
      <c r="H46" s="11">
        <f>[42]Junho!$F$11</f>
        <v>97</v>
      </c>
      <c r="I46" s="11">
        <f>[42]Junho!$F$12</f>
        <v>89</v>
      </c>
      <c r="J46" s="11">
        <f>[42]Junho!$F$13</f>
        <v>95</v>
      </c>
      <c r="K46" s="11">
        <f>[42]Junho!$F$14</f>
        <v>96</v>
      </c>
      <c r="L46" s="11">
        <f>[42]Junho!$F$15</f>
        <v>95</v>
      </c>
      <c r="M46" s="11">
        <f>[42]Junho!$F$16</f>
        <v>96</v>
      </c>
      <c r="N46" s="11">
        <f>[42]Junho!$F$17</f>
        <v>92</v>
      </c>
      <c r="O46" s="11">
        <f>[42]Junho!$F$18</f>
        <v>91</v>
      </c>
      <c r="P46" s="11">
        <f>[42]Junho!$F$19</f>
        <v>95</v>
      </c>
      <c r="Q46" s="11">
        <f>[42]Junho!$F$20</f>
        <v>91</v>
      </c>
      <c r="R46" s="11">
        <f>[42]Junho!$F$21</f>
        <v>85</v>
      </c>
      <c r="S46" s="11">
        <f>[42]Junho!$F$22</f>
        <v>88</v>
      </c>
      <c r="T46" s="11">
        <f>[42]Junho!$F$23</f>
        <v>88</v>
      </c>
      <c r="U46" s="11">
        <f>[42]Junho!$F$24</f>
        <v>89</v>
      </c>
      <c r="V46" s="11">
        <f>[42]Junho!$F$25</f>
        <v>84</v>
      </c>
      <c r="W46" s="11">
        <f>[42]Junho!$F$26</f>
        <v>80</v>
      </c>
      <c r="X46" s="11">
        <f>[42]Junho!$F$27</f>
        <v>74</v>
      </c>
      <c r="Y46" s="11">
        <f>[42]Junho!$F$28</f>
        <v>76</v>
      </c>
      <c r="Z46" s="11">
        <f>[42]Junho!$F$29</f>
        <v>93</v>
      </c>
      <c r="AA46" s="11">
        <f>[42]Junho!$F$30</f>
        <v>97</v>
      </c>
      <c r="AB46" s="11">
        <f>[42]Junho!$F$31</f>
        <v>97</v>
      </c>
      <c r="AC46" s="11">
        <f>[42]Junho!$F$32</f>
        <v>97</v>
      </c>
      <c r="AD46" s="11">
        <f>[42]Junho!$F$33</f>
        <v>96</v>
      </c>
      <c r="AE46" s="11">
        <f>[42]Junho!$F$34</f>
        <v>93</v>
      </c>
      <c r="AF46" s="15">
        <f t="shared" si="1"/>
        <v>98</v>
      </c>
      <c r="AG46" s="94">
        <f t="shared" si="2"/>
        <v>91.833333333333329</v>
      </c>
      <c r="AH46" s="12" t="s">
        <v>47</v>
      </c>
      <c r="AI46" t="s">
        <v>47</v>
      </c>
    </row>
    <row r="47" spans="1:35" x14ac:dyDescent="0.2">
      <c r="A47" s="58" t="s">
        <v>31</v>
      </c>
      <c r="B47" s="11">
        <f>[43]Junho!$F$5</f>
        <v>96</v>
      </c>
      <c r="C47" s="11">
        <f>[43]Junho!$F$6</f>
        <v>96</v>
      </c>
      <c r="D47" s="11">
        <f>[43]Junho!$F$7</f>
        <v>97</v>
      </c>
      <c r="E47" s="11">
        <f>[43]Junho!$F$8</f>
        <v>95</v>
      </c>
      <c r="F47" s="11">
        <f>[43]Junho!$F$9</f>
        <v>91</v>
      </c>
      <c r="G47" s="11">
        <f>[43]Junho!$F$10</f>
        <v>92</v>
      </c>
      <c r="H47" s="11">
        <f>[43]Junho!$F$11</f>
        <v>93</v>
      </c>
      <c r="I47" s="11">
        <f>[43]Junho!$F$12</f>
        <v>89</v>
      </c>
      <c r="J47" s="11">
        <f>[43]Junho!$F$13</f>
        <v>93</v>
      </c>
      <c r="K47" s="11">
        <f>[43]Junho!$F$14</f>
        <v>88</v>
      </c>
      <c r="L47" s="11">
        <f>[43]Junho!$F$15</f>
        <v>87</v>
      </c>
      <c r="M47" s="11">
        <f>[43]Junho!$F$16</f>
        <v>83</v>
      </c>
      <c r="N47" s="11">
        <f>[43]Junho!$F$17</f>
        <v>83</v>
      </c>
      <c r="O47" s="11">
        <f>[43]Junho!$F$18</f>
        <v>89</v>
      </c>
      <c r="P47" s="11">
        <f>[43]Junho!$F$19</f>
        <v>93</v>
      </c>
      <c r="Q47" s="11">
        <f>[43]Junho!$F$20</f>
        <v>80</v>
      </c>
      <c r="R47" s="11">
        <f>[43]Junho!$F$21</f>
        <v>71</v>
      </c>
      <c r="S47" s="11">
        <f>[43]Junho!$F$22</f>
        <v>68</v>
      </c>
      <c r="T47" s="11">
        <f>[43]Junho!$F$23</f>
        <v>82</v>
      </c>
      <c r="U47" s="11">
        <f>[43]Junho!$F$24</f>
        <v>82</v>
      </c>
      <c r="V47" s="11">
        <f>[43]Junho!$F$25</f>
        <v>68</v>
      </c>
      <c r="W47" s="11">
        <f>[43]Junho!$F$26</f>
        <v>74</v>
      </c>
      <c r="X47" s="11">
        <f>[43]Junho!$F$27</f>
        <v>75</v>
      </c>
      <c r="Y47" s="11">
        <f>[43]Junho!$F$28</f>
        <v>61</v>
      </c>
      <c r="Z47" s="11">
        <f>[43]Junho!$F$29</f>
        <v>91</v>
      </c>
      <c r="AA47" s="11">
        <f>[43]Junho!$F$30</f>
        <v>93</v>
      </c>
      <c r="AB47" s="11">
        <f>[43]Junho!$F$31</f>
        <v>96</v>
      </c>
      <c r="AC47" s="11">
        <f>[43]Junho!$F$32</f>
        <v>96</v>
      </c>
      <c r="AD47" s="11">
        <f>[43]Junho!$F$33</f>
        <v>92</v>
      </c>
      <c r="AE47" s="11">
        <f>[43]Junho!$F$34</f>
        <v>83</v>
      </c>
      <c r="AF47" s="15">
        <f t="shared" si="1"/>
        <v>97</v>
      </c>
      <c r="AG47" s="94">
        <f t="shared" si="2"/>
        <v>85.9</v>
      </c>
      <c r="AI47" t="s">
        <v>47</v>
      </c>
    </row>
    <row r="48" spans="1:35" x14ac:dyDescent="0.2">
      <c r="A48" s="58" t="s">
        <v>44</v>
      </c>
      <c r="B48" s="11">
        <f>[44]Junho!$F$5</f>
        <v>86</v>
      </c>
      <c r="C48" s="11">
        <f>[44]Junho!$F$6</f>
        <v>99</v>
      </c>
      <c r="D48" s="11">
        <f>[44]Junho!$F$7</f>
        <v>100</v>
      </c>
      <c r="E48" s="11">
        <f>[44]Junho!$F$8</f>
        <v>90</v>
      </c>
      <c r="F48" s="11">
        <f>[44]Junho!$F$9</f>
        <v>83</v>
      </c>
      <c r="G48" s="11">
        <f>[44]Junho!$F$10</f>
        <v>99</v>
      </c>
      <c r="H48" s="11">
        <f>[44]Junho!$F$11</f>
        <v>94</v>
      </c>
      <c r="I48" s="11">
        <f>[44]Junho!$F$12</f>
        <v>90</v>
      </c>
      <c r="J48" s="11">
        <f>[44]Junho!$F$13</f>
        <v>87</v>
      </c>
      <c r="K48" s="11">
        <f>[44]Junho!$F$14</f>
        <v>83</v>
      </c>
      <c r="L48" s="11">
        <f>[44]Junho!$F$15</f>
        <v>80</v>
      </c>
      <c r="M48" s="11">
        <f>[44]Junho!$F$16</f>
        <v>75</v>
      </c>
      <c r="N48" s="11">
        <f>[44]Junho!$F$17</f>
        <v>79</v>
      </c>
      <c r="O48" s="11">
        <f>[44]Junho!$F$18</f>
        <v>87</v>
      </c>
      <c r="P48" s="11">
        <f>[44]Junho!$F$19</f>
        <v>99</v>
      </c>
      <c r="Q48" s="11">
        <f>[44]Junho!$F$20</f>
        <v>84</v>
      </c>
      <c r="R48" s="11">
        <f>[44]Junho!$F$21</f>
        <v>77</v>
      </c>
      <c r="S48" s="11">
        <f>[44]Junho!$F$22</f>
        <v>80</v>
      </c>
      <c r="T48" s="11">
        <f>[44]Junho!$F$23</f>
        <v>82</v>
      </c>
      <c r="U48" s="11">
        <f>[44]Junho!$F$24</f>
        <v>77</v>
      </c>
      <c r="V48" s="11">
        <f>[44]Junho!$F$25</f>
        <v>81</v>
      </c>
      <c r="W48" s="11">
        <f>[44]Junho!$F$26</f>
        <v>71</v>
      </c>
      <c r="X48" s="11">
        <f>[44]Junho!$F$27</f>
        <v>75</v>
      </c>
      <c r="Y48" s="11">
        <f>[44]Junho!$F$28</f>
        <v>74</v>
      </c>
      <c r="Z48" s="11">
        <f>[44]Junho!$F$29</f>
        <v>80</v>
      </c>
      <c r="AA48" s="11">
        <f>[44]Junho!$F$30</f>
        <v>90</v>
      </c>
      <c r="AB48" s="11">
        <f>[44]Junho!$F$31</f>
        <v>100</v>
      </c>
      <c r="AC48" s="11">
        <f>[44]Junho!$F$32</f>
        <v>99</v>
      </c>
      <c r="AD48" s="11">
        <f>[44]Junho!$F$33</f>
        <v>93</v>
      </c>
      <c r="AE48" s="11">
        <f>[44]Junho!$F$34</f>
        <v>79</v>
      </c>
      <c r="AF48" s="15">
        <f t="shared" si="1"/>
        <v>100</v>
      </c>
      <c r="AG48" s="94">
        <f t="shared" si="2"/>
        <v>85.766666666666666</v>
      </c>
      <c r="AH48" s="12" t="s">
        <v>47</v>
      </c>
      <c r="AI48" t="s">
        <v>47</v>
      </c>
    </row>
    <row r="49" spans="1:35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15" t="s">
        <v>226</v>
      </c>
      <c r="AG49" s="94" t="s">
        <v>226</v>
      </c>
    </row>
    <row r="50" spans="1:35" s="5" customFormat="1" ht="17.100000000000001" customHeight="1" x14ac:dyDescent="0.2">
      <c r="A50" s="59" t="s">
        <v>33</v>
      </c>
      <c r="B50" s="13">
        <f t="shared" ref="B50:AF50" si="3">MAX(B5:B49)</f>
        <v>100</v>
      </c>
      <c r="C50" s="13">
        <f t="shared" si="3"/>
        <v>100</v>
      </c>
      <c r="D50" s="13">
        <f t="shared" si="3"/>
        <v>100</v>
      </c>
      <c r="E50" s="13">
        <f t="shared" si="3"/>
        <v>100</v>
      </c>
      <c r="F50" s="13">
        <f t="shared" si="3"/>
        <v>100</v>
      </c>
      <c r="G50" s="13">
        <f t="shared" si="3"/>
        <v>100</v>
      </c>
      <c r="H50" s="13">
        <f t="shared" si="3"/>
        <v>100</v>
      </c>
      <c r="I50" s="13">
        <f t="shared" si="3"/>
        <v>100</v>
      </c>
      <c r="J50" s="13">
        <f t="shared" si="3"/>
        <v>100</v>
      </c>
      <c r="K50" s="13">
        <f t="shared" si="3"/>
        <v>100</v>
      </c>
      <c r="L50" s="13">
        <f t="shared" si="3"/>
        <v>100</v>
      </c>
      <c r="M50" s="13">
        <f t="shared" si="3"/>
        <v>100</v>
      </c>
      <c r="N50" s="13">
        <f t="shared" si="3"/>
        <v>100</v>
      </c>
      <c r="O50" s="13">
        <f t="shared" si="3"/>
        <v>100</v>
      </c>
      <c r="P50" s="13">
        <f t="shared" si="3"/>
        <v>100</v>
      </c>
      <c r="Q50" s="13">
        <f t="shared" si="3"/>
        <v>100</v>
      </c>
      <c r="R50" s="13">
        <f t="shared" si="3"/>
        <v>96</v>
      </c>
      <c r="S50" s="13">
        <f t="shared" si="3"/>
        <v>96</v>
      </c>
      <c r="T50" s="13">
        <f t="shared" si="3"/>
        <v>98</v>
      </c>
      <c r="U50" s="13">
        <f t="shared" si="3"/>
        <v>99</v>
      </c>
      <c r="V50" s="13">
        <f t="shared" si="3"/>
        <v>96</v>
      </c>
      <c r="W50" s="13">
        <f t="shared" si="3"/>
        <v>100</v>
      </c>
      <c r="X50" s="13">
        <f t="shared" si="3"/>
        <v>96</v>
      </c>
      <c r="Y50" s="13">
        <f t="shared" si="3"/>
        <v>96</v>
      </c>
      <c r="Z50" s="13">
        <f t="shared" si="3"/>
        <v>100</v>
      </c>
      <c r="AA50" s="13">
        <f t="shared" si="3"/>
        <v>100</v>
      </c>
      <c r="AB50" s="13">
        <f t="shared" si="3"/>
        <v>100</v>
      </c>
      <c r="AC50" s="13">
        <f t="shared" si="3"/>
        <v>100</v>
      </c>
      <c r="AD50" s="13">
        <f t="shared" si="3"/>
        <v>100</v>
      </c>
      <c r="AE50" s="13">
        <f t="shared" si="3"/>
        <v>100</v>
      </c>
      <c r="AF50" s="15">
        <f t="shared" si="3"/>
        <v>100</v>
      </c>
      <c r="AG50" s="94">
        <f>AVERAGE(AG5:AG49)</f>
        <v>90.166925964627126</v>
      </c>
      <c r="AI50" s="5" t="s">
        <v>47</v>
      </c>
    </row>
    <row r="51" spans="1:35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</row>
    <row r="52" spans="1:35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52"/>
      <c r="AG52" s="51"/>
    </row>
    <row r="53" spans="1:35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2"/>
      <c r="AG53" s="51"/>
      <c r="AH53" s="12" t="s">
        <v>47</v>
      </c>
    </row>
    <row r="54" spans="1:3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5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I55" t="s">
        <v>47</v>
      </c>
    </row>
    <row r="56" spans="1:35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5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5" x14ac:dyDescent="0.2">
      <c r="AI58" t="s">
        <v>47</v>
      </c>
    </row>
    <row r="59" spans="1:35" x14ac:dyDescent="0.2">
      <c r="U59" s="2" t="s">
        <v>47</v>
      </c>
      <c r="Y59" s="2" t="s">
        <v>47</v>
      </c>
      <c r="AI59" t="s">
        <v>47</v>
      </c>
    </row>
    <row r="60" spans="1:35" x14ac:dyDescent="0.2">
      <c r="L60" s="2" t="s">
        <v>47</v>
      </c>
      <c r="Q60" s="2" t="s">
        <v>47</v>
      </c>
      <c r="U60" s="2" t="s">
        <v>47</v>
      </c>
      <c r="AD60" s="2" t="s">
        <v>47</v>
      </c>
      <c r="AI60" t="s">
        <v>47</v>
      </c>
    </row>
    <row r="61" spans="1:35" x14ac:dyDescent="0.2">
      <c r="O61" s="2" t="s">
        <v>47</v>
      </c>
      <c r="AB61" s="2" t="s">
        <v>47</v>
      </c>
      <c r="AF61" s="7" t="s">
        <v>47</v>
      </c>
    </row>
    <row r="62" spans="1:35" x14ac:dyDescent="0.2">
      <c r="G62" s="2" t="s">
        <v>47</v>
      </c>
      <c r="L62" s="2" t="s">
        <v>47</v>
      </c>
    </row>
    <row r="63" spans="1:35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5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2" x14ac:dyDescent="0.2">
      <c r="V65" s="2" t="s">
        <v>47</v>
      </c>
      <c r="W65" s="2" t="s">
        <v>47</v>
      </c>
      <c r="X65" s="2" t="s">
        <v>47</v>
      </c>
      <c r="Y65" s="2" t="s">
        <v>47</v>
      </c>
      <c r="AF65" s="7" t="s">
        <v>47</v>
      </c>
    </row>
    <row r="66" spans="7:32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2" x14ac:dyDescent="0.2">
      <c r="R67" s="2" t="s">
        <v>47</v>
      </c>
      <c r="U67" s="2" t="s">
        <v>47</v>
      </c>
    </row>
    <row r="68" spans="7:32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2" x14ac:dyDescent="0.2">
      <c r="N70" s="2" t="s">
        <v>47</v>
      </c>
    </row>
    <row r="71" spans="7:32" x14ac:dyDescent="0.2">
      <c r="U71" s="2" t="s">
        <v>47</v>
      </c>
    </row>
    <row r="76" spans="7:32" x14ac:dyDescent="0.2">
      <c r="W76" s="2" t="s">
        <v>47</v>
      </c>
    </row>
  </sheetData>
  <sheetProtection password="C6EC" sheet="1" objects="1" scenarios="1"/>
  <mergeCells count="35">
    <mergeCell ref="A2:A4"/>
    <mergeCell ref="S3:S4"/>
    <mergeCell ref="V3:V4"/>
    <mergeCell ref="T52:X52"/>
    <mergeCell ref="J3:J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T3:T4"/>
    <mergeCell ref="B2:AG2"/>
    <mergeCell ref="AE3:AE4"/>
    <mergeCell ref="Z3:Z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zoomScale="90" zoomScaleNormal="90" workbookViewId="0">
      <selection activeCell="AK28" sqref="AK2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3" ht="20.100000000000001" customHeight="1" x14ac:dyDescent="0.2">
      <c r="A1" s="156" t="s">
        <v>27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8"/>
    </row>
    <row r="2" spans="1:33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3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6">
        <v>30</v>
      </c>
      <c r="AF3" s="118" t="s">
        <v>38</v>
      </c>
      <c r="AG3" s="60" t="s">
        <v>36</v>
      </c>
    </row>
    <row r="4" spans="1:33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18" t="s">
        <v>35</v>
      </c>
      <c r="AG4" s="60" t="s">
        <v>35</v>
      </c>
    </row>
    <row r="5" spans="1:33" s="5" customFormat="1" x14ac:dyDescent="0.2">
      <c r="A5" s="58" t="s">
        <v>40</v>
      </c>
      <c r="B5" s="127">
        <f>[1]Junho!$G$5</f>
        <v>31</v>
      </c>
      <c r="C5" s="127">
        <f>[1]Junho!$G$6</f>
        <v>67</v>
      </c>
      <c r="D5" s="127">
        <f>[1]Junho!$G$7</f>
        <v>78</v>
      </c>
      <c r="E5" s="127">
        <f>[1]Junho!$G$8</f>
        <v>83</v>
      </c>
      <c r="F5" s="127">
        <f>[1]Junho!$G$9</f>
        <v>53</v>
      </c>
      <c r="G5" s="127">
        <f>[1]Junho!$G$10</f>
        <v>61</v>
      </c>
      <c r="H5" s="127">
        <f>[1]Junho!$G$11</f>
        <v>56</v>
      </c>
      <c r="I5" s="127">
        <f>[1]Junho!$G$12</f>
        <v>40</v>
      </c>
      <c r="J5" s="127">
        <f>[1]Junho!$G$13</f>
        <v>37</v>
      </c>
      <c r="K5" s="127">
        <f>[1]Junho!$G$14</f>
        <v>32</v>
      </c>
      <c r="L5" s="127">
        <f>[1]Junho!$G$15</f>
        <v>32</v>
      </c>
      <c r="M5" s="127">
        <f>[1]Junho!$G$16</f>
        <v>25</v>
      </c>
      <c r="N5" s="127">
        <f>[1]Junho!$G$17</f>
        <v>31</v>
      </c>
      <c r="O5" s="127">
        <f>[1]Junho!$G$18</f>
        <v>29</v>
      </c>
      <c r="P5" s="127">
        <f>[1]Junho!$G$19</f>
        <v>40</v>
      </c>
      <c r="Q5" s="127">
        <f>[1]Junho!$G$20</f>
        <v>32</v>
      </c>
      <c r="R5" s="127">
        <f>[1]Junho!$G$21</f>
        <v>30</v>
      </c>
      <c r="S5" s="127">
        <f>[1]Junho!$G$22</f>
        <v>34</v>
      </c>
      <c r="T5" s="127">
        <f>[1]Junho!$G$23</f>
        <v>31</v>
      </c>
      <c r="U5" s="127">
        <f>[1]Junho!$G$24</f>
        <v>20</v>
      </c>
      <c r="V5" s="127">
        <f>[1]Junho!$G$25</f>
        <v>22</v>
      </c>
      <c r="W5" s="127">
        <f>[1]Junho!$G$26</f>
        <v>22</v>
      </c>
      <c r="X5" s="127">
        <f>[1]Junho!$G$27</f>
        <v>24</v>
      </c>
      <c r="Y5" s="127">
        <f>[1]Junho!$G$28</f>
        <v>26</v>
      </c>
      <c r="Z5" s="127">
        <f>[1]Junho!$G$29</f>
        <v>31</v>
      </c>
      <c r="AA5" s="127">
        <f>[1]Junho!$G$30</f>
        <v>58</v>
      </c>
      <c r="AB5" s="127">
        <f>[1]Junho!$G$31</f>
        <v>93</v>
      </c>
      <c r="AC5" s="127">
        <f>[1]Junho!$G$32</f>
        <v>73</v>
      </c>
      <c r="AD5" s="127">
        <f>[1]Junho!$G$33</f>
        <v>48</v>
      </c>
      <c r="AE5" s="127">
        <f>[1]Junho!$G$34</f>
        <v>32</v>
      </c>
      <c r="AF5" s="15">
        <f>MIN(B5:AE5)</f>
        <v>20</v>
      </c>
      <c r="AG5" s="94">
        <f>AVERAGE(B5:AE5)</f>
        <v>42.366666666666667</v>
      </c>
    </row>
    <row r="6" spans="1:33" x14ac:dyDescent="0.2">
      <c r="A6" s="58" t="s">
        <v>0</v>
      </c>
      <c r="B6" s="11">
        <f>[2]Junho!$G$5</f>
        <v>83</v>
      </c>
      <c r="C6" s="11">
        <f>[2]Junho!$G$6</f>
        <v>77</v>
      </c>
      <c r="D6" s="11">
        <f>[2]Junho!$G$7</f>
        <v>69</v>
      </c>
      <c r="E6" s="11">
        <f>[2]Junho!$G$8</f>
        <v>83</v>
      </c>
      <c r="F6" s="11">
        <f>[2]Junho!$G$9</f>
        <v>76</v>
      </c>
      <c r="G6" s="11">
        <f>[2]Junho!$G$10</f>
        <v>42</v>
      </c>
      <c r="H6" s="11">
        <f>[2]Junho!$G$11</f>
        <v>61</v>
      </c>
      <c r="I6" s="11">
        <f>[2]Junho!$G$12</f>
        <v>50</v>
      </c>
      <c r="J6" s="11">
        <f>[2]Junho!$G$13</f>
        <v>44</v>
      </c>
      <c r="K6" s="11">
        <f>[2]Junho!$G$14</f>
        <v>45</v>
      </c>
      <c r="L6" s="11">
        <f>[2]Junho!$G$15</f>
        <v>39</v>
      </c>
      <c r="M6" s="11">
        <f>[2]Junho!$G$16</f>
        <v>36</v>
      </c>
      <c r="N6" s="11">
        <f>[2]Junho!$G$17</f>
        <v>45</v>
      </c>
      <c r="O6" s="11">
        <f>[2]Junho!$G$18</f>
        <v>58</v>
      </c>
      <c r="P6" s="11">
        <f>[2]Junho!$G$19</f>
        <v>53</v>
      </c>
      <c r="Q6" s="11">
        <f>[2]Junho!$G$20</f>
        <v>43</v>
      </c>
      <c r="R6" s="11">
        <f>[2]Junho!$G$21</f>
        <v>38</v>
      </c>
      <c r="S6" s="11">
        <f>[2]Junho!$G$22</f>
        <v>46</v>
      </c>
      <c r="T6" s="11">
        <f>[2]Junho!$G$23</f>
        <v>42</v>
      </c>
      <c r="U6" s="11">
        <f>[2]Junho!$G$24</f>
        <v>37</v>
      </c>
      <c r="V6" s="11">
        <f>[2]Junho!$G$25</f>
        <v>33</v>
      </c>
      <c r="W6" s="11">
        <f>[2]Junho!$G$26</f>
        <v>31</v>
      </c>
      <c r="X6" s="11">
        <f>[2]Junho!$G$27</f>
        <v>28</v>
      </c>
      <c r="Y6" s="11">
        <f>[2]Junho!$G$28</f>
        <v>33</v>
      </c>
      <c r="Z6" s="11">
        <f>[2]Junho!$G$29</f>
        <v>54</v>
      </c>
      <c r="AA6" s="11">
        <f>[2]Junho!$G$30</f>
        <v>79</v>
      </c>
      <c r="AB6" s="11">
        <f>[2]Junho!$G$31</f>
        <v>55</v>
      </c>
      <c r="AC6" s="11">
        <f>[2]Junho!$G$32</f>
        <v>73</v>
      </c>
      <c r="AD6" s="11">
        <f>[2]Junho!$G$33</f>
        <v>63</v>
      </c>
      <c r="AE6" s="11">
        <f>[2]Junho!$G$34</f>
        <v>45</v>
      </c>
      <c r="AF6" s="15">
        <f>MIN(B6:AE6)</f>
        <v>28</v>
      </c>
      <c r="AG6" s="94">
        <f>AVERAGE(B6:AE6)</f>
        <v>52.033333333333331</v>
      </c>
    </row>
    <row r="7" spans="1:33" x14ac:dyDescent="0.2">
      <c r="A7" s="58" t="s">
        <v>104</v>
      </c>
      <c r="B7" s="11">
        <f>[3]Junho!$G$5</f>
        <v>54</v>
      </c>
      <c r="C7" s="11">
        <f>[3]Junho!$G$6</f>
        <v>85</v>
      </c>
      <c r="D7" s="11">
        <f>[3]Junho!$G$7</f>
        <v>85</v>
      </c>
      <c r="E7" s="11">
        <f>[3]Junho!$G$8</f>
        <v>84</v>
      </c>
      <c r="F7" s="11">
        <f>[3]Junho!$G$9</f>
        <v>64</v>
      </c>
      <c r="G7" s="11">
        <f>[3]Junho!$G$10</f>
        <v>64</v>
      </c>
      <c r="H7" s="11">
        <f>[3]Junho!$G$11</f>
        <v>58</v>
      </c>
      <c r="I7" s="11">
        <f>[3]Junho!$G$12</f>
        <v>54</v>
      </c>
      <c r="J7" s="11">
        <f>[3]Junho!$G$13</f>
        <v>47</v>
      </c>
      <c r="K7" s="11">
        <f>[3]Junho!$G$14</f>
        <v>48</v>
      </c>
      <c r="L7" s="11">
        <f>[3]Junho!$G$15</f>
        <v>39</v>
      </c>
      <c r="M7" s="11">
        <f>[3]Junho!$G$16</f>
        <v>35</v>
      </c>
      <c r="N7" s="11">
        <f>[3]Junho!$G$17</f>
        <v>42</v>
      </c>
      <c r="O7" s="11">
        <f>[3]Junho!$G$18</f>
        <v>66</v>
      </c>
      <c r="P7" s="11">
        <f>[3]Junho!$G$19</f>
        <v>47</v>
      </c>
      <c r="Q7" s="11">
        <f>[3]Junho!$G$20</f>
        <v>42</v>
      </c>
      <c r="R7" s="11">
        <f>[3]Junho!$G$21</f>
        <v>39</v>
      </c>
      <c r="S7" s="11">
        <f>[3]Junho!$G$22</f>
        <v>43</v>
      </c>
      <c r="T7" s="11">
        <f>[3]Junho!$G$23</f>
        <v>38</v>
      </c>
      <c r="U7" s="11">
        <f>[3]Junho!$G$24</f>
        <v>27</v>
      </c>
      <c r="V7" s="11">
        <f>[3]Junho!$G$25</f>
        <v>28</v>
      </c>
      <c r="W7" s="11">
        <f>[3]Junho!$G$26</f>
        <v>27</v>
      </c>
      <c r="X7" s="11">
        <f>[3]Junho!$G$27</f>
        <v>33</v>
      </c>
      <c r="Y7" s="11">
        <f>[3]Junho!$G$28</f>
        <v>34</v>
      </c>
      <c r="Z7" s="11">
        <f>[3]Junho!$G$29</f>
        <v>41</v>
      </c>
      <c r="AA7" s="11">
        <f>[3]Junho!$G$30</f>
        <v>84</v>
      </c>
      <c r="AB7" s="11">
        <f>[3]Junho!$G$31</f>
        <v>78</v>
      </c>
      <c r="AC7" s="11">
        <f>[3]Junho!$G$32</f>
        <v>77</v>
      </c>
      <c r="AD7" s="11">
        <f>[3]Junho!$G$33</f>
        <v>58</v>
      </c>
      <c r="AE7" s="11">
        <f>[3]Junho!$G$34</f>
        <v>42</v>
      </c>
      <c r="AF7" s="14">
        <f>MIN(B7:AE7)</f>
        <v>27</v>
      </c>
      <c r="AG7" s="115">
        <f>AVERAGE(B7:AE7)</f>
        <v>52.1</v>
      </c>
    </row>
    <row r="8" spans="1:33" x14ac:dyDescent="0.2">
      <c r="A8" s="58" t="s">
        <v>1</v>
      </c>
      <c r="B8" s="11" t="str">
        <f>[4]Junho!$G$5</f>
        <v>*</v>
      </c>
      <c r="C8" s="11" t="str">
        <f>[4]Junho!$G$6</f>
        <v>*</v>
      </c>
      <c r="D8" s="11" t="str">
        <f>[4]Junho!$G$7</f>
        <v>*</v>
      </c>
      <c r="E8" s="11" t="str">
        <f>[4]Junho!$G$8</f>
        <v>*</v>
      </c>
      <c r="F8" s="11">
        <f>[4]Junho!$G$9</f>
        <v>67</v>
      </c>
      <c r="G8" s="11">
        <f>[4]Junho!$G$10</f>
        <v>47</v>
      </c>
      <c r="H8" s="11">
        <f>[4]Junho!$G$11</f>
        <v>49</v>
      </c>
      <c r="I8" s="11">
        <f>[4]Junho!$G$12</f>
        <v>49</v>
      </c>
      <c r="J8" s="11">
        <f>[4]Junho!$G$13</f>
        <v>46</v>
      </c>
      <c r="K8" s="11" t="str">
        <f>[4]Junho!$G$14</f>
        <v>*</v>
      </c>
      <c r="L8" s="11" t="str">
        <f>[4]Junho!$G$15</f>
        <v>*</v>
      </c>
      <c r="M8" s="11" t="str">
        <f>[4]Junho!$G$16</f>
        <v>*</v>
      </c>
      <c r="N8" s="11" t="str">
        <f>[4]Junho!$G$17</f>
        <v>*</v>
      </c>
      <c r="O8" s="11" t="str">
        <f>[4]Junho!$G$18</f>
        <v>*</v>
      </c>
      <c r="P8" s="11" t="str">
        <f>[4]Junho!$G$19</f>
        <v>*</v>
      </c>
      <c r="Q8" s="11" t="str">
        <f>[4]Junho!$G$20</f>
        <v>*</v>
      </c>
      <c r="R8" s="11" t="str">
        <f>[4]Junho!$G$21</f>
        <v>*</v>
      </c>
      <c r="S8" s="11" t="str">
        <f>[4]Junho!$G$22</f>
        <v>*</v>
      </c>
      <c r="T8" s="11" t="str">
        <f>[4]Junho!$G$23</f>
        <v>*</v>
      </c>
      <c r="U8" s="11" t="str">
        <f>[4]Junho!$G$24</f>
        <v>*</v>
      </c>
      <c r="V8" s="11" t="str">
        <f>[4]Junho!$G$25</f>
        <v>*</v>
      </c>
      <c r="W8" s="11">
        <f>[4]Junho!$G$26</f>
        <v>28</v>
      </c>
      <c r="X8" s="11">
        <f>[4]Junho!$G$27</f>
        <v>31</v>
      </c>
      <c r="Y8" s="11">
        <f>[4]Junho!$G$28</f>
        <v>33</v>
      </c>
      <c r="Z8" s="11">
        <f>[4]Junho!$G$29</f>
        <v>46</v>
      </c>
      <c r="AA8" s="11">
        <f>[4]Junho!$G$30</f>
        <v>80</v>
      </c>
      <c r="AB8" s="11" t="str">
        <f>[4]Junho!$G$31</f>
        <v>*</v>
      </c>
      <c r="AC8" s="11" t="str">
        <f>[4]Junho!$G$32</f>
        <v>*</v>
      </c>
      <c r="AD8" s="11" t="str">
        <f>[4]Junho!$G$33</f>
        <v>*</v>
      </c>
      <c r="AE8" s="11" t="str">
        <f>[4]Junho!$G$34</f>
        <v>*</v>
      </c>
      <c r="AF8" s="15">
        <f>MIN(B8:AE8)</f>
        <v>28</v>
      </c>
      <c r="AG8" s="94">
        <f>AVERAGE(B8:AE8)</f>
        <v>47.6</v>
      </c>
    </row>
    <row r="9" spans="1:33" x14ac:dyDescent="0.2">
      <c r="A9" s="58" t="s">
        <v>167</v>
      </c>
      <c r="B9" s="11">
        <f>[5]Junho!$G$5</f>
        <v>75</v>
      </c>
      <c r="C9" s="11">
        <f>[5]Junho!$G$6</f>
        <v>89</v>
      </c>
      <c r="D9" s="11">
        <f>[5]Junho!$G$7</f>
        <v>73</v>
      </c>
      <c r="E9" s="11">
        <f>[5]Junho!$G$8</f>
        <v>87</v>
      </c>
      <c r="F9" s="11">
        <f>[5]Junho!$G$9</f>
        <v>82</v>
      </c>
      <c r="G9" s="11">
        <f>[5]Junho!$G$10</f>
        <v>62</v>
      </c>
      <c r="H9" s="11">
        <f>[5]Junho!$G$11</f>
        <v>69</v>
      </c>
      <c r="I9" s="11">
        <f>[5]Junho!$G$12</f>
        <v>55</v>
      </c>
      <c r="J9" s="11">
        <f>[5]Junho!$G$13</f>
        <v>58</v>
      </c>
      <c r="K9" s="11">
        <f>[5]Junho!$G$14</f>
        <v>55</v>
      </c>
      <c r="L9" s="11">
        <f>[5]Junho!$G$15</f>
        <v>48</v>
      </c>
      <c r="M9" s="11">
        <f>[5]Junho!$G$16</f>
        <v>38</v>
      </c>
      <c r="N9" s="11">
        <f>[5]Junho!$G$17</f>
        <v>56</v>
      </c>
      <c r="O9" s="11">
        <f>[5]Junho!$G$18</f>
        <v>64</v>
      </c>
      <c r="P9" s="11">
        <f>[5]Junho!$G$19</f>
        <v>62</v>
      </c>
      <c r="Q9" s="11">
        <f>[5]Junho!$G$20</f>
        <v>52</v>
      </c>
      <c r="R9" s="11">
        <f>[5]Junho!$G$21</f>
        <v>47</v>
      </c>
      <c r="S9" s="11">
        <f>[5]Junho!$G$22</f>
        <v>45</v>
      </c>
      <c r="T9" s="11">
        <f>[5]Junho!$G$23</f>
        <v>45</v>
      </c>
      <c r="U9" s="11">
        <f>[5]Junho!$G$24</f>
        <v>48</v>
      </c>
      <c r="V9" s="11">
        <f>[5]Junho!$G$25</f>
        <v>38</v>
      </c>
      <c r="W9" s="11">
        <f>[5]Junho!$G$26</f>
        <v>40</v>
      </c>
      <c r="X9" s="11">
        <f>[5]Junho!$G$27</f>
        <v>33</v>
      </c>
      <c r="Y9" s="11">
        <f>[5]Junho!$G$28</f>
        <v>39</v>
      </c>
      <c r="Z9" s="11">
        <f>[5]Junho!$G$29</f>
        <v>51</v>
      </c>
      <c r="AA9" s="11">
        <f>[5]Junho!$G$30</f>
        <v>89</v>
      </c>
      <c r="AB9" s="11">
        <f>[5]Junho!$G$31</f>
        <v>64</v>
      </c>
      <c r="AC9" s="11">
        <f>[5]Junho!$G$32</f>
        <v>73</v>
      </c>
      <c r="AD9" s="11">
        <f>[5]Junho!$G$33</f>
        <v>68</v>
      </c>
      <c r="AE9" s="11">
        <f>[5]Junho!$G$34</f>
        <v>58</v>
      </c>
      <c r="AF9" s="15">
        <f>MIN(B9:AE9)</f>
        <v>33</v>
      </c>
      <c r="AG9" s="94">
        <f>AVERAGE(B9:AE9)</f>
        <v>58.766666666666666</v>
      </c>
    </row>
    <row r="10" spans="1:33" x14ac:dyDescent="0.2">
      <c r="A10" s="58" t="s">
        <v>111</v>
      </c>
      <c r="B10" s="11" t="str">
        <f>[6]Junho!$G$5</f>
        <v>*</v>
      </c>
      <c r="C10" s="11" t="str">
        <f>[6]Junho!$G$6</f>
        <v>*</v>
      </c>
      <c r="D10" s="11" t="str">
        <f>[6]Junho!$G$7</f>
        <v>*</v>
      </c>
      <c r="E10" s="11" t="str">
        <f>[6]Junho!$G$8</f>
        <v>*</v>
      </c>
      <c r="F10" s="11" t="str">
        <f>[6]Junho!$G$9</f>
        <v>*</v>
      </c>
      <c r="G10" s="11" t="str">
        <f>[6]Junho!$G$10</f>
        <v>*</v>
      </c>
      <c r="H10" s="11" t="str">
        <f>[6]Junho!$G$11</f>
        <v>*</v>
      </c>
      <c r="I10" s="11" t="str">
        <f>[6]Junho!$G$12</f>
        <v>*</v>
      </c>
      <c r="J10" s="11" t="str">
        <f>[6]Junho!$G$13</f>
        <v>*</v>
      </c>
      <c r="K10" s="11" t="str">
        <f>[6]Junho!$G$14</f>
        <v>*</v>
      </c>
      <c r="L10" s="11" t="str">
        <f>[6]Junho!$G$15</f>
        <v>*</v>
      </c>
      <c r="M10" s="11" t="str">
        <f>[6]Junho!$G$16</f>
        <v>*</v>
      </c>
      <c r="N10" s="11" t="str">
        <f>[6]Junho!$G$17</f>
        <v>*</v>
      </c>
      <c r="O10" s="11" t="str">
        <f>[6]Junho!$G$18</f>
        <v>*</v>
      </c>
      <c r="P10" s="11" t="str">
        <f>[6]Junho!$G$19</f>
        <v>*</v>
      </c>
      <c r="Q10" s="11" t="str">
        <f>[6]Junho!$G$20</f>
        <v>*</v>
      </c>
      <c r="R10" s="11" t="str">
        <f>[6]Junho!$G$21</f>
        <v>*</v>
      </c>
      <c r="S10" s="11" t="str">
        <f>[6]Junho!$G$22</f>
        <v>*</v>
      </c>
      <c r="T10" s="11" t="str">
        <f>[6]Junho!$G$23</f>
        <v>*</v>
      </c>
      <c r="U10" s="11" t="str">
        <f>[6]Junho!$G$24</f>
        <v>*</v>
      </c>
      <c r="V10" s="11" t="str">
        <f>[6]Junho!$G$25</f>
        <v>*</v>
      </c>
      <c r="W10" s="11" t="str">
        <f>[6]Junho!$G$26</f>
        <v>*</v>
      </c>
      <c r="X10" s="11" t="str">
        <f>[6]Junho!$G$27</f>
        <v>*</v>
      </c>
      <c r="Y10" s="11" t="str">
        <f>[6]Junho!$G$28</f>
        <v>*</v>
      </c>
      <c r="Z10" s="11" t="str">
        <f>[6]Junho!$G$29</f>
        <v>*</v>
      </c>
      <c r="AA10" s="11" t="str">
        <f>[6]Junho!$G$30</f>
        <v>*</v>
      </c>
      <c r="AB10" s="11" t="str">
        <f>[6]Junho!$G$31</f>
        <v>*</v>
      </c>
      <c r="AC10" s="11" t="str">
        <f>[6]Junho!$G$32</f>
        <v>*</v>
      </c>
      <c r="AD10" s="11" t="str">
        <f>[6]Junho!$G$33</f>
        <v>*</v>
      </c>
      <c r="AE10" s="11" t="str">
        <f>[6]Junho!$G$34</f>
        <v>*</v>
      </c>
      <c r="AF10" s="15" t="s">
        <v>226</v>
      </c>
      <c r="AG10" s="94" t="s">
        <v>226</v>
      </c>
    </row>
    <row r="11" spans="1:33" x14ac:dyDescent="0.2">
      <c r="A11" s="58" t="s">
        <v>64</v>
      </c>
      <c r="B11" s="11">
        <f>[7]Junho!$G$5</f>
        <v>30</v>
      </c>
      <c r="C11" s="11">
        <f>[7]Junho!$G$6</f>
        <v>69</v>
      </c>
      <c r="D11" s="11">
        <f>[7]Junho!$G$7</f>
        <v>93</v>
      </c>
      <c r="E11" s="11" t="s">
        <v>226</v>
      </c>
      <c r="F11" s="11">
        <f>[7]Junho!$G$9</f>
        <v>62</v>
      </c>
      <c r="G11" s="11">
        <f>[7]Junho!$G$10</f>
        <v>62</v>
      </c>
      <c r="H11" s="11">
        <f>[7]Junho!$G$11</f>
        <v>47</v>
      </c>
      <c r="I11" s="11">
        <f>[7]Junho!$G$12</f>
        <v>48</v>
      </c>
      <c r="J11" s="11">
        <f>[7]Junho!$G$13</f>
        <v>40</v>
      </c>
      <c r="K11" s="11">
        <f>[7]Junho!$G$14</f>
        <v>39</v>
      </c>
      <c r="L11" s="11">
        <f>[7]Junho!$G$15</f>
        <v>33</v>
      </c>
      <c r="M11" s="11">
        <f>[7]Junho!$G$16</f>
        <v>25</v>
      </c>
      <c r="N11" s="11">
        <f>[7]Junho!$G$17</f>
        <v>31</v>
      </c>
      <c r="O11" s="11">
        <f>[7]Junho!$G$18</f>
        <v>45</v>
      </c>
      <c r="P11" s="11">
        <f>[7]Junho!$G$19</f>
        <v>43</v>
      </c>
      <c r="Q11" s="11">
        <f>[7]Junho!$G$20</f>
        <v>40</v>
      </c>
      <c r="R11" s="11">
        <f>[7]Junho!$G$21</f>
        <v>34</v>
      </c>
      <c r="S11" s="11">
        <f>[7]Junho!$G$22</f>
        <v>38</v>
      </c>
      <c r="T11" s="11">
        <f>[7]Junho!$G$23</f>
        <v>31</v>
      </c>
      <c r="U11" s="11">
        <f>[7]Junho!$G$24</f>
        <v>27</v>
      </c>
      <c r="V11" s="11">
        <f>[7]Junho!$G$25</f>
        <v>25</v>
      </c>
      <c r="W11" s="11">
        <f>[7]Junho!$G$26</f>
        <v>26</v>
      </c>
      <c r="X11" s="11">
        <f>[7]Junho!$G$27</f>
        <v>27</v>
      </c>
      <c r="Y11" s="11">
        <f>[7]Junho!$G$28</f>
        <v>27</v>
      </c>
      <c r="Z11" s="11">
        <f>[7]Junho!$G$29</f>
        <v>32</v>
      </c>
      <c r="AA11" s="11">
        <f>[7]Junho!$G$30</f>
        <v>56</v>
      </c>
      <c r="AB11" s="11" t="str">
        <f>[7]Junho!$G$31</f>
        <v>*</v>
      </c>
      <c r="AC11" s="11">
        <f>[7]Junho!$G$32</f>
        <v>77</v>
      </c>
      <c r="AD11" s="11">
        <f>[7]Junho!$G$33</f>
        <v>57</v>
      </c>
      <c r="AE11" s="11">
        <f>[7]Junho!$G$34</f>
        <v>35</v>
      </c>
      <c r="AF11" s="15">
        <f>MIN(B11:AE11)</f>
        <v>25</v>
      </c>
      <c r="AG11" s="94">
        <f>AVERAGE(B11:AE11)</f>
        <v>42.821428571428569</v>
      </c>
    </row>
    <row r="12" spans="1:33" x14ac:dyDescent="0.2">
      <c r="A12" s="58" t="s">
        <v>41</v>
      </c>
      <c r="B12" s="11">
        <f>[8]Junho!$G$5</f>
        <v>72</v>
      </c>
      <c r="C12" s="11" t="str">
        <f>[8]Junho!$G$6</f>
        <v>*</v>
      </c>
      <c r="D12" s="11" t="str">
        <f>[8]Junho!$G$7</f>
        <v>*</v>
      </c>
      <c r="E12" s="11" t="str">
        <f>[8]Junho!$G$8</f>
        <v>*</v>
      </c>
      <c r="F12" s="11" t="str">
        <f>[8]Junho!$G$9</f>
        <v>*</v>
      </c>
      <c r="G12" s="11" t="str">
        <f>[8]Junho!$G$10</f>
        <v>*</v>
      </c>
      <c r="H12" s="11" t="str">
        <f>[8]Junho!$G$11</f>
        <v>*</v>
      </c>
      <c r="I12" s="11" t="str">
        <f>[8]Junho!$G$12</f>
        <v>*</v>
      </c>
      <c r="J12" s="11" t="str">
        <f>[8]Junho!$G$13</f>
        <v>*</v>
      </c>
      <c r="K12" s="11" t="str">
        <f>[8]Junho!$G$14</f>
        <v>*</v>
      </c>
      <c r="L12" s="11" t="str">
        <f>[8]Junho!$G$15</f>
        <v>*</v>
      </c>
      <c r="M12" s="11" t="str">
        <f>[8]Junho!$G$16</f>
        <v>*</v>
      </c>
      <c r="N12" s="11" t="str">
        <f>[8]Junho!$G$17</f>
        <v>*</v>
      </c>
      <c r="O12" s="11" t="str">
        <f>[8]Junho!$G$18</f>
        <v>*</v>
      </c>
      <c r="P12" s="11" t="str">
        <f>[8]Junho!$G$19</f>
        <v>*</v>
      </c>
      <c r="Q12" s="11" t="str">
        <f>[8]Junho!$G$20</f>
        <v>*</v>
      </c>
      <c r="R12" s="11" t="str">
        <f>[8]Junho!$G$21</f>
        <v>*</v>
      </c>
      <c r="S12" s="11" t="str">
        <f>[8]Junho!$G$22</f>
        <v>*</v>
      </c>
      <c r="T12" s="11" t="str">
        <f>[8]Junho!$G$23</f>
        <v>*</v>
      </c>
      <c r="U12" s="11" t="str">
        <f>[8]Junho!$G$24</f>
        <v>*</v>
      </c>
      <c r="V12" s="11" t="str">
        <f>[8]Junho!$G$25</f>
        <v>*</v>
      </c>
      <c r="W12" s="11" t="str">
        <f>[8]Junho!$G$26</f>
        <v>*</v>
      </c>
      <c r="X12" s="11" t="str">
        <f>[8]Junho!$G$27</f>
        <v>*</v>
      </c>
      <c r="Y12" s="11" t="str">
        <f>[8]Junho!$G$28</f>
        <v>*</v>
      </c>
      <c r="Z12" s="11" t="str">
        <f>[8]Junho!$G$29</f>
        <v>*</v>
      </c>
      <c r="AA12" s="11" t="str">
        <f>[8]Junho!$G$30</f>
        <v>*</v>
      </c>
      <c r="AB12" s="11" t="str">
        <f>[8]Junho!$G$31</f>
        <v>*</v>
      </c>
      <c r="AC12" s="11" t="str">
        <f>[8]Junho!$G$32</f>
        <v>*</v>
      </c>
      <c r="AD12" s="11" t="str">
        <f>[8]Junho!$G$33</f>
        <v>*</v>
      </c>
      <c r="AE12" s="11" t="str">
        <f>[8]Junho!$G$34</f>
        <v>*</v>
      </c>
      <c r="AF12" s="15">
        <f>MIN(B12:AE12)</f>
        <v>72</v>
      </c>
      <c r="AG12" s="94">
        <f>AVERAGE(B12:AE12)</f>
        <v>72</v>
      </c>
    </row>
    <row r="13" spans="1:33" x14ac:dyDescent="0.2">
      <c r="A13" s="58" t="s">
        <v>114</v>
      </c>
      <c r="B13" s="11" t="str">
        <f>[9]Junho!$G$5</f>
        <v>*</v>
      </c>
      <c r="C13" s="11" t="str">
        <f>[9]Junho!$G$6</f>
        <v>*</v>
      </c>
      <c r="D13" s="11" t="str">
        <f>[9]Junho!$G$7</f>
        <v>*</v>
      </c>
      <c r="E13" s="11" t="str">
        <f>[9]Junho!$G$8</f>
        <v>*</v>
      </c>
      <c r="F13" s="11" t="str">
        <f>[9]Junho!$G$9</f>
        <v>*</v>
      </c>
      <c r="G13" s="11" t="str">
        <f>[9]Junho!$G$10</f>
        <v>*</v>
      </c>
      <c r="H13" s="11" t="str">
        <f>[9]Junho!$G$11</f>
        <v>*</v>
      </c>
      <c r="I13" s="11" t="str">
        <f>[9]Junho!$G$12</f>
        <v>*</v>
      </c>
      <c r="J13" s="11" t="str">
        <f>[9]Junho!$G$13</f>
        <v>*</v>
      </c>
      <c r="K13" s="11" t="str">
        <f>[9]Junho!$G$14</f>
        <v>*</v>
      </c>
      <c r="L13" s="11" t="str">
        <f>[9]Junho!$G$15</f>
        <v>*</v>
      </c>
      <c r="M13" s="11" t="str">
        <f>[9]Junho!$G$16</f>
        <v>*</v>
      </c>
      <c r="N13" s="11" t="str">
        <f>[9]Junho!$G$17</f>
        <v>*</v>
      </c>
      <c r="O13" s="11" t="str">
        <f>[9]Junho!$G$18</f>
        <v>*</v>
      </c>
      <c r="P13" s="11" t="str">
        <f>[9]Junho!$G$19</f>
        <v>*</v>
      </c>
      <c r="Q13" s="11" t="str">
        <f>[9]Junho!$G$20</f>
        <v>*</v>
      </c>
      <c r="R13" s="11" t="str">
        <f>[9]Junho!$G$21</f>
        <v>*</v>
      </c>
      <c r="S13" s="11" t="str">
        <f>[9]Junho!$G$22</f>
        <v>*</v>
      </c>
      <c r="T13" s="11" t="str">
        <f>[9]Junho!$G$23</f>
        <v>*</v>
      </c>
      <c r="U13" s="11" t="str">
        <f>[9]Junho!$G$24</f>
        <v>*</v>
      </c>
      <c r="V13" s="11" t="str">
        <f>[9]Junho!$G$25</f>
        <v>*</v>
      </c>
      <c r="W13" s="11" t="str">
        <f>[9]Junho!$G$26</f>
        <v>*</v>
      </c>
      <c r="X13" s="11" t="str">
        <f>[9]Junho!$G$27</f>
        <v>*</v>
      </c>
      <c r="Y13" s="11" t="str">
        <f>[9]Junho!$G$28</f>
        <v>*</v>
      </c>
      <c r="Z13" s="11" t="str">
        <f>[9]Junho!$G$29</f>
        <v>*</v>
      </c>
      <c r="AA13" s="11" t="str">
        <f>[9]Junho!$G$30</f>
        <v>*</v>
      </c>
      <c r="AB13" s="11" t="str">
        <f>[9]Junho!$G$31</f>
        <v>*</v>
      </c>
      <c r="AC13" s="11" t="str">
        <f>[9]Junho!$G$32</f>
        <v>*</v>
      </c>
      <c r="AD13" s="11" t="str">
        <f>[9]Junho!$G$33</f>
        <v>*</v>
      </c>
      <c r="AE13" s="11" t="str">
        <f>[9]Junho!$G$34</f>
        <v>*</v>
      </c>
      <c r="AF13" s="14" t="s">
        <v>226</v>
      </c>
      <c r="AG13" s="115" t="s">
        <v>226</v>
      </c>
    </row>
    <row r="14" spans="1:33" x14ac:dyDescent="0.2">
      <c r="A14" s="58" t="s">
        <v>118</v>
      </c>
      <c r="B14" s="11" t="str">
        <f>[10]Junho!$G$5</f>
        <v>*</v>
      </c>
      <c r="C14" s="11" t="str">
        <f>[10]Junho!$G$6</f>
        <v>*</v>
      </c>
      <c r="D14" s="11" t="str">
        <f>[10]Junho!$G$7</f>
        <v>*</v>
      </c>
      <c r="E14" s="11" t="str">
        <f>[10]Junho!$G$8</f>
        <v>*</v>
      </c>
      <c r="F14" s="11" t="str">
        <f>[10]Junho!$G$9</f>
        <v>*</v>
      </c>
      <c r="G14" s="11" t="str">
        <f>[10]Junho!$G$10</f>
        <v>*</v>
      </c>
      <c r="H14" s="11" t="str">
        <f>[10]Junho!$G$11</f>
        <v>*</v>
      </c>
      <c r="I14" s="11" t="str">
        <f>[10]Junho!$G$12</f>
        <v>*</v>
      </c>
      <c r="J14" s="11" t="str">
        <f>[10]Junho!$G$13</f>
        <v>*</v>
      </c>
      <c r="K14" s="11" t="str">
        <f>[10]Junho!$G$14</f>
        <v>*</v>
      </c>
      <c r="L14" s="11" t="str">
        <f>[10]Junho!$G$15</f>
        <v>*</v>
      </c>
      <c r="M14" s="11" t="str">
        <f>[10]Junho!$G$16</f>
        <v>*</v>
      </c>
      <c r="N14" s="11" t="str">
        <f>[10]Junho!$G$17</f>
        <v>*</v>
      </c>
      <c r="O14" s="11" t="str">
        <f>[10]Junho!$G$18</f>
        <v>*</v>
      </c>
      <c r="P14" s="11" t="str">
        <f>[10]Junho!$G$19</f>
        <v>*</v>
      </c>
      <c r="Q14" s="11" t="str">
        <f>[10]Junho!$G$20</f>
        <v>*</v>
      </c>
      <c r="R14" s="11" t="str">
        <f>[10]Junho!$G$21</f>
        <v>*</v>
      </c>
      <c r="S14" s="11" t="str">
        <f>[10]Junho!$G$22</f>
        <v>*</v>
      </c>
      <c r="T14" s="11" t="str">
        <f>[10]Junho!$G$23</f>
        <v>*</v>
      </c>
      <c r="U14" s="11" t="str">
        <f>[10]Junho!$G$24</f>
        <v>*</v>
      </c>
      <c r="V14" s="11" t="str">
        <f>[10]Junho!$G$25</f>
        <v>*</v>
      </c>
      <c r="W14" s="11" t="str">
        <f>[10]Junho!$G$26</f>
        <v>*</v>
      </c>
      <c r="X14" s="11" t="str">
        <f>[10]Junho!$G$27</f>
        <v>*</v>
      </c>
      <c r="Y14" s="11" t="str">
        <f>[10]Junho!$G$28</f>
        <v>*</v>
      </c>
      <c r="Z14" s="11" t="str">
        <f>[10]Junho!$G$29</f>
        <v>*</v>
      </c>
      <c r="AA14" s="11" t="str">
        <f>[10]Junho!$G$30</f>
        <v>*</v>
      </c>
      <c r="AB14" s="11" t="str">
        <f>[10]Junho!$G$31</f>
        <v>*</v>
      </c>
      <c r="AC14" s="11" t="str">
        <f>[10]Junho!$G$32</f>
        <v>*</v>
      </c>
      <c r="AD14" s="11" t="str">
        <f>[10]Junho!$G$33</f>
        <v>*</v>
      </c>
      <c r="AE14" s="11" t="str">
        <f>[10]Junho!$G$34</f>
        <v>*</v>
      </c>
      <c r="AF14" s="14" t="s">
        <v>226</v>
      </c>
      <c r="AG14" s="115" t="s">
        <v>226</v>
      </c>
    </row>
    <row r="15" spans="1:33" x14ac:dyDescent="0.2">
      <c r="A15" s="58" t="s">
        <v>121</v>
      </c>
      <c r="B15" s="11">
        <f>[11]Junho!$G$5</f>
        <v>68</v>
      </c>
      <c r="C15" s="11">
        <f>[11]Junho!$G$6</f>
        <v>93</v>
      </c>
      <c r="D15" s="11">
        <f>[11]Junho!$G$7</f>
        <v>81</v>
      </c>
      <c r="E15" s="11">
        <f>[11]Junho!$G$8</f>
        <v>90</v>
      </c>
      <c r="F15" s="11">
        <f>[11]Junho!$G$9</f>
        <v>70</v>
      </c>
      <c r="G15" s="11">
        <f>[11]Junho!$G$10</f>
        <v>55</v>
      </c>
      <c r="H15" s="11">
        <f>[11]Junho!$G$11</f>
        <v>61</v>
      </c>
      <c r="I15" s="11">
        <f>[11]Junho!$G$12</f>
        <v>57</v>
      </c>
      <c r="J15" s="11">
        <f>[11]Junho!$G$13</f>
        <v>57</v>
      </c>
      <c r="K15" s="11">
        <f>[11]Junho!$G$14</f>
        <v>52</v>
      </c>
      <c r="L15" s="11">
        <f>[11]Junho!$G$15</f>
        <v>50</v>
      </c>
      <c r="M15" s="11">
        <f>[11]Junho!$G$16</f>
        <v>42</v>
      </c>
      <c r="N15" s="11">
        <f>[11]Junho!$G$17</f>
        <v>49</v>
      </c>
      <c r="O15" s="11">
        <f>[11]Junho!$G$18</f>
        <v>63</v>
      </c>
      <c r="P15" s="11">
        <f>[11]Junho!$G$19</f>
        <v>55</v>
      </c>
      <c r="Q15" s="11">
        <f>[11]Junho!$G$20</f>
        <v>45</v>
      </c>
      <c r="R15" s="11">
        <f>[11]Junho!$G$21</f>
        <v>46</v>
      </c>
      <c r="S15" s="11">
        <f>[11]Junho!$G$22</f>
        <v>50</v>
      </c>
      <c r="T15" s="11">
        <f>[11]Junho!$G$23</f>
        <v>44</v>
      </c>
      <c r="U15" s="11">
        <f>[11]Junho!$G$24</f>
        <v>41</v>
      </c>
      <c r="V15" s="11">
        <f>[11]Junho!$G$25</f>
        <v>37</v>
      </c>
      <c r="W15" s="11">
        <f>[11]Junho!$G$26</f>
        <v>36</v>
      </c>
      <c r="X15" s="11">
        <f>[11]Junho!$G$27</f>
        <v>34</v>
      </c>
      <c r="Y15" s="11">
        <f>[11]Junho!$G$28</f>
        <v>39</v>
      </c>
      <c r="Z15" s="11">
        <f>[11]Junho!$G$29</f>
        <v>58</v>
      </c>
      <c r="AA15" s="11">
        <f>[11]Junho!$G$30</f>
        <v>86</v>
      </c>
      <c r="AB15" s="11">
        <f>[11]Junho!$G$31</f>
        <v>91</v>
      </c>
      <c r="AC15" s="11">
        <f>[11]Junho!$G$32</f>
        <v>78</v>
      </c>
      <c r="AD15" s="11">
        <f>[11]Junho!$G$33</f>
        <v>66</v>
      </c>
      <c r="AE15" s="11">
        <f>[11]Junho!$G$34</f>
        <v>52</v>
      </c>
      <c r="AF15" s="15">
        <f>MIN(B15:AE15)</f>
        <v>34</v>
      </c>
      <c r="AG15" s="94">
        <f>AVERAGE(B15:AE15)</f>
        <v>58.2</v>
      </c>
    </row>
    <row r="16" spans="1:33" x14ac:dyDescent="0.2">
      <c r="A16" s="58" t="s">
        <v>168</v>
      </c>
      <c r="B16" s="11" t="str">
        <f>[12]Junho!$G$5</f>
        <v>*</v>
      </c>
      <c r="C16" s="11" t="str">
        <f>[12]Junho!$G$6</f>
        <v>*</v>
      </c>
      <c r="D16" s="11" t="str">
        <f>[12]Junho!$G$7</f>
        <v>*</v>
      </c>
      <c r="E16" s="11" t="str">
        <f>[12]Junho!$G$8</f>
        <v>*</v>
      </c>
      <c r="F16" s="11" t="str">
        <f>[12]Junho!$G$9</f>
        <v>*</v>
      </c>
      <c r="G16" s="11" t="str">
        <f>[12]Junho!$G$10</f>
        <v>*</v>
      </c>
      <c r="H16" s="11" t="str">
        <f>[12]Junho!$G$11</f>
        <v>*</v>
      </c>
      <c r="I16" s="11" t="str">
        <f>[12]Junho!$G$12</f>
        <v>*</v>
      </c>
      <c r="J16" s="11" t="str">
        <f>[12]Junho!$G$13</f>
        <v>*</v>
      </c>
      <c r="K16" s="11" t="str">
        <f>[12]Junho!$G$14</f>
        <v>*</v>
      </c>
      <c r="L16" s="11" t="str">
        <f>[12]Junho!$G$15</f>
        <v>*</v>
      </c>
      <c r="M16" s="11" t="str">
        <f>[12]Junho!$G$16</f>
        <v>*</v>
      </c>
      <c r="N16" s="11" t="str">
        <f>[12]Junho!$G$17</f>
        <v>*</v>
      </c>
      <c r="O16" s="11" t="str">
        <f>[12]Junho!$G$18</f>
        <v>*</v>
      </c>
      <c r="P16" s="11" t="str">
        <f>[12]Junho!$G$19</f>
        <v>*</v>
      </c>
      <c r="Q16" s="11" t="str">
        <f>[12]Junho!$G$20</f>
        <v>*</v>
      </c>
      <c r="R16" s="11" t="str">
        <f>[12]Junho!$G$21</f>
        <v>*</v>
      </c>
      <c r="S16" s="11" t="str">
        <f>[12]Junho!$G$22</f>
        <v>*</v>
      </c>
      <c r="T16" s="11" t="str">
        <f>[12]Junho!$G$23</f>
        <v>*</v>
      </c>
      <c r="U16" s="11" t="str">
        <f>[12]Junho!$G$24</f>
        <v>*</v>
      </c>
      <c r="V16" s="11" t="str">
        <f>[12]Junho!$G$25</f>
        <v>*</v>
      </c>
      <c r="W16" s="11" t="str">
        <f>[12]Junho!$G$26</f>
        <v>*</v>
      </c>
      <c r="X16" s="11" t="str">
        <f>[12]Junho!$G$27</f>
        <v>*</v>
      </c>
      <c r="Y16" s="11" t="str">
        <f>[12]Junho!$G$28</f>
        <v>*</v>
      </c>
      <c r="Z16" s="11" t="str">
        <f>[12]Junho!$G$29</f>
        <v>*</v>
      </c>
      <c r="AA16" s="11" t="str">
        <f>[12]Junho!$G$30</f>
        <v>*</v>
      </c>
      <c r="AB16" s="11" t="str">
        <f>[12]Junho!$G$31</f>
        <v>*</v>
      </c>
      <c r="AC16" s="11" t="str">
        <f>[12]Junho!$G$32</f>
        <v>*</v>
      </c>
      <c r="AD16" s="11" t="str">
        <f>[12]Junho!$G$33</f>
        <v>*</v>
      </c>
      <c r="AE16" s="11" t="str">
        <f>[12]Junho!$G$34</f>
        <v>*</v>
      </c>
      <c r="AF16" s="15" t="s">
        <v>226</v>
      </c>
      <c r="AG16" s="94" t="s">
        <v>226</v>
      </c>
    </row>
    <row r="17" spans="1:38" x14ac:dyDescent="0.2">
      <c r="A17" s="58" t="s">
        <v>2</v>
      </c>
      <c r="B17" s="11">
        <f>[13]Junho!$G$5</f>
        <v>46</v>
      </c>
      <c r="C17" s="11">
        <f>[13]Junho!$G$6</f>
        <v>84</v>
      </c>
      <c r="D17" s="11">
        <f>[13]Junho!$G$7</f>
        <v>83</v>
      </c>
      <c r="E17" s="11">
        <f>[13]Junho!$G$8</f>
        <v>59</v>
      </c>
      <c r="F17" s="11">
        <f>[13]Junho!$G$9</f>
        <v>55</v>
      </c>
      <c r="G17" s="11">
        <f>[13]Junho!$G$10</f>
        <v>67</v>
      </c>
      <c r="H17" s="11">
        <f>[13]Junho!$G$11</f>
        <v>54</v>
      </c>
      <c r="I17" s="11">
        <f>[13]Junho!$G$12</f>
        <v>51</v>
      </c>
      <c r="J17" s="11">
        <f>[13]Junho!$G$13</f>
        <v>50</v>
      </c>
      <c r="K17" s="11">
        <f>[13]Junho!$G$14</f>
        <v>45</v>
      </c>
      <c r="L17" s="11">
        <f>[13]Junho!$G$15</f>
        <v>40</v>
      </c>
      <c r="M17" s="11">
        <f>[13]Junho!$G$16</f>
        <v>40</v>
      </c>
      <c r="N17" s="11">
        <f>[13]Junho!$G$17</f>
        <v>44</v>
      </c>
      <c r="O17" s="11">
        <f>[13]Junho!$G$18</f>
        <v>38</v>
      </c>
      <c r="P17" s="11">
        <f>[13]Junho!$G$19</f>
        <v>44</v>
      </c>
      <c r="Q17" s="11">
        <f>[13]Junho!$G$20</f>
        <v>32</v>
      </c>
      <c r="R17" s="11">
        <f>[13]Junho!$G$21</f>
        <v>38</v>
      </c>
      <c r="S17" s="11">
        <f>[13]Junho!$G$22</f>
        <v>38</v>
      </c>
      <c r="T17" s="11">
        <f>[13]Junho!$G$23</f>
        <v>38</v>
      </c>
      <c r="U17" s="11">
        <f>[13]Junho!$G$24</f>
        <v>34</v>
      </c>
      <c r="V17" s="11">
        <f>[13]Junho!$G$25</f>
        <v>35</v>
      </c>
      <c r="W17" s="11">
        <f>[13]Junho!$G$26</f>
        <v>28</v>
      </c>
      <c r="X17" s="11">
        <f>[13]Junho!$G$27</f>
        <v>31</v>
      </c>
      <c r="Y17" s="11">
        <f>[13]Junho!$G$28</f>
        <v>33</v>
      </c>
      <c r="Z17" s="11">
        <f>[13]Junho!$G$29</f>
        <v>44</v>
      </c>
      <c r="AA17" s="11">
        <f>[13]Junho!$G$30</f>
        <v>77</v>
      </c>
      <c r="AB17" s="11">
        <f>[13]Junho!$G$31</f>
        <v>93</v>
      </c>
      <c r="AC17" s="11">
        <f>[13]Junho!$G$32</f>
        <v>76</v>
      </c>
      <c r="AD17" s="11">
        <f>[13]Junho!$G$33</f>
        <v>42</v>
      </c>
      <c r="AE17" s="11">
        <f>[13]Junho!$G$34</f>
        <v>42</v>
      </c>
      <c r="AF17" s="15">
        <f t="shared" ref="AF17:AF48" si="1">MIN(B17:AE17)</f>
        <v>28</v>
      </c>
      <c r="AG17" s="94">
        <f t="shared" ref="AG17:AG48" si="2">AVERAGE(B17:AE17)</f>
        <v>49.366666666666667</v>
      </c>
      <c r="AI17" s="12" t="s">
        <v>47</v>
      </c>
    </row>
    <row r="18" spans="1:38" x14ac:dyDescent="0.2">
      <c r="A18" s="58" t="s">
        <v>3</v>
      </c>
      <c r="B18" s="11">
        <f>[14]Junho!$G$5</f>
        <v>28</v>
      </c>
      <c r="C18" s="11">
        <f>[14]Junho!$G$6</f>
        <v>38</v>
      </c>
      <c r="D18" s="11">
        <f>[14]Junho!$G$7</f>
        <v>52</v>
      </c>
      <c r="E18" s="11">
        <f>[14]Junho!$G$8</f>
        <v>41</v>
      </c>
      <c r="F18" s="11">
        <f>[14]Junho!$G$9</f>
        <v>36</v>
      </c>
      <c r="G18" s="11">
        <f>[14]Junho!$G$10</f>
        <v>50</v>
      </c>
      <c r="H18" s="11">
        <f>[14]Junho!$G$11</f>
        <v>45</v>
      </c>
      <c r="I18" s="11">
        <f>[14]Junho!$G$12</f>
        <v>33</v>
      </c>
      <c r="J18" s="11">
        <f>[14]Junho!$G$13</f>
        <v>29</v>
      </c>
      <c r="K18" s="11">
        <f>[14]Junho!$G$14</f>
        <v>28</v>
      </c>
      <c r="L18" s="11">
        <f>[14]Junho!$G$15</f>
        <v>25</v>
      </c>
      <c r="M18" s="11">
        <f>[14]Junho!$G$16</f>
        <v>26</v>
      </c>
      <c r="N18" s="11">
        <f>[14]Junho!$G$17</f>
        <v>22</v>
      </c>
      <c r="O18" s="11">
        <f>[14]Junho!$G$18</f>
        <v>27</v>
      </c>
      <c r="P18" s="11">
        <f>[14]Junho!$G$19</f>
        <v>29</v>
      </c>
      <c r="Q18" s="11">
        <f>[14]Junho!$G$20</f>
        <v>34</v>
      </c>
      <c r="R18" s="11">
        <f>[14]Junho!$G$21</f>
        <v>32</v>
      </c>
      <c r="S18" s="11">
        <f>[14]Junho!$G$22</f>
        <v>32</v>
      </c>
      <c r="T18" s="11">
        <f>[14]Junho!$G$23</f>
        <v>27</v>
      </c>
      <c r="U18" s="11">
        <f>[14]Junho!$G$24</f>
        <v>25</v>
      </c>
      <c r="V18" s="11">
        <f>[14]Junho!$G$25</f>
        <v>23</v>
      </c>
      <c r="W18" s="11">
        <f>[14]Junho!$G$26</f>
        <v>25</v>
      </c>
      <c r="X18" s="11">
        <f>[14]Junho!$G$27</f>
        <v>24</v>
      </c>
      <c r="Y18" s="11">
        <f>[14]Junho!$G$28</f>
        <v>26</v>
      </c>
      <c r="Z18" s="11">
        <f>[14]Junho!$G$29</f>
        <v>26</v>
      </c>
      <c r="AA18" s="11">
        <f>[14]Junho!$G$30</f>
        <v>35</v>
      </c>
      <c r="AB18" s="11">
        <f>[14]Junho!$G$31</f>
        <v>52</v>
      </c>
      <c r="AC18" s="11">
        <f>[14]Junho!$G$32</f>
        <v>68</v>
      </c>
      <c r="AD18" s="11">
        <f>[14]Junho!$G$33</f>
        <v>33</v>
      </c>
      <c r="AE18" s="11">
        <f>[14]Junho!$G$34</f>
        <v>25</v>
      </c>
      <c r="AF18" s="15">
        <f t="shared" si="1"/>
        <v>22</v>
      </c>
      <c r="AG18" s="94">
        <f t="shared" si="2"/>
        <v>33.200000000000003</v>
      </c>
      <c r="AH18" s="12" t="s">
        <v>47</v>
      </c>
      <c r="AI18" s="12" t="s">
        <v>47</v>
      </c>
    </row>
    <row r="19" spans="1:38" x14ac:dyDescent="0.2">
      <c r="A19" s="58" t="s">
        <v>4</v>
      </c>
      <c r="B19" s="11" t="str">
        <f>[15]Junho!$G$5</f>
        <v>*</v>
      </c>
      <c r="C19" s="11" t="str">
        <f>[15]Junho!$G$6</f>
        <v>*</v>
      </c>
      <c r="D19" s="11" t="str">
        <f>[15]Junho!$G$7</f>
        <v>*</v>
      </c>
      <c r="E19" s="11" t="str">
        <f>[15]Junho!$G$8</f>
        <v>*</v>
      </c>
      <c r="F19" s="11" t="str">
        <f>[15]Junho!$G$9</f>
        <v>*</v>
      </c>
      <c r="G19" s="11" t="str">
        <f>[15]Junho!$G$10</f>
        <v>*</v>
      </c>
      <c r="H19" s="11" t="str">
        <f>[15]Junho!$G$11</f>
        <v>*</v>
      </c>
      <c r="I19" s="11" t="str">
        <f>[15]Junho!$G$12</f>
        <v>*</v>
      </c>
      <c r="J19" s="11" t="str">
        <f>[15]Junho!$G$13</f>
        <v>*</v>
      </c>
      <c r="K19" s="11" t="str">
        <f>[15]Junho!$G$14</f>
        <v>*</v>
      </c>
      <c r="L19" s="11" t="str">
        <f>[15]Junho!$G$15</f>
        <v>*</v>
      </c>
      <c r="M19" s="11" t="str">
        <f>[15]Junho!$G$16</f>
        <v>*</v>
      </c>
      <c r="N19" s="11" t="str">
        <f>[15]Junho!$G$17</f>
        <v>*</v>
      </c>
      <c r="O19" s="11" t="str">
        <f>[15]Junho!$G$18</f>
        <v>*</v>
      </c>
      <c r="P19" s="11" t="str">
        <f>[15]Junho!$G$19</f>
        <v>*</v>
      </c>
      <c r="Q19" s="11" t="str">
        <f>[15]Junho!$G$20</f>
        <v>*</v>
      </c>
      <c r="R19" s="11" t="str">
        <f>[15]Junho!$G$21</f>
        <v>*</v>
      </c>
      <c r="S19" s="11" t="str">
        <f>[15]Junho!$G$22</f>
        <v>*</v>
      </c>
      <c r="T19" s="11" t="str">
        <f>[15]Junho!$G$23</f>
        <v>*</v>
      </c>
      <c r="U19" s="11" t="str">
        <f>[15]Junho!$G$24</f>
        <v>*</v>
      </c>
      <c r="V19" s="11" t="str">
        <f>[15]Junho!$G$25</f>
        <v>*</v>
      </c>
      <c r="W19" s="11" t="str">
        <f>[15]Junho!$G$26</f>
        <v>*</v>
      </c>
      <c r="X19" s="11" t="str">
        <f>[15]Junho!$G$27</f>
        <v>*</v>
      </c>
      <c r="Y19" s="11" t="str">
        <f>[15]Junho!$G$28</f>
        <v>*</v>
      </c>
      <c r="Z19" s="11" t="str">
        <f>[15]Junho!$G$29</f>
        <v>*</v>
      </c>
      <c r="AA19" s="11" t="str">
        <f>[15]Junho!$G$30</f>
        <v>*</v>
      </c>
      <c r="AB19" s="11" t="str">
        <f>[15]Junho!$G$31</f>
        <v>*</v>
      </c>
      <c r="AC19" s="11" t="str">
        <f>[15]Junho!$G$32</f>
        <v>*</v>
      </c>
      <c r="AD19" s="11" t="str">
        <f>[15]Junho!$G$33</f>
        <v>*</v>
      </c>
      <c r="AE19" s="11" t="str">
        <f>[15]Junho!$G$34</f>
        <v>*</v>
      </c>
      <c r="AF19" s="15" t="s">
        <v>226</v>
      </c>
      <c r="AG19" s="94" t="s">
        <v>226</v>
      </c>
      <c r="AK19" t="s">
        <v>47</v>
      </c>
    </row>
    <row r="20" spans="1:38" x14ac:dyDescent="0.2">
      <c r="A20" s="58" t="s">
        <v>5</v>
      </c>
      <c r="B20" s="11">
        <f>[16]Junho!$G$5</f>
        <v>55</v>
      </c>
      <c r="C20" s="11">
        <f>[16]Junho!$G$6</f>
        <v>58</v>
      </c>
      <c r="D20" s="11">
        <f>[16]Junho!$G$7</f>
        <v>65</v>
      </c>
      <c r="E20" s="11">
        <f>[16]Junho!$G$8</f>
        <v>58</v>
      </c>
      <c r="F20" s="11">
        <f>[16]Junho!$G$9</f>
        <v>78</v>
      </c>
      <c r="G20" s="11">
        <f>[16]Junho!$G$10</f>
        <v>46</v>
      </c>
      <c r="H20" s="11">
        <f>[16]Junho!$G$11</f>
        <v>51</v>
      </c>
      <c r="I20" s="11">
        <f>[16]Junho!$G$12</f>
        <v>49</v>
      </c>
      <c r="J20" s="11">
        <f>[16]Junho!$G$13</f>
        <v>46</v>
      </c>
      <c r="K20" s="11">
        <f>[16]Junho!$G$14</f>
        <v>38</v>
      </c>
      <c r="L20" s="11">
        <f>[16]Junho!$G$15</f>
        <v>29</v>
      </c>
      <c r="M20" s="11">
        <f>[16]Junho!$G$16</f>
        <v>32</v>
      </c>
      <c r="N20" s="11">
        <f>[16]Junho!$G$17</f>
        <v>46</v>
      </c>
      <c r="O20" s="11">
        <f>[16]Junho!$G$18</f>
        <v>67</v>
      </c>
      <c r="P20" s="11">
        <f>[16]Junho!$G$19</f>
        <v>40</v>
      </c>
      <c r="Q20" s="11">
        <f>[16]Junho!$G$20</f>
        <v>36</v>
      </c>
      <c r="R20" s="11">
        <f>[16]Junho!$G$21</f>
        <v>34</v>
      </c>
      <c r="S20" s="11">
        <f>[16]Junho!$G$22</f>
        <v>38</v>
      </c>
      <c r="T20" s="11">
        <f>[16]Junho!$G$23</f>
        <v>36</v>
      </c>
      <c r="U20" s="11">
        <f>[16]Junho!$G$24</f>
        <v>33</v>
      </c>
      <c r="V20" s="11">
        <f>[16]Junho!$G$25</f>
        <v>31</v>
      </c>
      <c r="W20" s="11">
        <f>[16]Junho!$G$26</f>
        <v>32</v>
      </c>
      <c r="X20" s="11">
        <f>[16]Junho!$G$27</f>
        <v>31</v>
      </c>
      <c r="Y20" s="11">
        <f>[16]Junho!$G$28</f>
        <v>32</v>
      </c>
      <c r="Z20" s="11">
        <f>[16]Junho!$G$29</f>
        <v>43</v>
      </c>
      <c r="AA20" s="11">
        <f>[16]Junho!$G$30</f>
        <v>72</v>
      </c>
      <c r="AB20" s="11">
        <f>[16]Junho!$G$31</f>
        <v>68</v>
      </c>
      <c r="AC20" s="11">
        <f>[16]Junho!$G$32</f>
        <v>52</v>
      </c>
      <c r="AD20" s="11">
        <f>[16]Junho!$G$33</f>
        <v>48</v>
      </c>
      <c r="AE20" s="11">
        <f>[16]Junho!$G$34</f>
        <v>36</v>
      </c>
      <c r="AF20" s="15">
        <f t="shared" si="1"/>
        <v>29</v>
      </c>
      <c r="AG20" s="94">
        <f t="shared" si="2"/>
        <v>46</v>
      </c>
      <c r="AH20" s="12" t="s">
        <v>47</v>
      </c>
    </row>
    <row r="21" spans="1:38" x14ac:dyDescent="0.2">
      <c r="A21" s="58" t="s">
        <v>43</v>
      </c>
      <c r="B21" s="11">
        <f>[17]Junho!$G$5</f>
        <v>32</v>
      </c>
      <c r="C21" s="11">
        <f>[17]Junho!$G$6</f>
        <v>48</v>
      </c>
      <c r="D21" s="11">
        <f>[17]Junho!$G$7</f>
        <v>46</v>
      </c>
      <c r="E21" s="11">
        <f>[17]Junho!$G$8</f>
        <v>34</v>
      </c>
      <c r="F21" s="11">
        <f>[17]Junho!$G$9</f>
        <v>40</v>
      </c>
      <c r="G21" s="11">
        <f>[17]Junho!$G$10</f>
        <v>63</v>
      </c>
      <c r="H21" s="11">
        <f>[17]Junho!$G$11</f>
        <v>47</v>
      </c>
      <c r="I21" s="11">
        <f>[17]Junho!$G$12</f>
        <v>39</v>
      </c>
      <c r="J21" s="11">
        <f>[17]Junho!$G$13</f>
        <v>32</v>
      </c>
      <c r="K21" s="11">
        <f>[17]Junho!$G$14</f>
        <v>23</v>
      </c>
      <c r="L21" s="11">
        <f>[17]Junho!$G$15</f>
        <v>22</v>
      </c>
      <c r="M21" s="11">
        <f>[17]Junho!$G$16</f>
        <v>25</v>
      </c>
      <c r="N21" s="11">
        <f>[17]Junho!$G$17</f>
        <v>32</v>
      </c>
      <c r="O21" s="11">
        <f>[17]Junho!$G$18</f>
        <v>29</v>
      </c>
      <c r="P21" s="11">
        <f>[17]Junho!$G$19</f>
        <v>34</v>
      </c>
      <c r="Q21" s="11">
        <f>[17]Junho!$G$20</f>
        <v>33</v>
      </c>
      <c r="R21" s="11">
        <f>[17]Junho!$G$21</f>
        <v>33</v>
      </c>
      <c r="S21" s="11">
        <f>[17]Junho!$G$22</f>
        <v>31</v>
      </c>
      <c r="T21" s="11">
        <f>[17]Junho!$G$23</f>
        <v>33</v>
      </c>
      <c r="U21" s="11">
        <f>[17]Junho!$G$24</f>
        <v>22</v>
      </c>
      <c r="V21" s="11">
        <f>[17]Junho!$G$25</f>
        <v>20</v>
      </c>
      <c r="W21" s="11">
        <f>[17]Junho!$G$26</f>
        <v>25</v>
      </c>
      <c r="X21" s="11">
        <f>[17]Junho!$G$27</f>
        <v>20</v>
      </c>
      <c r="Y21" s="11">
        <f>[17]Junho!$G$28</f>
        <v>26</v>
      </c>
      <c r="Z21" s="11">
        <f>[17]Junho!$G$29</f>
        <v>28</v>
      </c>
      <c r="AA21" s="11">
        <f>[17]Junho!$G$30</f>
        <v>35</v>
      </c>
      <c r="AB21" s="11">
        <f>[17]Junho!$G$31</f>
        <v>55</v>
      </c>
      <c r="AC21" s="11">
        <f>[17]Junho!$G$32</f>
        <v>51</v>
      </c>
      <c r="AD21" s="11">
        <f>[17]Junho!$G$33</f>
        <v>34</v>
      </c>
      <c r="AE21" s="11">
        <f>[17]Junho!$G$34</f>
        <v>30</v>
      </c>
      <c r="AF21" s="15">
        <f t="shared" si="1"/>
        <v>20</v>
      </c>
      <c r="AG21" s="94">
        <f t="shared" si="2"/>
        <v>34.06666666666667</v>
      </c>
      <c r="AI21" t="s">
        <v>47</v>
      </c>
      <c r="AJ21" s="12" t="s">
        <v>47</v>
      </c>
      <c r="AK21" t="s">
        <v>47</v>
      </c>
    </row>
    <row r="22" spans="1:38" x14ac:dyDescent="0.2">
      <c r="A22" s="58" t="s">
        <v>6</v>
      </c>
      <c r="B22" s="11">
        <f>[18]Junho!$G$5</f>
        <v>44</v>
      </c>
      <c r="C22" s="11">
        <f>[18]Junho!$G$6</f>
        <v>76</v>
      </c>
      <c r="D22" s="11">
        <f>[18]Junho!$G$7</f>
        <v>72</v>
      </c>
      <c r="E22" s="11">
        <f>[18]Junho!$G$8</f>
        <v>42</v>
      </c>
      <c r="F22" s="11">
        <f>[18]Junho!$G$9</f>
        <v>46</v>
      </c>
      <c r="G22" s="11">
        <f>[18]Junho!$G$10</f>
        <v>57</v>
      </c>
      <c r="H22" s="11">
        <f>[18]Junho!$G$11</f>
        <v>50</v>
      </c>
      <c r="I22" s="11">
        <f>[18]Junho!$G$12</f>
        <v>47</v>
      </c>
      <c r="J22" s="11">
        <f>[18]Junho!$G$13</f>
        <v>41</v>
      </c>
      <c r="K22" s="11">
        <f>[18]Junho!$G$14</f>
        <v>35</v>
      </c>
      <c r="L22" s="11">
        <f>[18]Junho!$G$15</f>
        <v>35</v>
      </c>
      <c r="M22" s="11">
        <f>[18]Junho!$G$16</f>
        <v>30</v>
      </c>
      <c r="N22" s="11">
        <f>[18]Junho!$G$17</f>
        <v>44</v>
      </c>
      <c r="O22" s="11">
        <f>[18]Junho!$G$18</f>
        <v>31</v>
      </c>
      <c r="P22" s="11">
        <f>[18]Junho!$G$19</f>
        <v>35</v>
      </c>
      <c r="Q22" s="11">
        <f>[18]Junho!$G$20</f>
        <v>33</v>
      </c>
      <c r="R22" s="11">
        <f>[18]Junho!$G$21</f>
        <v>36</v>
      </c>
      <c r="S22" s="11">
        <f>[18]Junho!$G$22</f>
        <v>37</v>
      </c>
      <c r="T22" s="11">
        <f>[18]Junho!$G$23</f>
        <v>34</v>
      </c>
      <c r="U22" s="11">
        <f>[18]Junho!$G$24</f>
        <v>27</v>
      </c>
      <c r="V22" s="11">
        <f>[18]Junho!$G$25</f>
        <v>29</v>
      </c>
      <c r="W22" s="11">
        <f>[18]Junho!$G$26</f>
        <v>23</v>
      </c>
      <c r="X22" s="11">
        <f>[18]Junho!$G$27</f>
        <v>19</v>
      </c>
      <c r="Y22" s="11">
        <f>[18]Junho!$G$28</f>
        <v>28</v>
      </c>
      <c r="Z22" s="11">
        <f>[18]Junho!$G$29</f>
        <v>34</v>
      </c>
      <c r="AA22" s="11">
        <f>[18]Junho!$G$30</f>
        <v>37</v>
      </c>
      <c r="AB22" s="11">
        <f>[18]Junho!$G$31</f>
        <v>63</v>
      </c>
      <c r="AC22" s="11">
        <f>[18]Junho!$G$32</f>
        <v>49</v>
      </c>
      <c r="AD22" s="11">
        <f>[18]Junho!$G$33</f>
        <v>35</v>
      </c>
      <c r="AE22" s="11">
        <f>[18]Junho!$G$34</f>
        <v>27</v>
      </c>
      <c r="AF22" s="15">
        <f t="shared" si="1"/>
        <v>19</v>
      </c>
      <c r="AG22" s="94">
        <f t="shared" si="2"/>
        <v>39.866666666666667</v>
      </c>
      <c r="AJ22" t="s">
        <v>47</v>
      </c>
      <c r="AK22" t="s">
        <v>47</v>
      </c>
    </row>
    <row r="23" spans="1:38" x14ac:dyDescent="0.2">
      <c r="A23" s="58" t="s">
        <v>7</v>
      </c>
      <c r="B23" s="11" t="str">
        <f>[19]Junho!$G$5</f>
        <v>*</v>
      </c>
      <c r="C23" s="11" t="str">
        <f>[19]Junho!$G$6</f>
        <v>*</v>
      </c>
      <c r="D23" s="11" t="str">
        <f>[19]Junho!$G$7</f>
        <v>*</v>
      </c>
      <c r="E23" s="11" t="str">
        <f>[19]Junho!$G$8</f>
        <v>*</v>
      </c>
      <c r="F23" s="11" t="str">
        <f>[19]Junho!$G$9</f>
        <v>*</v>
      </c>
      <c r="G23" s="11" t="str">
        <f>[19]Junho!$G$10</f>
        <v>*</v>
      </c>
      <c r="H23" s="11" t="str">
        <f>[19]Junho!$G$11</f>
        <v>*</v>
      </c>
      <c r="I23" s="11" t="str">
        <f>[19]Junho!$G$12</f>
        <v>*</v>
      </c>
      <c r="J23" s="11">
        <f>[19]Junho!$G$13</f>
        <v>54</v>
      </c>
      <c r="K23" s="11" t="str">
        <f>[19]Junho!$G$14</f>
        <v>*</v>
      </c>
      <c r="L23" s="11" t="str">
        <f>[19]Junho!$G$15</f>
        <v>*</v>
      </c>
      <c r="M23" s="11" t="str">
        <f>[19]Junho!$G$16</f>
        <v>*</v>
      </c>
      <c r="N23" s="11" t="str">
        <f>[19]Junho!$G$17</f>
        <v>*</v>
      </c>
      <c r="O23" s="11" t="str">
        <f>[19]Junho!$G$18</f>
        <v>*</v>
      </c>
      <c r="P23" s="11">
        <f>[19]Junho!$G$19</f>
        <v>56</v>
      </c>
      <c r="Q23" s="11">
        <f>[19]Junho!$G$20</f>
        <v>40</v>
      </c>
      <c r="R23" s="11">
        <f>[19]Junho!$G$21</f>
        <v>40</v>
      </c>
      <c r="S23" s="11">
        <f>[19]Junho!$G$22</f>
        <v>46</v>
      </c>
      <c r="T23" s="11">
        <f>[19]Junho!$G$23</f>
        <v>42</v>
      </c>
      <c r="U23" s="11">
        <f>[19]Junho!$G$24</f>
        <v>38</v>
      </c>
      <c r="V23" s="11">
        <f>[19]Junho!$G$25</f>
        <v>36</v>
      </c>
      <c r="W23" s="11">
        <f>[19]Junho!$G$26</f>
        <v>37</v>
      </c>
      <c r="X23" s="11">
        <f>[19]Junho!$G$27</f>
        <v>32</v>
      </c>
      <c r="Y23" s="11">
        <f>[19]Junho!$G$28</f>
        <v>38</v>
      </c>
      <c r="Z23" s="11">
        <f>[19]Junho!$G$29</f>
        <v>55</v>
      </c>
      <c r="AA23" s="11" t="str">
        <f>[19]Junho!$G$30</f>
        <v>*</v>
      </c>
      <c r="AB23" s="11" t="str">
        <f>[19]Junho!$G$31</f>
        <v>*</v>
      </c>
      <c r="AC23" s="11" t="str">
        <f>[19]Junho!$G$32</f>
        <v>*</v>
      </c>
      <c r="AD23" s="11" t="str">
        <f>[19]Junho!$G$33</f>
        <v>*</v>
      </c>
      <c r="AE23" s="11" t="str">
        <f>[19]Junho!$G$34</f>
        <v>*</v>
      </c>
      <c r="AF23" s="15">
        <f t="shared" si="1"/>
        <v>32</v>
      </c>
      <c r="AG23" s="94">
        <f t="shared" si="2"/>
        <v>42.833333333333336</v>
      </c>
      <c r="AI23" t="s">
        <v>47</v>
      </c>
      <c r="AJ23" t="s">
        <v>47</v>
      </c>
    </row>
    <row r="24" spans="1:38" x14ac:dyDescent="0.2">
      <c r="A24" s="58" t="s">
        <v>169</v>
      </c>
      <c r="B24" s="11" t="str">
        <f>[20]Junho!$G$5</f>
        <v>*</v>
      </c>
      <c r="C24" s="11" t="str">
        <f>[20]Junho!$G$6</f>
        <v>*</v>
      </c>
      <c r="D24" s="11" t="str">
        <f>[20]Junho!$G$7</f>
        <v>*</v>
      </c>
      <c r="E24" s="11" t="str">
        <f>[20]Junho!$G$8</f>
        <v>*</v>
      </c>
      <c r="F24" s="11" t="str">
        <f>[20]Junho!$G$9</f>
        <v>*</v>
      </c>
      <c r="G24" s="11" t="str">
        <f>[20]Junho!$G$10</f>
        <v>*</v>
      </c>
      <c r="H24" s="11" t="str">
        <f>[20]Junho!$G$11</f>
        <v>*</v>
      </c>
      <c r="I24" s="11" t="str">
        <f>[20]Junho!$G$12</f>
        <v>*</v>
      </c>
      <c r="J24" s="11" t="str">
        <f>[20]Junho!$G$13</f>
        <v>*</v>
      </c>
      <c r="K24" s="11" t="str">
        <f>[20]Junho!$G$14</f>
        <v>*</v>
      </c>
      <c r="L24" s="11" t="str">
        <f>[20]Junho!$G$15</f>
        <v>*</v>
      </c>
      <c r="M24" s="11" t="str">
        <f>[20]Junho!$G$16</f>
        <v>*</v>
      </c>
      <c r="N24" s="11" t="str">
        <f>[20]Junho!$G$17</f>
        <v>*</v>
      </c>
      <c r="O24" s="11" t="str">
        <f>[20]Junho!$G$18</f>
        <v>*</v>
      </c>
      <c r="P24" s="11" t="str">
        <f>[20]Junho!$G$19</f>
        <v>*</v>
      </c>
      <c r="Q24" s="11" t="str">
        <f>[20]Junho!$G$20</f>
        <v>*</v>
      </c>
      <c r="R24" s="11" t="str">
        <f>[20]Junho!$G$21</f>
        <v>*</v>
      </c>
      <c r="S24" s="11" t="str">
        <f>[20]Junho!$G$22</f>
        <v>*</v>
      </c>
      <c r="T24" s="11" t="str">
        <f>[20]Junho!$G$23</f>
        <v>*</v>
      </c>
      <c r="U24" s="11" t="str">
        <f>[20]Junho!$G$24</f>
        <v>*</v>
      </c>
      <c r="V24" s="11" t="str">
        <f>[20]Junho!$G$25</f>
        <v>*</v>
      </c>
      <c r="W24" s="11" t="str">
        <f>[20]Junho!$G$26</f>
        <v>*</v>
      </c>
      <c r="X24" s="11" t="str">
        <f>[20]Junho!$G$27</f>
        <v>*</v>
      </c>
      <c r="Y24" s="11" t="str">
        <f>[20]Junho!$G$28</f>
        <v>*</v>
      </c>
      <c r="Z24" s="11" t="str">
        <f>[20]Junho!$G$29</f>
        <v>*</v>
      </c>
      <c r="AA24" s="11" t="str">
        <f>[20]Junho!$G$30</f>
        <v>*</v>
      </c>
      <c r="AB24" s="11" t="str">
        <f>[20]Junho!$G$31</f>
        <v>*</v>
      </c>
      <c r="AC24" s="11" t="str">
        <f>[20]Junho!$G$32</f>
        <v>*</v>
      </c>
      <c r="AD24" s="11" t="str">
        <f>[20]Junho!$G$33</f>
        <v>*</v>
      </c>
      <c r="AE24" s="11" t="str">
        <f>[20]Junho!$G$34</f>
        <v>*</v>
      </c>
      <c r="AF24" s="15" t="s">
        <v>226</v>
      </c>
      <c r="AG24" s="94" t="s">
        <v>226</v>
      </c>
      <c r="AI24" t="s">
        <v>47</v>
      </c>
    </row>
    <row r="25" spans="1:38" x14ac:dyDescent="0.2">
      <c r="A25" s="58" t="s">
        <v>170</v>
      </c>
      <c r="B25" s="11">
        <f>[21]Junho!$G$5</f>
        <v>82</v>
      </c>
      <c r="C25" s="11">
        <f>[21]Junho!$G$6</f>
        <v>86</v>
      </c>
      <c r="D25" s="11">
        <f>[21]Junho!$G$7</f>
        <v>70</v>
      </c>
      <c r="E25" s="11">
        <f>[21]Junho!$G$8</f>
        <v>84</v>
      </c>
      <c r="F25" s="11">
        <f>[21]Junho!$G$9</f>
        <v>66</v>
      </c>
      <c r="G25" s="11">
        <f>[21]Junho!$G$10</f>
        <v>57</v>
      </c>
      <c r="H25" s="11">
        <f>[21]Junho!$G$11</f>
        <v>50</v>
      </c>
      <c r="I25" s="11">
        <f>[21]Junho!$G$12</f>
        <v>53</v>
      </c>
      <c r="J25" s="11">
        <f>[21]Junho!$G$13</f>
        <v>50</v>
      </c>
      <c r="K25" s="11">
        <f>[21]Junho!$G$14</f>
        <v>50</v>
      </c>
      <c r="L25" s="11">
        <f>[21]Junho!$G$15</f>
        <v>43</v>
      </c>
      <c r="M25" s="11">
        <f>[21]Junho!$G$16</f>
        <v>40</v>
      </c>
      <c r="N25" s="11">
        <f>[21]Junho!$G$17</f>
        <v>59</v>
      </c>
      <c r="O25" s="11">
        <f>[21]Junho!$G$18</f>
        <v>58</v>
      </c>
      <c r="P25" s="11">
        <f>[21]Junho!$G$19</f>
        <v>52</v>
      </c>
      <c r="Q25" s="11">
        <f>[21]Junho!$G$20</f>
        <v>47</v>
      </c>
      <c r="R25" s="11">
        <f>[21]Junho!$G$21</f>
        <v>41</v>
      </c>
      <c r="S25" s="11">
        <f>[21]Junho!$G$22</f>
        <v>44</v>
      </c>
      <c r="T25" s="11">
        <f>[21]Junho!$G$23</f>
        <v>41</v>
      </c>
      <c r="U25" s="11">
        <f>[21]Junho!$G$24</f>
        <v>37</v>
      </c>
      <c r="V25" s="11">
        <f>[21]Junho!$G$25</f>
        <v>33</v>
      </c>
      <c r="W25" s="11">
        <f>[21]Junho!$G$26</f>
        <v>32</v>
      </c>
      <c r="X25" s="11">
        <f>[21]Junho!$G$27</f>
        <v>34</v>
      </c>
      <c r="Y25" s="11">
        <f>[21]Junho!$G$28</f>
        <v>34</v>
      </c>
      <c r="Z25" s="11">
        <f>[21]Junho!$G$29</f>
        <v>58</v>
      </c>
      <c r="AA25" s="11">
        <f>[21]Junho!$G$30</f>
        <v>78</v>
      </c>
      <c r="AB25" s="11">
        <f>[21]Junho!$G$31</f>
        <v>79</v>
      </c>
      <c r="AC25" s="11">
        <f>[21]Junho!$G$32</f>
        <v>74</v>
      </c>
      <c r="AD25" s="11">
        <f>[21]Junho!$G$33</f>
        <v>62</v>
      </c>
      <c r="AE25" s="11">
        <f>[21]Junho!$G$34</f>
        <v>47</v>
      </c>
      <c r="AF25" s="15">
        <f t="shared" si="1"/>
        <v>32</v>
      </c>
      <c r="AG25" s="94">
        <f t="shared" si="2"/>
        <v>54.7</v>
      </c>
      <c r="AH25" s="12" t="s">
        <v>47</v>
      </c>
      <c r="AI25" t="s">
        <v>47</v>
      </c>
    </row>
    <row r="26" spans="1:38" x14ac:dyDescent="0.2">
      <c r="A26" s="58" t="s">
        <v>171</v>
      </c>
      <c r="B26" s="11">
        <f>[22]Junho!$G$5</f>
        <v>70</v>
      </c>
      <c r="C26" s="11">
        <f>[22]Junho!$G$6</f>
        <v>82</v>
      </c>
      <c r="D26" s="11">
        <f>[22]Junho!$G$7</f>
        <v>84</v>
      </c>
      <c r="E26" s="11">
        <f>[22]Junho!$G$8</f>
        <v>87</v>
      </c>
      <c r="F26" s="11">
        <f>[22]Junho!$G$9</f>
        <v>63</v>
      </c>
      <c r="G26" s="11">
        <f>[22]Junho!$G$10</f>
        <v>65</v>
      </c>
      <c r="H26" s="11">
        <f>[22]Junho!$G$11</f>
        <v>60</v>
      </c>
      <c r="I26" s="11">
        <f>[22]Junho!$G$12</f>
        <v>59</v>
      </c>
      <c r="J26" s="11">
        <f>[22]Junho!$G$13</f>
        <v>53</v>
      </c>
      <c r="K26" s="11">
        <f>[22]Junho!$G$14</f>
        <v>52</v>
      </c>
      <c r="L26" s="11">
        <f>[22]Junho!$G$15</f>
        <v>44</v>
      </c>
      <c r="M26" s="11">
        <f>[22]Junho!$G$16</f>
        <v>38</v>
      </c>
      <c r="N26" s="11">
        <f>[22]Junho!$G$17</f>
        <v>45</v>
      </c>
      <c r="O26" s="11">
        <f>[22]Junho!$G$18</f>
        <v>64</v>
      </c>
      <c r="P26" s="11">
        <f>[22]Junho!$G$19</f>
        <v>56</v>
      </c>
      <c r="Q26" s="11">
        <f>[22]Junho!$G$20</f>
        <v>40</v>
      </c>
      <c r="R26" s="11">
        <f>[22]Junho!$G$21</f>
        <v>41</v>
      </c>
      <c r="S26" s="11">
        <f>[22]Junho!$G$22</f>
        <v>45</v>
      </c>
      <c r="T26" s="11">
        <f>[22]Junho!$G$23</f>
        <v>41</v>
      </c>
      <c r="U26" s="11">
        <f>[22]Junho!$G$24</f>
        <v>37</v>
      </c>
      <c r="V26" s="11">
        <f>[22]Junho!$G$25</f>
        <v>36</v>
      </c>
      <c r="W26" s="11">
        <f>[22]Junho!$G$26</f>
        <v>35</v>
      </c>
      <c r="X26" s="11">
        <f>[22]Junho!$G$27</f>
        <v>34</v>
      </c>
      <c r="Y26" s="11">
        <f>[22]Junho!$G$28</f>
        <v>37</v>
      </c>
      <c r="Z26" s="11">
        <f>[22]Junho!$G$29</f>
        <v>54</v>
      </c>
      <c r="AA26" s="11">
        <f>[22]Junho!$G$30</f>
        <v>81</v>
      </c>
      <c r="AB26" s="11">
        <f>[22]Junho!$G$31</f>
        <v>81</v>
      </c>
      <c r="AC26" s="11">
        <f>[22]Junho!$G$32</f>
        <v>79</v>
      </c>
      <c r="AD26" s="11">
        <f>[22]Junho!$G$33</f>
        <v>61</v>
      </c>
      <c r="AE26" s="11">
        <f>[22]Junho!$G$34</f>
        <v>51</v>
      </c>
      <c r="AF26" s="15">
        <f t="shared" si="1"/>
        <v>34</v>
      </c>
      <c r="AG26" s="94">
        <f t="shared" si="2"/>
        <v>55.833333333333336</v>
      </c>
      <c r="AI26" t="s">
        <v>47</v>
      </c>
      <c r="AK26" s="12" t="s">
        <v>47</v>
      </c>
      <c r="AL26" t="s">
        <v>47</v>
      </c>
    </row>
    <row r="27" spans="1:38" x14ac:dyDescent="0.2">
      <c r="A27" s="58" t="s">
        <v>8</v>
      </c>
      <c r="B27" s="11">
        <f>[23]Junho!$G$5</f>
        <v>68</v>
      </c>
      <c r="C27" s="11">
        <f>[23]Junho!$G$6</f>
        <v>95</v>
      </c>
      <c r="D27" s="11">
        <f>[23]Junho!$G$7</f>
        <v>82</v>
      </c>
      <c r="E27" s="11">
        <f>[23]Junho!$G$8</f>
        <v>84</v>
      </c>
      <c r="F27" s="11">
        <f>[23]Junho!$G$9</f>
        <v>70</v>
      </c>
      <c r="G27" s="11">
        <f>[23]Junho!$G$10</f>
        <v>58</v>
      </c>
      <c r="H27" s="11">
        <f>[23]Junho!$G$11</f>
        <v>48</v>
      </c>
      <c r="I27" s="11">
        <f>[23]Junho!$G$12</f>
        <v>56</v>
      </c>
      <c r="J27" s="11">
        <f>[23]Junho!$G$13</f>
        <v>53</v>
      </c>
      <c r="K27" s="11">
        <f>[23]Junho!$G$14</f>
        <v>50</v>
      </c>
      <c r="L27" s="11">
        <f>[23]Junho!$G$15</f>
        <v>44</v>
      </c>
      <c r="M27" s="11">
        <f>[23]Junho!$G$16</f>
        <v>37</v>
      </c>
      <c r="N27" s="11">
        <f>[23]Junho!$G$17</f>
        <v>53</v>
      </c>
      <c r="O27" s="11">
        <f>[23]Junho!$G$18</f>
        <v>62</v>
      </c>
      <c r="P27" s="11">
        <f>[23]Junho!$G$19</f>
        <v>52</v>
      </c>
      <c r="Q27" s="11">
        <f>[23]Junho!$G$20</f>
        <v>48</v>
      </c>
      <c r="R27" s="11">
        <f>[23]Junho!$G$21</f>
        <v>53</v>
      </c>
      <c r="S27" s="11">
        <f>[23]Junho!$G$22</f>
        <v>45</v>
      </c>
      <c r="T27" s="11">
        <f>[23]Junho!$G$23</f>
        <v>41</v>
      </c>
      <c r="U27" s="11">
        <f>[23]Junho!$G$24</f>
        <v>37</v>
      </c>
      <c r="V27" s="11">
        <f>[23]Junho!$G$25</f>
        <v>29</v>
      </c>
      <c r="W27" s="11">
        <f>[23]Junho!$G$26</f>
        <v>39</v>
      </c>
      <c r="X27" s="11">
        <f>[23]Junho!$G$27</f>
        <v>36</v>
      </c>
      <c r="Y27" s="11">
        <f>[23]Junho!$G$28</f>
        <v>33</v>
      </c>
      <c r="Z27" s="11">
        <f>[23]Junho!$G$29</f>
        <v>57</v>
      </c>
      <c r="AA27" s="11">
        <f>[23]Junho!$G$30</f>
        <v>76</v>
      </c>
      <c r="AB27" s="11">
        <f>[23]Junho!$G$31</f>
        <v>82</v>
      </c>
      <c r="AC27" s="11">
        <f>[23]Junho!$G$32</f>
        <v>79</v>
      </c>
      <c r="AD27" s="11">
        <f>[23]Junho!$G$33</f>
        <v>66</v>
      </c>
      <c r="AE27" s="11">
        <f>[23]Junho!$G$34</f>
        <v>49</v>
      </c>
      <c r="AF27" s="15">
        <f t="shared" si="1"/>
        <v>29</v>
      </c>
      <c r="AG27" s="94">
        <f t="shared" si="2"/>
        <v>56.06666666666667</v>
      </c>
      <c r="AI27" t="s">
        <v>47</v>
      </c>
      <c r="AJ27" t="s">
        <v>47</v>
      </c>
      <c r="AK27" t="s">
        <v>47</v>
      </c>
    </row>
    <row r="28" spans="1:38" x14ac:dyDescent="0.2">
      <c r="A28" s="58" t="s">
        <v>9</v>
      </c>
      <c r="B28" s="11">
        <f>[24]Junho!$G$5</f>
        <v>58</v>
      </c>
      <c r="C28" s="11">
        <f>[24]Junho!$G$6</f>
        <v>91</v>
      </c>
      <c r="D28" s="11">
        <f>[24]Junho!$G$7</f>
        <v>84</v>
      </c>
      <c r="E28" s="11">
        <f>[24]Junho!$G$8</f>
        <v>81</v>
      </c>
      <c r="F28" s="11">
        <f>[24]Junho!$G$9</f>
        <v>62</v>
      </c>
      <c r="G28" s="11">
        <f>[24]Junho!$G$10</f>
        <v>65</v>
      </c>
      <c r="H28" s="11">
        <f>[24]Junho!$G$11</f>
        <v>54</v>
      </c>
      <c r="I28" s="11">
        <f>[24]Junho!$G$12</f>
        <v>52</v>
      </c>
      <c r="J28" s="11">
        <f>[24]Junho!$G$13</f>
        <v>46</v>
      </c>
      <c r="K28" s="11">
        <f>[24]Junho!$G$14</f>
        <v>45</v>
      </c>
      <c r="L28" s="11">
        <f>[24]Junho!$G$15</f>
        <v>36</v>
      </c>
      <c r="M28" s="11">
        <f>[24]Junho!$G$16</f>
        <v>32</v>
      </c>
      <c r="N28" s="11">
        <f>[24]Junho!$G$17</f>
        <v>40</v>
      </c>
      <c r="O28" s="11">
        <f>[24]Junho!$G$18</f>
        <v>62</v>
      </c>
      <c r="P28" s="11">
        <f>[24]Junho!$G$19</f>
        <v>46</v>
      </c>
      <c r="Q28" s="11">
        <f>[24]Junho!$G$20</f>
        <v>40</v>
      </c>
      <c r="R28" s="11">
        <f>[24]Junho!$G$21</f>
        <v>37</v>
      </c>
      <c r="S28" s="11">
        <f>[24]Junho!$G$22</f>
        <v>40</v>
      </c>
      <c r="T28" s="11">
        <f>[24]Junho!$G$23</f>
        <v>34</v>
      </c>
      <c r="U28" s="11">
        <f>[24]Junho!$G$24</f>
        <v>26</v>
      </c>
      <c r="V28" s="11">
        <f>[24]Junho!$G$25</f>
        <v>26</v>
      </c>
      <c r="W28" s="11">
        <f>[24]Junho!$G$26</f>
        <v>25</v>
      </c>
      <c r="X28" s="11">
        <f>[24]Junho!$G$27</f>
        <v>31</v>
      </c>
      <c r="Y28" s="11">
        <f>[24]Junho!$G$28</f>
        <v>31</v>
      </c>
      <c r="Z28" s="11">
        <f>[24]Junho!$G$29</f>
        <v>39</v>
      </c>
      <c r="AA28" s="11">
        <f>[24]Junho!$G$30</f>
        <v>83</v>
      </c>
      <c r="AB28" s="11">
        <f>[24]Junho!$G$31</f>
        <v>82</v>
      </c>
      <c r="AC28" s="11">
        <f>[24]Junho!$G$32</f>
        <v>80</v>
      </c>
      <c r="AD28" s="11">
        <f>[24]Junho!$G$33</f>
        <v>57</v>
      </c>
      <c r="AE28" s="11">
        <f>[24]Junho!$G$34</f>
        <v>43</v>
      </c>
      <c r="AF28" s="15">
        <f t="shared" si="1"/>
        <v>25</v>
      </c>
      <c r="AG28" s="94">
        <f t="shared" si="2"/>
        <v>50.93333333333333</v>
      </c>
      <c r="AK28" t="s">
        <v>47</v>
      </c>
    </row>
    <row r="29" spans="1:38" x14ac:dyDescent="0.2">
      <c r="A29" s="58" t="s">
        <v>42</v>
      </c>
      <c r="B29" s="11">
        <f>[25]Junho!$G$5</f>
        <v>65</v>
      </c>
      <c r="C29" s="11">
        <f>[25]Junho!$G$6</f>
        <v>79</v>
      </c>
      <c r="D29" s="11">
        <f>[25]Junho!$G$7</f>
        <v>81</v>
      </c>
      <c r="E29" s="11">
        <f>[25]Junho!$G$8</f>
        <v>85</v>
      </c>
      <c r="F29" s="11">
        <f>[25]Junho!$G$9</f>
        <v>82</v>
      </c>
      <c r="G29" s="11">
        <f>[25]Junho!$G$10</f>
        <v>79</v>
      </c>
      <c r="H29" s="11">
        <f>[25]Junho!$G$11</f>
        <v>65</v>
      </c>
      <c r="I29" s="11">
        <f>[25]Junho!$G$12</f>
        <v>62</v>
      </c>
      <c r="J29" s="11">
        <f>[25]Junho!$G$13</f>
        <v>58</v>
      </c>
      <c r="K29" s="11">
        <f>[25]Junho!$G$14</f>
        <v>58</v>
      </c>
      <c r="L29" s="11">
        <f>[25]Junho!$G$15</f>
        <v>51</v>
      </c>
      <c r="M29" s="11">
        <f>[25]Junho!$G$16</f>
        <v>48</v>
      </c>
      <c r="N29" s="11">
        <f>[25]Junho!$G$17</f>
        <v>53</v>
      </c>
      <c r="O29" s="11">
        <f>[25]Junho!$G$18</f>
        <v>60</v>
      </c>
      <c r="P29" s="11">
        <f>[25]Junho!$G$19</f>
        <v>54</v>
      </c>
      <c r="Q29" s="11">
        <f>[25]Junho!$G$20</f>
        <v>39</v>
      </c>
      <c r="R29" s="11">
        <f>[25]Junho!$G$21</f>
        <v>39</v>
      </c>
      <c r="S29" s="11">
        <f>[25]Junho!$G$22</f>
        <v>46</v>
      </c>
      <c r="T29" s="11">
        <f>[25]Junho!$G$23</f>
        <v>45</v>
      </c>
      <c r="U29" s="11">
        <f>[25]Junho!$G$24</f>
        <v>42</v>
      </c>
      <c r="V29" s="11">
        <f>[25]Junho!$G$25</f>
        <v>40</v>
      </c>
      <c r="W29" s="11">
        <f>[25]Junho!$G$26</f>
        <v>37</v>
      </c>
      <c r="X29" s="11">
        <f>[25]Junho!$G$27</f>
        <v>37</v>
      </c>
      <c r="Y29" s="11">
        <f>[25]Junho!$G$28</f>
        <v>39</v>
      </c>
      <c r="Z29" s="11">
        <f>[25]Junho!$G$29</f>
        <v>51</v>
      </c>
      <c r="AA29" s="11">
        <f>[25]Junho!$G$30</f>
        <v>76</v>
      </c>
      <c r="AB29" s="11">
        <f>[25]Junho!$G$31</f>
        <v>83</v>
      </c>
      <c r="AC29" s="11">
        <f>[25]Junho!$G$32</f>
        <v>78</v>
      </c>
      <c r="AD29" s="11">
        <f>[25]Junho!$G$33</f>
        <v>64</v>
      </c>
      <c r="AE29" s="11">
        <f>[25]Junho!$G$34</f>
        <v>60</v>
      </c>
      <c r="AF29" s="15">
        <f t="shared" si="1"/>
        <v>37</v>
      </c>
      <c r="AG29" s="94">
        <f t="shared" si="2"/>
        <v>58.533333333333331</v>
      </c>
      <c r="AJ29" t="s">
        <v>47</v>
      </c>
      <c r="AK29" t="s">
        <v>47</v>
      </c>
    </row>
    <row r="30" spans="1:38" x14ac:dyDescent="0.2">
      <c r="A30" s="58" t="s">
        <v>10</v>
      </c>
      <c r="B30" s="11">
        <f>[26]Junho!$G$5</f>
        <v>70</v>
      </c>
      <c r="C30" s="11">
        <f>[26]Junho!$G$6</f>
        <v>91</v>
      </c>
      <c r="D30" s="11">
        <f>[26]Junho!$G$7</f>
        <v>77</v>
      </c>
      <c r="E30" s="11">
        <f>[26]Junho!$G$8</f>
        <v>86</v>
      </c>
      <c r="F30" s="11">
        <f>[26]Junho!$G$9</f>
        <v>70</v>
      </c>
      <c r="G30" s="11">
        <f>[26]Junho!$G$10</f>
        <v>56</v>
      </c>
      <c r="H30" s="11">
        <f>[26]Junho!$G$11</f>
        <v>57</v>
      </c>
      <c r="I30" s="11">
        <f>[26]Junho!$G$12</f>
        <v>54</v>
      </c>
      <c r="J30" s="11">
        <f>[26]Junho!$G$13</f>
        <v>52</v>
      </c>
      <c r="K30" s="11">
        <f>[26]Junho!$G$14</f>
        <v>50</v>
      </c>
      <c r="L30" s="11">
        <f>[26]Junho!$G$15</f>
        <v>48</v>
      </c>
      <c r="M30" s="11">
        <f>[26]Junho!$G$16</f>
        <v>41</v>
      </c>
      <c r="N30" s="11">
        <f>[26]Junho!$G$17</f>
        <v>50</v>
      </c>
      <c r="O30" s="11">
        <f>[26]Junho!$G$18</f>
        <v>59</v>
      </c>
      <c r="P30" s="11">
        <f>[26]Junho!$G$19</f>
        <v>51</v>
      </c>
      <c r="Q30" s="11">
        <f>[26]Junho!$G$20</f>
        <v>39</v>
      </c>
      <c r="R30" s="11">
        <f>[26]Junho!$G$21</f>
        <v>42</v>
      </c>
      <c r="S30" s="11">
        <f>[26]Junho!$G$22</f>
        <v>48</v>
      </c>
      <c r="T30" s="11">
        <f>[26]Junho!$G$23</f>
        <v>42</v>
      </c>
      <c r="U30" s="11">
        <f>[26]Junho!$G$24</f>
        <v>35</v>
      </c>
      <c r="V30" s="11">
        <f>[26]Junho!$G$25</f>
        <v>32</v>
      </c>
      <c r="W30" s="11">
        <f>[26]Junho!$G$26</f>
        <v>31</v>
      </c>
      <c r="X30" s="11">
        <f>[26]Junho!$G$27</f>
        <v>33</v>
      </c>
      <c r="Y30" s="11">
        <f>[26]Junho!$G$28</f>
        <v>35</v>
      </c>
      <c r="Z30" s="11">
        <f>[26]Junho!$G$29</f>
        <v>52</v>
      </c>
      <c r="AA30" s="11">
        <f>[26]Junho!$G$30</f>
        <v>81</v>
      </c>
      <c r="AB30" s="11">
        <f>[26]Junho!$G$31</f>
        <v>86</v>
      </c>
      <c r="AC30" s="11">
        <f>[26]Junho!$G$32</f>
        <v>79</v>
      </c>
      <c r="AD30" s="11">
        <f>[26]Junho!$G$33</f>
        <v>62</v>
      </c>
      <c r="AE30" s="11">
        <f>[26]Junho!$G$34</f>
        <v>49</v>
      </c>
      <c r="AF30" s="15">
        <f t="shared" si="1"/>
        <v>31</v>
      </c>
      <c r="AG30" s="94">
        <f t="shared" si="2"/>
        <v>55.266666666666666</v>
      </c>
      <c r="AJ30" t="s">
        <v>47</v>
      </c>
      <c r="AK30" t="s">
        <v>47</v>
      </c>
    </row>
    <row r="31" spans="1:38" x14ac:dyDescent="0.2">
      <c r="A31" s="58" t="s">
        <v>172</v>
      </c>
      <c r="B31" s="11">
        <f>[27]Junho!$G$5</f>
        <v>83</v>
      </c>
      <c r="C31" s="11">
        <f>[27]Junho!$G$6</f>
        <v>89</v>
      </c>
      <c r="D31" s="11">
        <f>[27]Junho!$G$7</f>
        <v>84</v>
      </c>
      <c r="E31" s="11">
        <f>[27]Junho!$G$8</f>
        <v>93</v>
      </c>
      <c r="F31" s="11">
        <f>[27]Junho!$G$9</f>
        <v>78</v>
      </c>
      <c r="G31" s="11">
        <f>[27]Junho!$G$10</f>
        <v>54</v>
      </c>
      <c r="H31" s="11">
        <f>[27]Junho!$G$11</f>
        <v>66</v>
      </c>
      <c r="I31" s="11">
        <f>[27]Junho!$G$12</f>
        <v>64</v>
      </c>
      <c r="J31" s="11">
        <f>[27]Junho!$G$13</f>
        <v>59</v>
      </c>
      <c r="K31" s="11">
        <f>[27]Junho!$G$14</f>
        <v>55</v>
      </c>
      <c r="L31" s="11">
        <f>[27]Junho!$G$15</f>
        <v>54</v>
      </c>
      <c r="M31" s="11">
        <f>[27]Junho!$G$16</f>
        <v>45</v>
      </c>
      <c r="N31" s="11">
        <f>[27]Junho!$G$17</f>
        <v>49</v>
      </c>
      <c r="O31" s="11">
        <f>[27]Junho!$G$18</f>
        <v>68</v>
      </c>
      <c r="P31" s="11">
        <f>[27]Junho!$G$19</f>
        <v>66</v>
      </c>
      <c r="Q31" s="11">
        <f>[27]Junho!$G$20</f>
        <v>55</v>
      </c>
      <c r="R31" s="11">
        <f>[27]Junho!$G$21</f>
        <v>50</v>
      </c>
      <c r="S31" s="11">
        <f>[27]Junho!$G$22</f>
        <v>54</v>
      </c>
      <c r="T31" s="11">
        <f>[27]Junho!$G$23</f>
        <v>51</v>
      </c>
      <c r="U31" s="11">
        <f>[27]Junho!$G$24</f>
        <v>46</v>
      </c>
      <c r="V31" s="11">
        <f>[27]Junho!$G$25</f>
        <v>44</v>
      </c>
      <c r="W31" s="11">
        <f>[27]Junho!$G$26</f>
        <v>44</v>
      </c>
      <c r="X31" s="11">
        <f>[27]Junho!$G$27</f>
        <v>38</v>
      </c>
      <c r="Y31" s="11">
        <f>[27]Junho!$G$28</f>
        <v>43</v>
      </c>
      <c r="Z31" s="11">
        <f>[27]Junho!$G$29</f>
        <v>64</v>
      </c>
      <c r="AA31" s="11">
        <f>[27]Junho!$G$30</f>
        <v>87</v>
      </c>
      <c r="AB31" s="11">
        <f>[27]Junho!$G$31</f>
        <v>84</v>
      </c>
      <c r="AC31" s="11">
        <f>[27]Junho!$G$32</f>
        <v>82</v>
      </c>
      <c r="AD31" s="11">
        <f>[27]Junho!$G$33</f>
        <v>72</v>
      </c>
      <c r="AE31" s="11">
        <f>[27]Junho!$G$34</f>
        <v>55</v>
      </c>
      <c r="AF31" s="15">
        <f t="shared" si="1"/>
        <v>38</v>
      </c>
      <c r="AG31" s="94">
        <f t="shared" si="2"/>
        <v>62.533333333333331</v>
      </c>
      <c r="AH31" s="12" t="s">
        <v>47</v>
      </c>
      <c r="AI31" t="s">
        <v>47</v>
      </c>
      <c r="AK31" t="s">
        <v>47</v>
      </c>
    </row>
    <row r="32" spans="1:38" x14ac:dyDescent="0.2">
      <c r="A32" s="58" t="s">
        <v>11</v>
      </c>
      <c r="B32" s="11" t="str">
        <f>[28]Junho!$G$5</f>
        <v>*</v>
      </c>
      <c r="C32" s="11" t="str">
        <f>[28]Junho!$G$6</f>
        <v>*</v>
      </c>
      <c r="D32" s="11" t="str">
        <f>[28]Junho!$G$7</f>
        <v>*</v>
      </c>
      <c r="E32" s="11" t="str">
        <f>[28]Junho!$G$8</f>
        <v>*</v>
      </c>
      <c r="F32" s="11" t="str">
        <f>[28]Junho!$G$9</f>
        <v>*</v>
      </c>
      <c r="G32" s="11" t="str">
        <f>[28]Junho!$G$10</f>
        <v>*</v>
      </c>
      <c r="H32" s="11" t="str">
        <f>[28]Junho!$G$11</f>
        <v>*</v>
      </c>
      <c r="I32" s="11" t="str">
        <f>[28]Junho!$G$12</f>
        <v>*</v>
      </c>
      <c r="J32" s="11" t="str">
        <f>[28]Junho!$G$13</f>
        <v>*</v>
      </c>
      <c r="K32" s="11" t="str">
        <f>[28]Junho!$G$14</f>
        <v>*</v>
      </c>
      <c r="L32" s="11" t="str">
        <f>[28]Junho!$G$15</f>
        <v>*</v>
      </c>
      <c r="M32" s="11" t="str">
        <f>[28]Junho!$G$16</f>
        <v>*</v>
      </c>
      <c r="N32" s="11" t="str">
        <f>[28]Junho!$G$17</f>
        <v>*</v>
      </c>
      <c r="O32" s="11" t="str">
        <f>[28]Junho!$G$18</f>
        <v>*</v>
      </c>
      <c r="P32" s="11" t="str">
        <f>[28]Junho!$G$19</f>
        <v>*</v>
      </c>
      <c r="Q32" s="11" t="str">
        <f>[28]Junho!$G$20</f>
        <v>*</v>
      </c>
      <c r="R32" s="11" t="str">
        <f>[28]Junho!$G$21</f>
        <v>*</v>
      </c>
      <c r="S32" s="11" t="str">
        <f>[28]Junho!$G$22</f>
        <v>*</v>
      </c>
      <c r="T32" s="11" t="str">
        <f>[28]Junho!$G$23</f>
        <v>*</v>
      </c>
      <c r="U32" s="11" t="str">
        <f>[28]Junho!$G$24</f>
        <v>*</v>
      </c>
      <c r="V32" s="11" t="str">
        <f>[28]Junho!$G$25</f>
        <v>*</v>
      </c>
      <c r="W32" s="11" t="str">
        <f>[28]Junho!$G$26</f>
        <v>*</v>
      </c>
      <c r="X32" s="11" t="str">
        <f>[28]Junho!$G$27</f>
        <v>*</v>
      </c>
      <c r="Y32" s="11" t="str">
        <f>[28]Junho!$G$28</f>
        <v>*</v>
      </c>
      <c r="Z32" s="11" t="str">
        <f>[28]Junho!$G$29</f>
        <v>*</v>
      </c>
      <c r="AA32" s="11" t="str">
        <f>[28]Junho!$G$30</f>
        <v>*</v>
      </c>
      <c r="AB32" s="11" t="str">
        <f>[28]Junho!$G$31</f>
        <v>*</v>
      </c>
      <c r="AC32" s="11" t="str">
        <f>[28]Junho!$G$32</f>
        <v>*</v>
      </c>
      <c r="AD32" s="11" t="str">
        <f>[28]Junho!$G$33</f>
        <v>*</v>
      </c>
      <c r="AE32" s="11" t="str">
        <f>[28]Junho!$G$34</f>
        <v>*</v>
      </c>
      <c r="AF32" s="15" t="s">
        <v>226</v>
      </c>
      <c r="AG32" s="94" t="s">
        <v>226</v>
      </c>
      <c r="AK32" t="s">
        <v>47</v>
      </c>
    </row>
    <row r="33" spans="1:38" s="5" customFormat="1" x14ac:dyDescent="0.2">
      <c r="A33" s="58" t="s">
        <v>12</v>
      </c>
      <c r="B33" s="11">
        <f>[29]Junho!$G$5</f>
        <v>64</v>
      </c>
      <c r="C33" s="11">
        <f>[29]Junho!$G$6</f>
        <v>77</v>
      </c>
      <c r="D33" s="11">
        <f>[29]Junho!$G$7</f>
        <v>81</v>
      </c>
      <c r="E33" s="11">
        <f>[29]Junho!$G$8</f>
        <v>75</v>
      </c>
      <c r="F33" s="11">
        <f>[29]Junho!$G$9</f>
        <v>71</v>
      </c>
      <c r="G33" s="11">
        <f>[29]Junho!$G$10</f>
        <v>50</v>
      </c>
      <c r="H33" s="11">
        <f>[29]Junho!$G$11</f>
        <v>55</v>
      </c>
      <c r="I33" s="11">
        <f>[29]Junho!$G$12</f>
        <v>55</v>
      </c>
      <c r="J33" s="11">
        <f>[29]Junho!$G$13</f>
        <v>51</v>
      </c>
      <c r="K33" s="11">
        <f>[29]Junho!$G$14</f>
        <v>49</v>
      </c>
      <c r="L33" s="11">
        <f>[29]Junho!$G$15</f>
        <v>45</v>
      </c>
      <c r="M33" s="11">
        <f>[29]Junho!$G$16</f>
        <v>45</v>
      </c>
      <c r="N33" s="11">
        <f>[29]Junho!$G$17</f>
        <v>54</v>
      </c>
      <c r="O33" s="11">
        <f>[29]Junho!$G$18</f>
        <v>58</v>
      </c>
      <c r="P33" s="11">
        <f>[29]Junho!$G$19</f>
        <v>37</v>
      </c>
      <c r="Q33" s="11">
        <f>[29]Junho!$G$20</f>
        <v>39</v>
      </c>
      <c r="R33" s="11">
        <f>[29]Junho!$G$21</f>
        <v>39</v>
      </c>
      <c r="S33" s="11">
        <f>[29]Junho!$G$22</f>
        <v>44</v>
      </c>
      <c r="T33" s="11">
        <f>[29]Junho!$G$23</f>
        <v>41</v>
      </c>
      <c r="U33" s="11">
        <f>[29]Junho!$G$24</f>
        <v>68</v>
      </c>
      <c r="V33" s="11" t="str">
        <f>[29]Junho!$G$25</f>
        <v>*</v>
      </c>
      <c r="W33" s="11" t="str">
        <f>[29]Junho!$G$26</f>
        <v>*</v>
      </c>
      <c r="X33" s="11">
        <f>[29]Junho!$G$27</f>
        <v>38</v>
      </c>
      <c r="Y33" s="11">
        <f>[29]Junho!$G$28</f>
        <v>34</v>
      </c>
      <c r="Z33" s="11">
        <f>[29]Junho!$G$29</f>
        <v>54</v>
      </c>
      <c r="AA33" s="11">
        <f>[29]Junho!$G$30</f>
        <v>80</v>
      </c>
      <c r="AB33" s="11">
        <f>[29]Junho!$G$31</f>
        <v>87</v>
      </c>
      <c r="AC33" s="11" t="str">
        <f>[29]Junho!$G$32</f>
        <v>*</v>
      </c>
      <c r="AD33" s="11">
        <f>[29]Junho!$G$33</f>
        <v>55</v>
      </c>
      <c r="AE33" s="11">
        <f>[29]Junho!$G$34</f>
        <v>46</v>
      </c>
      <c r="AF33" s="15">
        <f t="shared" si="1"/>
        <v>34</v>
      </c>
      <c r="AG33" s="94">
        <f t="shared" si="2"/>
        <v>55.25925925925926</v>
      </c>
      <c r="AI33" s="5" t="s">
        <v>47</v>
      </c>
    </row>
    <row r="34" spans="1:38" x14ac:dyDescent="0.2">
      <c r="A34" s="58" t="s">
        <v>13</v>
      </c>
      <c r="B34" s="11" t="str">
        <f>[30]Junho!$G$5</f>
        <v>*</v>
      </c>
      <c r="C34" s="11" t="str">
        <f>[30]Junho!$G$6</f>
        <v>*</v>
      </c>
      <c r="D34" s="11" t="str">
        <f>[30]Junho!$G$7</f>
        <v>*</v>
      </c>
      <c r="E34" s="11" t="str">
        <f>[30]Junho!$G$8</f>
        <v>*</v>
      </c>
      <c r="F34" s="11" t="str">
        <f>[30]Junho!$G$9</f>
        <v>*</v>
      </c>
      <c r="G34" s="11" t="str">
        <f>[30]Junho!$G$10</f>
        <v>*</v>
      </c>
      <c r="H34" s="11" t="str">
        <f>[30]Junho!$G$11</f>
        <v>*</v>
      </c>
      <c r="I34" s="11" t="str">
        <f>[30]Junho!$G$12</f>
        <v>*</v>
      </c>
      <c r="J34" s="11" t="str">
        <f>[30]Junho!$G$13</f>
        <v>*</v>
      </c>
      <c r="K34" s="11" t="str">
        <f>[30]Junho!$G$14</f>
        <v>*</v>
      </c>
      <c r="L34" s="11" t="str">
        <f>[30]Junho!$G$15</f>
        <v>*</v>
      </c>
      <c r="M34" s="11" t="str">
        <f>[30]Junho!$G$16</f>
        <v>*</v>
      </c>
      <c r="N34" s="11" t="str">
        <f>[30]Junho!$G$17</f>
        <v>*</v>
      </c>
      <c r="O34" s="11" t="str">
        <f>[30]Junho!$G$18</f>
        <v>*</v>
      </c>
      <c r="P34" s="11" t="str">
        <f>[30]Junho!$G$19</f>
        <v>*</v>
      </c>
      <c r="Q34" s="11" t="str">
        <f>[30]Junho!$G$20</f>
        <v>*</v>
      </c>
      <c r="R34" s="11" t="str">
        <f>[30]Junho!$G$21</f>
        <v>*</v>
      </c>
      <c r="S34" s="11" t="str">
        <f>[30]Junho!$G$22</f>
        <v>*</v>
      </c>
      <c r="T34" s="11" t="str">
        <f>[30]Junho!$G$23</f>
        <v>*</v>
      </c>
      <c r="U34" s="11" t="str">
        <f>[30]Junho!$G$24</f>
        <v>*</v>
      </c>
      <c r="V34" s="11" t="str">
        <f>[30]Junho!$G$25</f>
        <v>*</v>
      </c>
      <c r="W34" s="11" t="str">
        <f>[30]Junho!$G$26</f>
        <v>*</v>
      </c>
      <c r="X34" s="11" t="str">
        <f>[30]Junho!$G$27</f>
        <v>*</v>
      </c>
      <c r="Y34" s="11" t="str">
        <f>[30]Junho!$G$28</f>
        <v>*</v>
      </c>
      <c r="Z34" s="11" t="str">
        <f>[30]Junho!$G$29</f>
        <v>*</v>
      </c>
      <c r="AA34" s="11" t="str">
        <f>[30]Junho!$G$30</f>
        <v>*</v>
      </c>
      <c r="AB34" s="11" t="str">
        <f>[30]Junho!$G$31</f>
        <v>*</v>
      </c>
      <c r="AC34" s="11" t="str">
        <f>[30]Junho!$G$32</f>
        <v>*</v>
      </c>
      <c r="AD34" s="11" t="str">
        <f>[30]Junho!$G$33</f>
        <v>*</v>
      </c>
      <c r="AE34" s="11" t="str">
        <f>[30]Junho!$G$34</f>
        <v>*</v>
      </c>
      <c r="AF34" s="15" t="s">
        <v>226</v>
      </c>
      <c r="AG34" s="94" t="s">
        <v>226</v>
      </c>
      <c r="AJ34" t="s">
        <v>47</v>
      </c>
    </row>
    <row r="35" spans="1:38" x14ac:dyDescent="0.2">
      <c r="A35" s="58" t="s">
        <v>173</v>
      </c>
      <c r="B35" s="11">
        <f>[31]Junho!$G$5</f>
        <v>62</v>
      </c>
      <c r="C35" s="11">
        <f>[31]Junho!$G$6</f>
        <v>79</v>
      </c>
      <c r="D35" s="11">
        <f>[31]Junho!$G$7</f>
        <v>88</v>
      </c>
      <c r="E35" s="11">
        <f>[31]Junho!$G$8</f>
        <v>86</v>
      </c>
      <c r="F35" s="11">
        <f>[31]Junho!$G$9</f>
        <v>78</v>
      </c>
      <c r="G35" s="11">
        <f>[31]Junho!$G$10</f>
        <v>72</v>
      </c>
      <c r="H35" s="11">
        <f>[31]Junho!$G$11</f>
        <v>71</v>
      </c>
      <c r="I35" s="11">
        <f>[31]Junho!$G$12</f>
        <v>63</v>
      </c>
      <c r="J35" s="11">
        <f>[31]Junho!$G$13</f>
        <v>62</v>
      </c>
      <c r="K35" s="11">
        <f>[31]Junho!$G$14</f>
        <v>58</v>
      </c>
      <c r="L35" s="11">
        <f>[31]Junho!$G$15</f>
        <v>51</v>
      </c>
      <c r="M35" s="11">
        <f>[31]Junho!$G$16</f>
        <v>47</v>
      </c>
      <c r="N35" s="11">
        <f>[31]Junho!$G$17</f>
        <v>49</v>
      </c>
      <c r="O35" s="11">
        <f>[31]Junho!$G$18</f>
        <v>65</v>
      </c>
      <c r="P35" s="11">
        <f>[31]Junho!$G$19</f>
        <v>62</v>
      </c>
      <c r="Q35" s="11">
        <f>[31]Junho!$G$20</f>
        <v>51</v>
      </c>
      <c r="R35" s="11">
        <f>[31]Junho!$G$21</f>
        <v>48</v>
      </c>
      <c r="S35" s="11">
        <f>[31]Junho!$G$22</f>
        <v>47</v>
      </c>
      <c r="T35" s="11">
        <f>[31]Junho!$G$23</f>
        <v>47</v>
      </c>
      <c r="U35" s="11">
        <f>[31]Junho!$G$24</f>
        <v>42</v>
      </c>
      <c r="V35" s="11">
        <f>[31]Junho!$G$25</f>
        <v>39</v>
      </c>
      <c r="W35" s="11">
        <f>[31]Junho!$G$26</f>
        <v>36</v>
      </c>
      <c r="X35" s="11">
        <f>[31]Junho!$G$27</f>
        <v>36</v>
      </c>
      <c r="Y35" s="11">
        <f>[31]Junho!$G$28</f>
        <v>41</v>
      </c>
      <c r="Z35" s="11">
        <f>[31]Junho!$G$29</f>
        <v>50</v>
      </c>
      <c r="AA35" s="11">
        <f>[31]Junho!$G$30</f>
        <v>77</v>
      </c>
      <c r="AB35" s="11">
        <f>[31]Junho!$G$31</f>
        <v>86</v>
      </c>
      <c r="AC35" s="11">
        <f>[31]Junho!$G$32</f>
        <v>85</v>
      </c>
      <c r="AD35" s="11">
        <f>[31]Junho!$G$33</f>
        <v>70</v>
      </c>
      <c r="AE35" s="11">
        <f>[31]Junho!$G$34</f>
        <v>61</v>
      </c>
      <c r="AF35" s="15">
        <f t="shared" si="1"/>
        <v>36</v>
      </c>
      <c r="AG35" s="94">
        <f t="shared" si="2"/>
        <v>60.3</v>
      </c>
    </row>
    <row r="36" spans="1:38" x14ac:dyDescent="0.2">
      <c r="A36" s="58" t="s">
        <v>144</v>
      </c>
      <c r="B36" s="11" t="str">
        <f>[32]Junho!$G$5</f>
        <v>*</v>
      </c>
      <c r="C36" s="11" t="str">
        <f>[32]Junho!$G$6</f>
        <v>*</v>
      </c>
      <c r="D36" s="11" t="str">
        <f>[32]Junho!$G$7</f>
        <v>*</v>
      </c>
      <c r="E36" s="11" t="str">
        <f>[32]Junho!$G$8</f>
        <v>*</v>
      </c>
      <c r="F36" s="11" t="str">
        <f>[32]Junho!$G$9</f>
        <v>*</v>
      </c>
      <c r="G36" s="11" t="str">
        <f>[32]Junho!$G$10</f>
        <v>*</v>
      </c>
      <c r="H36" s="11" t="str">
        <f>[32]Junho!$G$11</f>
        <v>*</v>
      </c>
      <c r="I36" s="11" t="str">
        <f>[32]Junho!$G$12</f>
        <v>*</v>
      </c>
      <c r="J36" s="11" t="str">
        <f>[32]Junho!$G$13</f>
        <v>*</v>
      </c>
      <c r="K36" s="11" t="str">
        <f>[32]Junho!$G$14</f>
        <v>*</v>
      </c>
      <c r="L36" s="11" t="str">
        <f>[32]Junho!$G$15</f>
        <v>*</v>
      </c>
      <c r="M36" s="11" t="str">
        <f>[32]Junho!$G$16</f>
        <v>*</v>
      </c>
      <c r="N36" s="11" t="str">
        <f>[32]Junho!$G$17</f>
        <v>*</v>
      </c>
      <c r="O36" s="11" t="str">
        <f>[32]Junho!$G$18</f>
        <v>*</v>
      </c>
      <c r="P36" s="11" t="str">
        <f>[32]Junho!$G$19</f>
        <v>*</v>
      </c>
      <c r="Q36" s="11" t="str">
        <f>[32]Junho!$G$20</f>
        <v>*</v>
      </c>
      <c r="R36" s="11" t="str">
        <f>[32]Junho!$G$21</f>
        <v>*</v>
      </c>
      <c r="S36" s="11" t="str">
        <f>[32]Junho!$G$22</f>
        <v>*</v>
      </c>
      <c r="T36" s="11" t="str">
        <f>[32]Junho!$G$23</f>
        <v>*</v>
      </c>
      <c r="U36" s="11" t="str">
        <f>[32]Junho!$G$24</f>
        <v>*</v>
      </c>
      <c r="V36" s="11" t="str">
        <f>[32]Junho!$G$25</f>
        <v>*</v>
      </c>
      <c r="W36" s="11" t="str">
        <f>[32]Junho!$G$26</f>
        <v>*</v>
      </c>
      <c r="X36" s="11" t="str">
        <f>[32]Junho!$G$27</f>
        <v>*</v>
      </c>
      <c r="Y36" s="11" t="str">
        <f>[32]Junho!$G$28</f>
        <v>*</v>
      </c>
      <c r="Z36" s="11" t="str">
        <f>[32]Junho!$G$29</f>
        <v>*</v>
      </c>
      <c r="AA36" s="11" t="str">
        <f>[32]Junho!$G$30</f>
        <v>*</v>
      </c>
      <c r="AB36" s="11" t="str">
        <f>[32]Junho!$G$31</f>
        <v>*</v>
      </c>
      <c r="AC36" s="11" t="str">
        <f>[32]Junho!$G$32</f>
        <v>*</v>
      </c>
      <c r="AD36" s="11" t="str">
        <f>[32]Junho!$G$33</f>
        <v>*</v>
      </c>
      <c r="AE36" s="11" t="str">
        <f>[32]Junho!$G$34</f>
        <v>*</v>
      </c>
      <c r="AF36" s="15" t="s">
        <v>226</v>
      </c>
      <c r="AG36" s="94" t="s">
        <v>226</v>
      </c>
    </row>
    <row r="37" spans="1:38" x14ac:dyDescent="0.2">
      <c r="A37" s="58" t="s">
        <v>14</v>
      </c>
      <c r="B37" s="11" t="str">
        <f>[33]Junho!$G$5</f>
        <v>*</v>
      </c>
      <c r="C37" s="11" t="str">
        <f>[33]Junho!$G$6</f>
        <v>*</v>
      </c>
      <c r="D37" s="11" t="str">
        <f>[33]Junho!$G$7</f>
        <v>*</v>
      </c>
      <c r="E37" s="11" t="str">
        <f>[33]Junho!$G$8</f>
        <v>*</v>
      </c>
      <c r="F37" s="11" t="str">
        <f>[33]Junho!$G$9</f>
        <v>*</v>
      </c>
      <c r="G37" s="11" t="str">
        <f>[33]Junho!$G$10</f>
        <v>*</v>
      </c>
      <c r="H37" s="11" t="str">
        <f>[33]Junho!$G$11</f>
        <v>*</v>
      </c>
      <c r="I37" s="11" t="str">
        <f>[33]Junho!$G$12</f>
        <v>*</v>
      </c>
      <c r="J37" s="11" t="str">
        <f>[33]Junho!$G$13</f>
        <v>*</v>
      </c>
      <c r="K37" s="11" t="str">
        <f>[33]Junho!$G$14</f>
        <v>*</v>
      </c>
      <c r="L37" s="11" t="str">
        <f>[33]Junho!$G$15</f>
        <v>*</v>
      </c>
      <c r="M37" s="11" t="str">
        <f>[33]Junho!$G$16</f>
        <v>*</v>
      </c>
      <c r="N37" s="11" t="str">
        <f>[33]Junho!$G$17</f>
        <v>*</v>
      </c>
      <c r="O37" s="11" t="str">
        <f>[33]Junho!$G$18</f>
        <v>*</v>
      </c>
      <c r="P37" s="11" t="str">
        <f>[33]Junho!$G$19</f>
        <v>*</v>
      </c>
      <c r="Q37" s="11" t="str">
        <f>[33]Junho!$G$20</f>
        <v>*</v>
      </c>
      <c r="R37" s="11" t="str">
        <f>[33]Junho!$G$21</f>
        <v>*</v>
      </c>
      <c r="S37" s="11" t="str">
        <f>[33]Junho!$G$22</f>
        <v>*</v>
      </c>
      <c r="T37" s="11" t="str">
        <f>[33]Junho!$G$23</f>
        <v>*</v>
      </c>
      <c r="U37" s="11" t="str">
        <f>[33]Junho!$G$24</f>
        <v>*</v>
      </c>
      <c r="V37" s="11" t="str">
        <f>[33]Junho!$G$25</f>
        <v>*</v>
      </c>
      <c r="W37" s="11" t="str">
        <f>[33]Junho!$G$26</f>
        <v>*</v>
      </c>
      <c r="X37" s="11" t="str">
        <f>[33]Junho!$G$27</f>
        <v>*</v>
      </c>
      <c r="Y37" s="11" t="str">
        <f>[33]Junho!$G$28</f>
        <v>*</v>
      </c>
      <c r="Z37" s="11" t="str">
        <f>[33]Junho!$G$29</f>
        <v>*</v>
      </c>
      <c r="AA37" s="11" t="str">
        <f>[33]Junho!$G$30</f>
        <v>*</v>
      </c>
      <c r="AB37" s="11" t="str">
        <f>[33]Junho!$G$31</f>
        <v>*</v>
      </c>
      <c r="AC37" s="11" t="str">
        <f>[33]Junho!$G$32</f>
        <v>*</v>
      </c>
      <c r="AD37" s="11" t="str">
        <f>[33]Junho!$G$33</f>
        <v>*</v>
      </c>
      <c r="AE37" s="11" t="str">
        <f>[33]Junho!$G$34</f>
        <v>*</v>
      </c>
      <c r="AF37" s="15" t="s">
        <v>226</v>
      </c>
      <c r="AG37" s="94" t="s">
        <v>226</v>
      </c>
    </row>
    <row r="38" spans="1:38" x14ac:dyDescent="0.2">
      <c r="A38" s="58" t="s">
        <v>174</v>
      </c>
      <c r="B38" s="11">
        <f>[34]Junho!$G$5</f>
        <v>55</v>
      </c>
      <c r="C38" s="11">
        <f>[34]Junho!$G$6</f>
        <v>70</v>
      </c>
      <c r="D38" s="11">
        <f>[34]Junho!$G$7</f>
        <v>69</v>
      </c>
      <c r="E38" s="11">
        <f>[34]Junho!$G$8</f>
        <v>52</v>
      </c>
      <c r="F38" s="11">
        <f>[34]Junho!$G$9</f>
        <v>59</v>
      </c>
      <c r="G38" s="11">
        <f>[34]Junho!$G$10</f>
        <v>71</v>
      </c>
      <c r="H38" s="11">
        <f>[34]Junho!$G$11</f>
        <v>64</v>
      </c>
      <c r="I38" s="11">
        <f>[34]Junho!$G$12</f>
        <v>73</v>
      </c>
      <c r="J38" s="11">
        <f>[34]Junho!$G$13</f>
        <v>69</v>
      </c>
      <c r="K38" s="11">
        <f>[34]Junho!$G$14</f>
        <v>64</v>
      </c>
      <c r="L38" s="11">
        <f>[34]Junho!$G$15</f>
        <v>69</v>
      </c>
      <c r="M38" s="11">
        <f>[34]Junho!$G$16</f>
        <v>49</v>
      </c>
      <c r="N38" s="11">
        <f>[34]Junho!$G$17</f>
        <v>63</v>
      </c>
      <c r="O38" s="11">
        <f>[34]Junho!$G$18</f>
        <v>51</v>
      </c>
      <c r="P38" s="11">
        <f>[34]Junho!$G$19</f>
        <v>57</v>
      </c>
      <c r="Q38" s="11">
        <f>[34]Junho!$G$20</f>
        <v>45</v>
      </c>
      <c r="R38" s="11">
        <f>[34]Junho!$G$21</f>
        <v>55</v>
      </c>
      <c r="S38" s="11">
        <f>[34]Junho!$G$22</f>
        <v>45</v>
      </c>
      <c r="T38" s="11">
        <f>[34]Junho!$G$23</f>
        <v>61</v>
      </c>
      <c r="U38" s="11">
        <f>[34]Junho!$G$24</f>
        <v>48</v>
      </c>
      <c r="V38" s="11">
        <f>[34]Junho!$G$25</f>
        <v>48</v>
      </c>
      <c r="W38" s="11">
        <f>[34]Junho!$G$26</f>
        <v>40</v>
      </c>
      <c r="X38" s="11">
        <f>[34]Junho!$G$27</f>
        <v>31</v>
      </c>
      <c r="Y38" s="11">
        <f>[34]Junho!$G$28</f>
        <v>45</v>
      </c>
      <c r="Z38" s="11">
        <f>[34]Junho!$G$29</f>
        <v>44</v>
      </c>
      <c r="AA38" s="11">
        <f>[34]Junho!$G$30</f>
        <v>56</v>
      </c>
      <c r="AB38" s="11">
        <f>[34]Junho!$G$31</f>
        <v>68</v>
      </c>
      <c r="AC38" s="11">
        <f>[34]Junho!$G$32</f>
        <v>59</v>
      </c>
      <c r="AD38" s="11">
        <f>[34]Junho!$G$33</f>
        <v>42</v>
      </c>
      <c r="AE38" s="11">
        <f>[34]Junho!$G$34</f>
        <v>47</v>
      </c>
      <c r="AF38" s="15">
        <f t="shared" si="1"/>
        <v>31</v>
      </c>
      <c r="AG38" s="94">
        <f t="shared" si="2"/>
        <v>55.633333333333333</v>
      </c>
      <c r="AI38" t="s">
        <v>47</v>
      </c>
      <c r="AJ38" t="s">
        <v>47</v>
      </c>
    </row>
    <row r="39" spans="1:38" x14ac:dyDescent="0.2">
      <c r="A39" s="58" t="s">
        <v>15</v>
      </c>
      <c r="B39" s="11">
        <f>[35]Junho!$G$5</f>
        <v>79</v>
      </c>
      <c r="C39" s="11">
        <f>[35]Junho!$G$6</f>
        <v>88</v>
      </c>
      <c r="D39" s="11">
        <f>[35]Junho!$G$7</f>
        <v>82</v>
      </c>
      <c r="E39" s="11">
        <f>[35]Junho!$G$8</f>
        <v>95</v>
      </c>
      <c r="F39" s="11">
        <f>[35]Junho!$G$9</f>
        <v>81</v>
      </c>
      <c r="G39" s="11">
        <f>[35]Junho!$G$10</f>
        <v>54</v>
      </c>
      <c r="H39" s="11">
        <f>[35]Junho!$G$11</f>
        <v>67</v>
      </c>
      <c r="I39" s="11">
        <f>[35]Junho!$G$12</f>
        <v>55</v>
      </c>
      <c r="J39" s="11">
        <f>[35]Junho!$G$13</f>
        <v>55</v>
      </c>
      <c r="K39" s="11">
        <f>[35]Junho!$G$14</f>
        <v>54</v>
      </c>
      <c r="L39" s="11">
        <f>[35]Junho!$G$15</f>
        <v>47</v>
      </c>
      <c r="M39" s="11">
        <f>[35]Junho!$G$16</f>
        <v>40</v>
      </c>
      <c r="N39" s="11">
        <f>[35]Junho!$G$17</f>
        <v>48</v>
      </c>
      <c r="O39" s="11">
        <f>[35]Junho!$G$18</f>
        <v>61</v>
      </c>
      <c r="P39" s="11">
        <f>[35]Junho!$G$19</f>
        <v>59</v>
      </c>
      <c r="Q39" s="11">
        <f>[35]Junho!$G$20</f>
        <v>50</v>
      </c>
      <c r="R39" s="11">
        <f>[35]Junho!$G$21</f>
        <v>44</v>
      </c>
      <c r="S39" s="11">
        <f>[35]Junho!$G$22</f>
        <v>45</v>
      </c>
      <c r="T39" s="11">
        <f>[35]Junho!$G$23</f>
        <v>45</v>
      </c>
      <c r="U39" s="11">
        <f>[35]Junho!$G$24</f>
        <v>43</v>
      </c>
      <c r="V39" s="11">
        <f>[35]Junho!$G$25</f>
        <v>38</v>
      </c>
      <c r="W39" s="11">
        <f>[35]Junho!$G$26</f>
        <v>33</v>
      </c>
      <c r="X39" s="11">
        <f>[35]Junho!$G$27</f>
        <v>31</v>
      </c>
      <c r="Y39" s="11">
        <f>[35]Junho!$G$28</f>
        <v>36</v>
      </c>
      <c r="Z39" s="11">
        <f>[35]Junho!$G$29</f>
        <v>55</v>
      </c>
      <c r="AA39" s="11">
        <f>[35]Junho!$G$30</f>
        <v>88</v>
      </c>
      <c r="AB39" s="11">
        <f>[35]Junho!$G$31</f>
        <v>79</v>
      </c>
      <c r="AC39" s="11">
        <f>[35]Junho!$G$32</f>
        <v>71</v>
      </c>
      <c r="AD39" s="11">
        <f>[35]Junho!$G$33</f>
        <v>72</v>
      </c>
      <c r="AE39" s="11">
        <f>[35]Junho!$G$34</f>
        <v>58</v>
      </c>
      <c r="AF39" s="15">
        <f t="shared" si="1"/>
        <v>31</v>
      </c>
      <c r="AG39" s="94">
        <f t="shared" si="2"/>
        <v>58.43333333333333</v>
      </c>
      <c r="AH39" s="12" t="s">
        <v>47</v>
      </c>
      <c r="AJ39" t="s">
        <v>47</v>
      </c>
      <c r="AK39" t="s">
        <v>47</v>
      </c>
      <c r="AL39" t="s">
        <v>47</v>
      </c>
    </row>
    <row r="40" spans="1:38" x14ac:dyDescent="0.2">
      <c r="A40" s="58" t="s">
        <v>16</v>
      </c>
      <c r="B40" s="11" t="str">
        <f>[36]Junho!$G$5</f>
        <v>*</v>
      </c>
      <c r="C40" s="11">
        <f>[36]Junho!$G$6</f>
        <v>75</v>
      </c>
      <c r="D40" s="11">
        <f>[36]Junho!$G$7</f>
        <v>67</v>
      </c>
      <c r="E40" s="11">
        <f>[36]Junho!$G$8</f>
        <v>81</v>
      </c>
      <c r="F40" s="11" t="str">
        <f>[36]Junho!$G$9</f>
        <v>*</v>
      </c>
      <c r="G40" s="11" t="str">
        <f>[36]Junho!$G$10</f>
        <v>*</v>
      </c>
      <c r="H40" s="11">
        <f>[36]Junho!$G$11</f>
        <v>51</v>
      </c>
      <c r="I40" s="11">
        <f>[36]Junho!$G$12</f>
        <v>49</v>
      </c>
      <c r="J40" s="11">
        <f>[36]Junho!$G$13</f>
        <v>45</v>
      </c>
      <c r="K40" s="11">
        <f>[36]Junho!$G$14</f>
        <v>34</v>
      </c>
      <c r="L40" s="11">
        <f>[36]Junho!$G$15</f>
        <v>56</v>
      </c>
      <c r="M40" s="11" t="str">
        <f>[36]Junho!$G$16</f>
        <v>*</v>
      </c>
      <c r="N40" s="11" t="str">
        <f>[36]Junho!$G$17</f>
        <v>*</v>
      </c>
      <c r="O40" s="11">
        <f>[36]Junho!$G$18</f>
        <v>65</v>
      </c>
      <c r="P40" s="11">
        <f>[36]Junho!$G$19</f>
        <v>48</v>
      </c>
      <c r="Q40" s="11">
        <f>[36]Junho!$G$20</f>
        <v>31</v>
      </c>
      <c r="R40" s="11">
        <f>[36]Junho!$G$21</f>
        <v>31</v>
      </c>
      <c r="S40" s="11">
        <f>[36]Junho!$G$22</f>
        <v>46</v>
      </c>
      <c r="T40" s="11" t="str">
        <f>[36]Junho!$G$23</f>
        <v>*</v>
      </c>
      <c r="U40" s="11" t="str">
        <f>[36]Junho!$G$24</f>
        <v>*</v>
      </c>
      <c r="V40" s="11">
        <f>[36]Junho!$G$25</f>
        <v>30</v>
      </c>
      <c r="W40" s="11">
        <f>[36]Junho!$G$26</f>
        <v>35</v>
      </c>
      <c r="X40" s="11">
        <f>[36]Junho!$G$27</f>
        <v>29</v>
      </c>
      <c r="Y40" s="11">
        <f>[36]Junho!$G$28</f>
        <v>39</v>
      </c>
      <c r="Z40" s="11" t="str">
        <f>[36]Junho!$G$29</f>
        <v>*</v>
      </c>
      <c r="AA40" s="11" t="str">
        <f>[36]Junho!$G$30</f>
        <v>*</v>
      </c>
      <c r="AB40" s="11">
        <f>[36]Junho!$G$31</f>
        <v>40</v>
      </c>
      <c r="AC40" s="11">
        <f>[36]Junho!$G$32</f>
        <v>46</v>
      </c>
      <c r="AD40" s="11">
        <f>[36]Junho!$G$33</f>
        <v>69</v>
      </c>
      <c r="AE40" s="11" t="str">
        <f>[36]Junho!$G$34</f>
        <v>*</v>
      </c>
      <c r="AF40" s="15">
        <f t="shared" si="1"/>
        <v>29</v>
      </c>
      <c r="AG40" s="94">
        <f t="shared" si="2"/>
        <v>48.35</v>
      </c>
      <c r="AK40" t="s">
        <v>47</v>
      </c>
    </row>
    <row r="41" spans="1:38" x14ac:dyDescent="0.2">
      <c r="A41" s="58" t="s">
        <v>175</v>
      </c>
      <c r="B41" s="11">
        <f>[37]Junho!$G$5</f>
        <v>36</v>
      </c>
      <c r="C41" s="11">
        <f>[37]Junho!$G$6</f>
        <v>75</v>
      </c>
      <c r="D41" s="11">
        <f>[37]Junho!$G$7</f>
        <v>83</v>
      </c>
      <c r="E41" s="11">
        <f>[37]Junho!$G$8</f>
        <v>73</v>
      </c>
      <c r="F41" s="11">
        <f>[37]Junho!$G$9</f>
        <v>63</v>
      </c>
      <c r="G41" s="11">
        <f>[37]Junho!$G$10</f>
        <v>62</v>
      </c>
      <c r="H41" s="11">
        <f>[37]Junho!$G$11</f>
        <v>56</v>
      </c>
      <c r="I41" s="11">
        <f>[37]Junho!$G$12</f>
        <v>47</v>
      </c>
      <c r="J41" s="11">
        <f>[37]Junho!$G$13</f>
        <v>41</v>
      </c>
      <c r="K41" s="11">
        <f>[37]Junho!$G$14</f>
        <v>41</v>
      </c>
      <c r="L41" s="11">
        <f>[37]Junho!$G$15</f>
        <v>38</v>
      </c>
      <c r="M41" s="11">
        <f>[37]Junho!$G$16</f>
        <v>32</v>
      </c>
      <c r="N41" s="11">
        <f>[37]Junho!$G$17</f>
        <v>41</v>
      </c>
      <c r="O41" s="11">
        <f>[37]Junho!$G$18</f>
        <v>42</v>
      </c>
      <c r="P41" s="11">
        <f>[37]Junho!$E$19</f>
        <v>76</v>
      </c>
      <c r="Q41" s="11">
        <f>[37]Junho!$G$20</f>
        <v>35</v>
      </c>
      <c r="R41" s="11">
        <f>[37]Junho!$G$21</f>
        <v>33</v>
      </c>
      <c r="S41" s="11">
        <f>[37]Junho!$G$22</f>
        <v>40</v>
      </c>
      <c r="T41" s="11">
        <f>[37]Junho!$G$23</f>
        <v>35</v>
      </c>
      <c r="U41" s="11">
        <f>[37]Junho!$G$24</f>
        <v>27</v>
      </c>
      <c r="V41" s="11">
        <f>[37]Junho!$G$25</f>
        <v>27</v>
      </c>
      <c r="W41" s="11">
        <f>[37]Junho!$G$26</f>
        <v>23</v>
      </c>
      <c r="X41" s="11">
        <f>[37]Junho!$G$27</f>
        <v>25</v>
      </c>
      <c r="Y41" s="11">
        <f>[37]Junho!$G$28</f>
        <v>30</v>
      </c>
      <c r="Z41" s="11">
        <f>[37]Junho!$G$29</f>
        <v>39</v>
      </c>
      <c r="AA41" s="11">
        <f>[37]Junho!$G$30</f>
        <v>67</v>
      </c>
      <c r="AB41" s="11">
        <f>[37]Junho!$G$31</f>
        <v>91</v>
      </c>
      <c r="AC41" s="11">
        <f>[37]Junho!$G$32</f>
        <v>75</v>
      </c>
      <c r="AD41" s="11">
        <f>[37]Junho!$G$33</f>
        <v>55</v>
      </c>
      <c r="AE41" s="11">
        <f>[37]Junho!$G$34</f>
        <v>41</v>
      </c>
      <c r="AF41" s="15">
        <f t="shared" si="1"/>
        <v>23</v>
      </c>
      <c r="AG41" s="94">
        <f t="shared" si="2"/>
        <v>48.3</v>
      </c>
      <c r="AI41" t="s">
        <v>47</v>
      </c>
      <c r="AK41" t="s">
        <v>47</v>
      </c>
    </row>
    <row r="42" spans="1:38" x14ac:dyDescent="0.2">
      <c r="A42" s="58" t="s">
        <v>17</v>
      </c>
      <c r="B42" s="11">
        <f>[38]Junho!$G$5</f>
        <v>71</v>
      </c>
      <c r="C42" s="11">
        <f>[38]Junho!$G$6</f>
        <v>85</v>
      </c>
      <c r="D42" s="11">
        <f>[38]Junho!$G$7</f>
        <v>84</v>
      </c>
      <c r="E42" s="11">
        <f>[38]Junho!$G$8</f>
        <v>88</v>
      </c>
      <c r="F42" s="11">
        <f>[38]Junho!$G$9</f>
        <v>59</v>
      </c>
      <c r="G42" s="11">
        <f>[38]Junho!$G$10</f>
        <v>62</v>
      </c>
      <c r="H42" s="11">
        <f>[38]Junho!$G$11</f>
        <v>59</v>
      </c>
      <c r="I42" s="11">
        <f>[38]Junho!$G$12</f>
        <v>53</v>
      </c>
      <c r="J42" s="11">
        <f>[38]Junho!$G$13</f>
        <v>51</v>
      </c>
      <c r="K42" s="11">
        <f>[38]Junho!$G$14</f>
        <v>50</v>
      </c>
      <c r="L42" s="11">
        <f>[38]Junho!$G$15</f>
        <v>39</v>
      </c>
      <c r="M42" s="11">
        <f>[38]Junho!$G$16</f>
        <v>35</v>
      </c>
      <c r="N42" s="11">
        <f>[38]Junho!$G$17</f>
        <v>36</v>
      </c>
      <c r="O42" s="11">
        <f>[38]Junho!$G$18</f>
        <v>66</v>
      </c>
      <c r="P42" s="11">
        <f>[38]Junho!$G$19</f>
        <v>51</v>
      </c>
      <c r="Q42" s="11">
        <f>[38]Junho!$G$20</f>
        <v>38</v>
      </c>
      <c r="R42" s="11">
        <f>[38]Junho!$G$21</f>
        <v>39</v>
      </c>
      <c r="S42" s="11">
        <f>[38]Junho!$G$22</f>
        <v>39</v>
      </c>
      <c r="T42" s="11">
        <f>[38]Junho!$G$23</f>
        <v>37</v>
      </c>
      <c r="U42" s="11">
        <f>[38]Junho!$G$24</f>
        <v>33</v>
      </c>
      <c r="V42" s="11">
        <f>[38]Junho!$G$25</f>
        <v>31</v>
      </c>
      <c r="W42" s="11">
        <f>[38]Junho!$G$26</f>
        <v>27</v>
      </c>
      <c r="X42" s="11">
        <f>[38]Junho!$G$27</f>
        <v>31</v>
      </c>
      <c r="Y42" s="11">
        <f>[38]Junho!$G$28</f>
        <v>33</v>
      </c>
      <c r="Z42" s="11">
        <f>[38]Junho!$G$29</f>
        <v>45</v>
      </c>
      <c r="AA42" s="11">
        <f>[38]Junho!$G$30</f>
        <v>84</v>
      </c>
      <c r="AB42" s="11">
        <f>[38]Junho!$G$31</f>
        <v>81</v>
      </c>
      <c r="AC42" s="11">
        <f>[38]Junho!$G$32</f>
        <v>81</v>
      </c>
      <c r="AD42" s="11">
        <f>[38]Junho!$G$33</f>
        <v>58</v>
      </c>
      <c r="AE42" s="11">
        <f>[38]Junho!$G$34</f>
        <v>47</v>
      </c>
      <c r="AF42" s="15">
        <f t="shared" si="1"/>
        <v>27</v>
      </c>
      <c r="AG42" s="94">
        <f t="shared" si="2"/>
        <v>53.1</v>
      </c>
    </row>
    <row r="43" spans="1:38" x14ac:dyDescent="0.2">
      <c r="A43" s="58" t="s">
        <v>157</v>
      </c>
      <c r="B43" s="11">
        <f>[39]Junho!$G$5</f>
        <v>34</v>
      </c>
      <c r="C43" s="11">
        <f>[39]Junho!$G$6</f>
        <v>74</v>
      </c>
      <c r="D43" s="11">
        <f>[39]Junho!$G$7</f>
        <v>92</v>
      </c>
      <c r="E43" s="11">
        <f>[39]Junho!$G$8</f>
        <v>85</v>
      </c>
      <c r="F43" s="11">
        <f>[39]Junho!$G$9</f>
        <v>67</v>
      </c>
      <c r="G43" s="11">
        <f>[39]Junho!$G$10</f>
        <v>71</v>
      </c>
      <c r="H43" s="11">
        <f>[39]Junho!$G$11</f>
        <v>62</v>
      </c>
      <c r="I43" s="11">
        <f>[39]Junho!$G$12</f>
        <v>54</v>
      </c>
      <c r="J43" s="11">
        <f>[39]Junho!$G$13</f>
        <v>44</v>
      </c>
      <c r="K43" s="11">
        <f>[39]Junho!$G$14</f>
        <v>45</v>
      </c>
      <c r="L43" s="11">
        <f>[39]Junho!$G$15</f>
        <v>37</v>
      </c>
      <c r="M43" s="11">
        <f>[39]Junho!$G$16</f>
        <v>29</v>
      </c>
      <c r="N43" s="11">
        <f>[39]Junho!$G$17</f>
        <v>37</v>
      </c>
      <c r="O43" s="11">
        <f>[39]Junho!$G$18</f>
        <v>41</v>
      </c>
      <c r="P43" s="11">
        <f>[39]Junho!$G$19</f>
        <v>48</v>
      </c>
      <c r="Q43" s="11">
        <f>[39]Junho!$G$20</f>
        <v>40</v>
      </c>
      <c r="R43" s="11">
        <f>[39]Junho!$G$21</f>
        <v>36</v>
      </c>
      <c r="S43" s="11">
        <f>[39]Junho!$G$22</f>
        <v>41</v>
      </c>
      <c r="T43" s="11">
        <f>[39]Junho!$G$23</f>
        <v>37</v>
      </c>
      <c r="U43" s="11">
        <f>[39]Junho!$G$24</f>
        <v>28</v>
      </c>
      <c r="V43" s="11">
        <f>[39]Junho!$G$25</f>
        <v>28</v>
      </c>
      <c r="W43" s="11">
        <f>[39]Junho!$G$26</f>
        <v>27</v>
      </c>
      <c r="X43" s="11">
        <f>[39]Junho!$G$27</f>
        <v>31</v>
      </c>
      <c r="Y43" s="11">
        <f>[39]Junho!$G$28</f>
        <v>32</v>
      </c>
      <c r="Z43" s="11">
        <f>[39]Junho!$G$29</f>
        <v>35</v>
      </c>
      <c r="AA43" s="11">
        <f>[39]Junho!$G$30</f>
        <v>65</v>
      </c>
      <c r="AB43" s="11">
        <f>[39]Junho!$G$31</f>
        <v>92</v>
      </c>
      <c r="AC43" s="11">
        <f>[39]Junho!$G$32</f>
        <v>84</v>
      </c>
      <c r="AD43" s="11">
        <f>[39]Junho!$G$33</f>
        <v>60</v>
      </c>
      <c r="AE43" s="11">
        <f>[39]Junho!$G$34</f>
        <v>37</v>
      </c>
      <c r="AF43" s="15">
        <f t="shared" si="1"/>
        <v>27</v>
      </c>
      <c r="AG43" s="94">
        <f t="shared" si="2"/>
        <v>49.766666666666666</v>
      </c>
      <c r="AI43" t="s">
        <v>47</v>
      </c>
      <c r="AK43" t="s">
        <v>47</v>
      </c>
      <c r="AL43" t="s">
        <v>47</v>
      </c>
    </row>
    <row r="44" spans="1:38" x14ac:dyDescent="0.2">
      <c r="A44" s="58" t="s">
        <v>18</v>
      </c>
      <c r="B44" s="11">
        <f>[40]Junho!$G$5</f>
        <v>41</v>
      </c>
      <c r="C44" s="11">
        <f>[40]Junho!$G$6</f>
        <v>75</v>
      </c>
      <c r="D44" s="11">
        <f>[40]Junho!$G$7</f>
        <v>75</v>
      </c>
      <c r="E44" s="11">
        <f>[40]Junho!$G$8</f>
        <v>56</v>
      </c>
      <c r="F44" s="11">
        <f>[40]Junho!$G$9</f>
        <v>52</v>
      </c>
      <c r="G44" s="11">
        <f>[40]Junho!$G$10</f>
        <v>63</v>
      </c>
      <c r="H44" s="11">
        <f>[40]Junho!$G$11</f>
        <v>59</v>
      </c>
      <c r="I44" s="11">
        <f>[40]Junho!$G$12</f>
        <v>50</v>
      </c>
      <c r="J44" s="11">
        <f>[40]Junho!$G$13</f>
        <v>49</v>
      </c>
      <c r="K44" s="11">
        <f>[40]Junho!$G$14</f>
        <v>46</v>
      </c>
      <c r="L44" s="11">
        <f>[40]Junho!$G$15</f>
        <v>44</v>
      </c>
      <c r="M44" s="11">
        <f>[40]Junho!$G$16</f>
        <v>37</v>
      </c>
      <c r="N44" s="11">
        <f>[40]Junho!$G$17</f>
        <v>44</v>
      </c>
      <c r="O44" s="11">
        <f>[40]Junho!$G$18</f>
        <v>37</v>
      </c>
      <c r="P44" s="11">
        <f>[40]Junho!$G$19</f>
        <v>45</v>
      </c>
      <c r="Q44" s="11">
        <f>[40]Junho!$G$20</f>
        <v>40</v>
      </c>
      <c r="R44" s="11">
        <f>[40]Junho!$G$21</f>
        <v>39</v>
      </c>
      <c r="S44" s="11">
        <f>[40]Junho!$G$22</f>
        <v>42</v>
      </c>
      <c r="T44" s="11">
        <f>[40]Junho!$G$23</f>
        <v>44</v>
      </c>
      <c r="U44" s="11">
        <f>[40]Junho!$G$24</f>
        <v>27</v>
      </c>
      <c r="V44" s="11">
        <f>[40]Junho!$G$25</f>
        <v>33</v>
      </c>
      <c r="W44" s="11">
        <f>[40]Junho!$G$26</f>
        <v>27</v>
      </c>
      <c r="X44" s="11">
        <f>[40]Junho!$G$27</f>
        <v>31</v>
      </c>
      <c r="Y44" s="11">
        <f>[40]Junho!$G$28</f>
        <v>37</v>
      </c>
      <c r="Z44" s="11">
        <f>[40]Junho!$G$29</f>
        <v>40</v>
      </c>
      <c r="AA44" s="11">
        <f>[40]Junho!$G$30</f>
        <v>52</v>
      </c>
      <c r="AB44" s="11">
        <f>[40]Junho!$G$31</f>
        <v>92</v>
      </c>
      <c r="AC44" s="11" t="str">
        <f>[40]Junho!$G$32</f>
        <v>*</v>
      </c>
      <c r="AD44" s="11">
        <f>[40]Junho!$G$33</f>
        <v>51</v>
      </c>
      <c r="AE44" s="11">
        <f>[40]Junho!$G$34</f>
        <v>80</v>
      </c>
      <c r="AF44" s="15">
        <f t="shared" si="1"/>
        <v>27</v>
      </c>
      <c r="AG44" s="94">
        <f t="shared" si="2"/>
        <v>48.551724137931032</v>
      </c>
    </row>
    <row r="45" spans="1:38" x14ac:dyDescent="0.2">
      <c r="A45" s="58" t="s">
        <v>162</v>
      </c>
      <c r="B45" s="11" t="str">
        <f>[41]Junho!$G$5</f>
        <v>*</v>
      </c>
      <c r="C45" s="11" t="str">
        <f>[41]Junho!$G$6</f>
        <v>*</v>
      </c>
      <c r="D45" s="11" t="str">
        <f>[41]Junho!$G$7</f>
        <v>*</v>
      </c>
      <c r="E45" s="11" t="str">
        <f>[41]Junho!$G$8</f>
        <v>*</v>
      </c>
      <c r="F45" s="11" t="str">
        <f>[41]Junho!$G$9</f>
        <v>*</v>
      </c>
      <c r="G45" s="11" t="str">
        <f>[41]Junho!$G$10</f>
        <v>*</v>
      </c>
      <c r="H45" s="11" t="str">
        <f>[41]Junho!$G$11</f>
        <v>*</v>
      </c>
      <c r="I45" s="11" t="str">
        <f>[41]Junho!$G$12</f>
        <v>*</v>
      </c>
      <c r="J45" s="11" t="str">
        <f>[41]Junho!$G$13</f>
        <v>*</v>
      </c>
      <c r="K45" s="11" t="str">
        <f>[41]Junho!$G$14</f>
        <v>*</v>
      </c>
      <c r="L45" s="11" t="str">
        <f>[41]Junho!$G$15</f>
        <v>*</v>
      </c>
      <c r="M45" s="11" t="str">
        <f>[41]Junho!$G$16</f>
        <v>*</v>
      </c>
      <c r="N45" s="11" t="str">
        <f>[41]Junho!$G$17</f>
        <v>*</v>
      </c>
      <c r="O45" s="11" t="str">
        <f>[41]Junho!$G$18</f>
        <v>*</v>
      </c>
      <c r="P45" s="11" t="str">
        <f>[41]Junho!$G$19</f>
        <v>*</v>
      </c>
      <c r="Q45" s="11" t="str">
        <f>[41]Junho!$G$20</f>
        <v>*</v>
      </c>
      <c r="R45" s="11" t="str">
        <f>[41]Junho!$G$21</f>
        <v>*</v>
      </c>
      <c r="S45" s="11" t="str">
        <f>[41]Junho!$G$22</f>
        <v>*</v>
      </c>
      <c r="T45" s="11" t="str">
        <f>[41]Junho!$G$23</f>
        <v>*</v>
      </c>
      <c r="U45" s="11" t="str">
        <f>[41]Junho!$G$24</f>
        <v>*</v>
      </c>
      <c r="V45" s="11" t="str">
        <f>[41]Junho!$G$25</f>
        <v>*</v>
      </c>
      <c r="W45" s="11" t="str">
        <f>[41]Junho!$G$26</f>
        <v>*</v>
      </c>
      <c r="X45" s="11" t="str">
        <f>[41]Junho!$G$27</f>
        <v>*</v>
      </c>
      <c r="Y45" s="11" t="str">
        <f>[41]Junho!$G$28</f>
        <v>*</v>
      </c>
      <c r="Z45" s="11" t="str">
        <f>[41]Junho!$G$29</f>
        <v>*</v>
      </c>
      <c r="AA45" s="11" t="str">
        <f>[41]Junho!$G$30</f>
        <v>*</v>
      </c>
      <c r="AB45" s="11" t="str">
        <f>[41]Junho!$G$31</f>
        <v>*</v>
      </c>
      <c r="AC45" s="11" t="str">
        <f>[41]Junho!$G$32</f>
        <v>*</v>
      </c>
      <c r="AD45" s="11" t="str">
        <f>[41]Junho!$G$33</f>
        <v>*</v>
      </c>
      <c r="AE45" s="11" t="str">
        <f>[41]Junho!$G$34</f>
        <v>*</v>
      </c>
      <c r="AF45" s="15" t="s">
        <v>226</v>
      </c>
      <c r="AG45" s="94" t="s">
        <v>226</v>
      </c>
      <c r="AI45" s="12" t="s">
        <v>47</v>
      </c>
      <c r="AK45" t="s">
        <v>47</v>
      </c>
    </row>
    <row r="46" spans="1:38" x14ac:dyDescent="0.2">
      <c r="A46" s="58" t="s">
        <v>19</v>
      </c>
      <c r="B46" s="11">
        <f>[42]Junho!$G$5</f>
        <v>80</v>
      </c>
      <c r="C46" s="11">
        <f>[42]Junho!$G$6</f>
        <v>74</v>
      </c>
      <c r="D46" s="11">
        <f>[42]Junho!$G$7</f>
        <v>66</v>
      </c>
      <c r="E46" s="11">
        <f>[42]Junho!$G$8</f>
        <v>90</v>
      </c>
      <c r="F46" s="11">
        <f>[42]Junho!$G$9</f>
        <v>77</v>
      </c>
      <c r="G46" s="11">
        <f>[42]Junho!$G$10</f>
        <v>53</v>
      </c>
      <c r="H46" s="11">
        <f>[42]Junho!$G$11</f>
        <v>52</v>
      </c>
      <c r="I46" s="11">
        <f>[42]Junho!$G$12</f>
        <v>54</v>
      </c>
      <c r="J46" s="11">
        <f>[42]Junho!$G$13</f>
        <v>52</v>
      </c>
      <c r="K46" s="11">
        <f>[42]Junho!$G$14</f>
        <v>50</v>
      </c>
      <c r="L46" s="11">
        <f>[42]Junho!$G$15</f>
        <v>41</v>
      </c>
      <c r="M46" s="11">
        <f>[42]Junho!$G$16</f>
        <v>38</v>
      </c>
      <c r="N46" s="11">
        <f>[42]Junho!$G$17</f>
        <v>65</v>
      </c>
      <c r="O46" s="11">
        <f>[42]Junho!$G$18</f>
        <v>60</v>
      </c>
      <c r="P46" s="11">
        <f>[42]Junho!$G$19</f>
        <v>54</v>
      </c>
      <c r="Q46" s="11">
        <f>[42]Junho!$G$20</f>
        <v>46</v>
      </c>
      <c r="R46" s="11">
        <f>[42]Junho!$G$21</f>
        <v>41</v>
      </c>
      <c r="S46" s="11">
        <f>[42]Junho!$G$22</f>
        <v>45</v>
      </c>
      <c r="T46" s="11">
        <f>[42]Junho!$G$23</f>
        <v>41</v>
      </c>
      <c r="U46" s="11">
        <f>[42]Junho!$G$24</f>
        <v>39</v>
      </c>
      <c r="V46" s="11">
        <f>[42]Junho!$G$25</f>
        <v>32</v>
      </c>
      <c r="W46" s="11">
        <f>[42]Junho!$G$26</f>
        <v>31</v>
      </c>
      <c r="X46" s="11">
        <f>[42]Junho!$G$27</f>
        <v>32</v>
      </c>
      <c r="Y46" s="11">
        <f>[42]Junho!$G$28</f>
        <v>33</v>
      </c>
      <c r="Z46" s="11">
        <f>[42]Junho!$G$29</f>
        <v>61</v>
      </c>
      <c r="AA46" s="11">
        <f>[42]Junho!$G$30</f>
        <v>76</v>
      </c>
      <c r="AB46" s="11">
        <f>[42]Junho!$G$31</f>
        <v>58</v>
      </c>
      <c r="AC46" s="11">
        <f>[42]Junho!$G$32</f>
        <v>73</v>
      </c>
      <c r="AD46" s="11">
        <f>[42]Junho!$G$33</f>
        <v>63</v>
      </c>
      <c r="AE46" s="11">
        <f>[42]Junho!$G$34</f>
        <v>53</v>
      </c>
      <c r="AF46" s="15">
        <f t="shared" si="1"/>
        <v>31</v>
      </c>
      <c r="AG46" s="94">
        <f t="shared" si="2"/>
        <v>54.333333333333336</v>
      </c>
      <c r="AH46" s="12" t="s">
        <v>47</v>
      </c>
      <c r="AI46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[43]Junho!$G$5</f>
        <v>59</v>
      </c>
      <c r="C47" s="11">
        <f>[43]Junho!$G$6</f>
        <v>85</v>
      </c>
      <c r="D47" s="11">
        <f>[43]Junho!$G$7</f>
        <v>76</v>
      </c>
      <c r="E47" s="11">
        <f>[43]Junho!$G$8</f>
        <v>70</v>
      </c>
      <c r="F47" s="11">
        <f>[43]Junho!$G$9</f>
        <v>63</v>
      </c>
      <c r="G47" s="11">
        <f>[43]Junho!$G$10</f>
        <v>59</v>
      </c>
      <c r="H47" s="11">
        <f>[43]Junho!$G$11</f>
        <v>56</v>
      </c>
      <c r="I47" s="11">
        <f>[43]Junho!$G$12</f>
        <v>50</v>
      </c>
      <c r="J47" s="11">
        <f>[43]Junho!$G$13</f>
        <v>51</v>
      </c>
      <c r="K47" s="11">
        <f>[43]Junho!$G$14</f>
        <v>49</v>
      </c>
      <c r="L47" s="11">
        <f>[43]Junho!$G$15</f>
        <v>44</v>
      </c>
      <c r="M47" s="11">
        <f>[43]Junho!$G$16</f>
        <v>40</v>
      </c>
      <c r="N47" s="11">
        <f>[43]Junho!$G$17</f>
        <v>46</v>
      </c>
      <c r="O47" s="11">
        <f>[43]Junho!$G$18</f>
        <v>62</v>
      </c>
      <c r="P47" s="11">
        <f>[43]Junho!$G$19</f>
        <v>45</v>
      </c>
      <c r="Q47" s="11">
        <f>[43]Junho!$G$20</f>
        <v>35</v>
      </c>
      <c r="R47" s="11">
        <f>[43]Junho!$G$21</f>
        <v>35</v>
      </c>
      <c r="S47" s="11">
        <f>[43]Junho!$G$22</f>
        <v>43</v>
      </c>
      <c r="T47" s="11">
        <f>[43]Junho!$G$23</f>
        <v>39</v>
      </c>
      <c r="U47" s="11">
        <f>[43]Junho!$G$24</f>
        <v>35</v>
      </c>
      <c r="V47" s="11">
        <f>[43]Junho!$G$25</f>
        <v>35</v>
      </c>
      <c r="W47" s="11">
        <f>[43]Junho!$G$26</f>
        <v>29</v>
      </c>
      <c r="X47" s="11">
        <f>[43]Junho!$G$27</f>
        <v>34</v>
      </c>
      <c r="Y47" s="11">
        <f>[43]Junho!$G$28</f>
        <v>37</v>
      </c>
      <c r="Z47" s="11">
        <f>[43]Junho!$G$29</f>
        <v>52</v>
      </c>
      <c r="AA47" s="11">
        <f>[43]Junho!$G$30</f>
        <v>82</v>
      </c>
      <c r="AB47" s="11">
        <f>[43]Junho!$G$31</f>
        <v>87</v>
      </c>
      <c r="AC47" s="11">
        <f>[43]Junho!$G$32</f>
        <v>81</v>
      </c>
      <c r="AD47" s="11">
        <f>[43]Junho!$G$33</f>
        <v>45</v>
      </c>
      <c r="AE47" s="11">
        <f>[43]Junho!$G$34</f>
        <v>51</v>
      </c>
      <c r="AF47" s="15">
        <f t="shared" si="1"/>
        <v>29</v>
      </c>
      <c r="AG47" s="94">
        <f t="shared" si="2"/>
        <v>52.5</v>
      </c>
      <c r="AK47" t="s">
        <v>47</v>
      </c>
    </row>
    <row r="48" spans="1:38" x14ac:dyDescent="0.2">
      <c r="A48" s="58" t="s">
        <v>44</v>
      </c>
      <c r="B48" s="11">
        <f>[44]Junho!$G$5</f>
        <v>36</v>
      </c>
      <c r="C48" s="11">
        <f>[44]Junho!$G$6</f>
        <v>68</v>
      </c>
      <c r="D48" s="11">
        <f>[44]Junho!$G$7</f>
        <v>42</v>
      </c>
      <c r="E48" s="11">
        <f>[44]Junho!$G$8</f>
        <v>27</v>
      </c>
      <c r="F48" s="11">
        <f>[44]Junho!$G$9</f>
        <v>37</v>
      </c>
      <c r="G48" s="11">
        <f>[44]Junho!$G$10</f>
        <v>61</v>
      </c>
      <c r="H48" s="11">
        <f>[44]Junho!$G$11</f>
        <v>48</v>
      </c>
      <c r="I48" s="11">
        <f>[44]Junho!$G$12</f>
        <v>36</v>
      </c>
      <c r="J48" s="11">
        <f>[44]Junho!$G$13</f>
        <v>33</v>
      </c>
      <c r="K48" s="11">
        <f>[44]Junho!$G$14</f>
        <v>24</v>
      </c>
      <c r="L48" s="11">
        <f>[44]Junho!$G$15</f>
        <v>30</v>
      </c>
      <c r="M48" s="11">
        <f>[44]Junho!$G$16</f>
        <v>27</v>
      </c>
      <c r="N48" s="11">
        <f>[44]Junho!$G$17</f>
        <v>40</v>
      </c>
      <c r="O48" s="11">
        <f>[44]Junho!$G$18</f>
        <v>32</v>
      </c>
      <c r="P48" s="11">
        <f>[44]Junho!$G$19</f>
        <v>29</v>
      </c>
      <c r="Q48" s="11">
        <f>[44]Junho!$G$20</f>
        <v>29</v>
      </c>
      <c r="R48" s="11">
        <f>[44]Junho!$G$21</f>
        <v>30</v>
      </c>
      <c r="S48" s="11">
        <f>[44]Junho!$G$22</f>
        <v>32</v>
      </c>
      <c r="T48" s="11">
        <f>[44]Junho!$G$23</f>
        <v>32</v>
      </c>
      <c r="U48" s="11">
        <f>[44]Junho!$G$24</f>
        <v>26</v>
      </c>
      <c r="V48" s="11">
        <f>[44]Junho!$G$25</f>
        <v>26</v>
      </c>
      <c r="W48" s="11">
        <f>[44]Junho!$G$26</f>
        <v>17</v>
      </c>
      <c r="X48" s="11">
        <f>[44]Junho!$G$27</f>
        <v>17</v>
      </c>
      <c r="Y48" s="11">
        <f>[44]Junho!$G$28</f>
        <v>22</v>
      </c>
      <c r="Z48" s="11">
        <f>[44]Junho!$G$29</f>
        <v>30</v>
      </c>
      <c r="AA48" s="11">
        <f>[44]Junho!$G$30</f>
        <v>38</v>
      </c>
      <c r="AB48" s="11">
        <f>[44]Junho!$G$31</f>
        <v>64</v>
      </c>
      <c r="AC48" s="11">
        <f>[44]Junho!$G$32</f>
        <v>45</v>
      </c>
      <c r="AD48" s="11">
        <f>[44]Junho!$G$33</f>
        <v>31</v>
      </c>
      <c r="AE48" s="11">
        <f>[44]Junho!$G$34</f>
        <v>29</v>
      </c>
      <c r="AF48" s="15">
        <f t="shared" si="1"/>
        <v>17</v>
      </c>
      <c r="AG48" s="94">
        <f t="shared" si="2"/>
        <v>34.6</v>
      </c>
      <c r="AH48" s="12" t="s">
        <v>47</v>
      </c>
      <c r="AI48" t="s">
        <v>47</v>
      </c>
      <c r="AJ48" t="s">
        <v>47</v>
      </c>
    </row>
    <row r="49" spans="1:37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15" t="s">
        <v>226</v>
      </c>
      <c r="AG49" s="94" t="s">
        <v>226</v>
      </c>
      <c r="AI49" t="s">
        <v>47</v>
      </c>
    </row>
    <row r="50" spans="1:37" s="5" customFormat="1" ht="17.100000000000001" customHeight="1" x14ac:dyDescent="0.2">
      <c r="A50" s="111" t="s">
        <v>228</v>
      </c>
      <c r="B50" s="13">
        <f t="shared" ref="B50:AF50" si="3">MIN(B5:B49)</f>
        <v>28</v>
      </c>
      <c r="C50" s="13">
        <f t="shared" si="3"/>
        <v>38</v>
      </c>
      <c r="D50" s="13">
        <f t="shared" si="3"/>
        <v>42</v>
      </c>
      <c r="E50" s="13">
        <f t="shared" si="3"/>
        <v>27</v>
      </c>
      <c r="F50" s="13">
        <f t="shared" si="3"/>
        <v>36</v>
      </c>
      <c r="G50" s="13">
        <f t="shared" si="3"/>
        <v>42</v>
      </c>
      <c r="H50" s="13">
        <f t="shared" si="3"/>
        <v>45</v>
      </c>
      <c r="I50" s="13">
        <f t="shared" si="3"/>
        <v>33</v>
      </c>
      <c r="J50" s="13">
        <f t="shared" si="3"/>
        <v>29</v>
      </c>
      <c r="K50" s="13">
        <f t="shared" si="3"/>
        <v>23</v>
      </c>
      <c r="L50" s="13">
        <f t="shared" si="3"/>
        <v>22</v>
      </c>
      <c r="M50" s="13">
        <f t="shared" si="3"/>
        <v>25</v>
      </c>
      <c r="N50" s="13">
        <f t="shared" si="3"/>
        <v>22</v>
      </c>
      <c r="O50" s="13">
        <f t="shared" si="3"/>
        <v>27</v>
      </c>
      <c r="P50" s="13">
        <f t="shared" si="3"/>
        <v>29</v>
      </c>
      <c r="Q50" s="13">
        <f t="shared" si="3"/>
        <v>29</v>
      </c>
      <c r="R50" s="13">
        <f t="shared" si="3"/>
        <v>30</v>
      </c>
      <c r="S50" s="13">
        <f t="shared" si="3"/>
        <v>31</v>
      </c>
      <c r="T50" s="13">
        <f t="shared" si="3"/>
        <v>27</v>
      </c>
      <c r="U50" s="13">
        <f t="shared" si="3"/>
        <v>20</v>
      </c>
      <c r="V50" s="13">
        <f t="shared" si="3"/>
        <v>20</v>
      </c>
      <c r="W50" s="13">
        <f t="shared" si="3"/>
        <v>17</v>
      </c>
      <c r="X50" s="13">
        <f t="shared" si="3"/>
        <v>17</v>
      </c>
      <c r="Y50" s="13">
        <f t="shared" si="3"/>
        <v>22</v>
      </c>
      <c r="Z50" s="13">
        <f t="shared" si="3"/>
        <v>26</v>
      </c>
      <c r="AA50" s="13">
        <f t="shared" si="3"/>
        <v>35</v>
      </c>
      <c r="AB50" s="13">
        <f t="shared" si="3"/>
        <v>40</v>
      </c>
      <c r="AC50" s="13">
        <f t="shared" si="3"/>
        <v>45</v>
      </c>
      <c r="AD50" s="13">
        <f t="shared" si="3"/>
        <v>31</v>
      </c>
      <c r="AE50" s="13">
        <f t="shared" si="3"/>
        <v>25</v>
      </c>
      <c r="AF50" s="15">
        <f t="shared" si="3"/>
        <v>17</v>
      </c>
      <c r="AG50" s="94">
        <f>AVERAGE(AG5:AG49)</f>
        <v>51.036840766725817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52"/>
      <c r="AG52" s="51"/>
      <c r="AI52" s="12" t="s">
        <v>47</v>
      </c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K55" t="s">
        <v>47</v>
      </c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AF58" s="7"/>
    </row>
    <row r="63" spans="1:37" x14ac:dyDescent="0.2">
      <c r="P63" s="2" t="s">
        <v>47</v>
      </c>
      <c r="AE63" s="2" t="s">
        <v>47</v>
      </c>
      <c r="AH63" t="s">
        <v>47</v>
      </c>
    </row>
    <row r="64" spans="1:37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K59" sqref="AK59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3" ht="20.100000000000001" customHeight="1" x14ac:dyDescent="0.2">
      <c r="A1" s="156" t="s">
        <v>28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53"/>
    </row>
    <row r="2" spans="1:33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3" s="5" customFormat="1" ht="20.100000000000001" customHeight="1" x14ac:dyDescent="0.2">
      <c r="A3" s="155"/>
      <c r="B3" s="159">
        <v>1</v>
      </c>
      <c r="C3" s="159">
        <f>SUM(B3+1)</f>
        <v>2</v>
      </c>
      <c r="D3" s="159">
        <f t="shared" ref="D3:AD3" si="0">SUM(C3+1)</f>
        <v>3</v>
      </c>
      <c r="E3" s="159">
        <f t="shared" si="0"/>
        <v>4</v>
      </c>
      <c r="F3" s="159">
        <f t="shared" si="0"/>
        <v>5</v>
      </c>
      <c r="G3" s="159">
        <f t="shared" si="0"/>
        <v>6</v>
      </c>
      <c r="H3" s="159">
        <f t="shared" si="0"/>
        <v>7</v>
      </c>
      <c r="I3" s="159">
        <f t="shared" si="0"/>
        <v>8</v>
      </c>
      <c r="J3" s="159">
        <f t="shared" si="0"/>
        <v>9</v>
      </c>
      <c r="K3" s="159">
        <f t="shared" si="0"/>
        <v>10</v>
      </c>
      <c r="L3" s="159">
        <f t="shared" si="0"/>
        <v>11</v>
      </c>
      <c r="M3" s="159">
        <f t="shared" si="0"/>
        <v>12</v>
      </c>
      <c r="N3" s="159">
        <f t="shared" si="0"/>
        <v>13</v>
      </c>
      <c r="O3" s="159">
        <f t="shared" si="0"/>
        <v>14</v>
      </c>
      <c r="P3" s="159">
        <f t="shared" si="0"/>
        <v>15</v>
      </c>
      <c r="Q3" s="159">
        <f t="shared" si="0"/>
        <v>16</v>
      </c>
      <c r="R3" s="159">
        <f t="shared" si="0"/>
        <v>17</v>
      </c>
      <c r="S3" s="159">
        <f t="shared" si="0"/>
        <v>18</v>
      </c>
      <c r="T3" s="159">
        <f t="shared" si="0"/>
        <v>19</v>
      </c>
      <c r="U3" s="159">
        <f t="shared" si="0"/>
        <v>20</v>
      </c>
      <c r="V3" s="159">
        <f t="shared" si="0"/>
        <v>21</v>
      </c>
      <c r="W3" s="159">
        <f t="shared" si="0"/>
        <v>22</v>
      </c>
      <c r="X3" s="159">
        <f t="shared" si="0"/>
        <v>23</v>
      </c>
      <c r="Y3" s="159">
        <f t="shared" si="0"/>
        <v>24</v>
      </c>
      <c r="Z3" s="159">
        <f t="shared" si="0"/>
        <v>25</v>
      </c>
      <c r="AA3" s="159">
        <f t="shared" si="0"/>
        <v>26</v>
      </c>
      <c r="AB3" s="159">
        <f t="shared" si="0"/>
        <v>27</v>
      </c>
      <c r="AC3" s="159">
        <f t="shared" si="0"/>
        <v>28</v>
      </c>
      <c r="AD3" s="159">
        <f t="shared" si="0"/>
        <v>29</v>
      </c>
      <c r="AE3" s="159">
        <v>30</v>
      </c>
      <c r="AF3" s="46" t="s">
        <v>37</v>
      </c>
      <c r="AG3" s="108" t="s">
        <v>36</v>
      </c>
    </row>
    <row r="4" spans="1:33" s="5" customFormat="1" ht="20.100000000000001" customHeight="1" x14ac:dyDescent="0.2">
      <c r="A4" s="155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46" t="s">
        <v>35</v>
      </c>
      <c r="AG4" s="60" t="s">
        <v>35</v>
      </c>
    </row>
    <row r="5" spans="1:33" s="5" customFormat="1" x14ac:dyDescent="0.2">
      <c r="A5" s="58" t="s">
        <v>40</v>
      </c>
      <c r="B5" s="127">
        <f>[1]Junho!$H$5</f>
        <v>6.84</v>
      </c>
      <c r="C5" s="127">
        <f>[1]Junho!$H$6</f>
        <v>6.12</v>
      </c>
      <c r="D5" s="127">
        <f>[1]Junho!$H$7</f>
        <v>8.2799999999999994</v>
      </c>
      <c r="E5" s="127">
        <f>[1]Junho!$H$8</f>
        <v>9</v>
      </c>
      <c r="F5" s="127">
        <f>[1]Junho!$H$9</f>
        <v>7.2</v>
      </c>
      <c r="G5" s="127">
        <f>[1]Junho!$H$10</f>
        <v>11.520000000000001</v>
      </c>
      <c r="H5" s="127">
        <f>[1]Junho!$H$11</f>
        <v>9</v>
      </c>
      <c r="I5" s="127">
        <f>[1]Junho!$H$12</f>
        <v>7.5600000000000005</v>
      </c>
      <c r="J5" s="127">
        <f>[1]Junho!$H$13</f>
        <v>8.64</v>
      </c>
      <c r="K5" s="127">
        <f>[1]Junho!$H$14</f>
        <v>13.32</v>
      </c>
      <c r="L5" s="127">
        <f>[1]Junho!$H$15</f>
        <v>11.16</v>
      </c>
      <c r="M5" s="127">
        <f>[1]Junho!$H$16</f>
        <v>9.3600000000000012</v>
      </c>
      <c r="N5" s="127">
        <f>[1]Junho!$H$17</f>
        <v>8.64</v>
      </c>
      <c r="O5" s="127">
        <f>[1]Junho!$H$18</f>
        <v>8.64</v>
      </c>
      <c r="P5" s="127">
        <f>[1]Junho!$H$19</f>
        <v>11.879999999999999</v>
      </c>
      <c r="Q5" s="127">
        <f>[1]Junho!$H$20</f>
        <v>16.559999999999999</v>
      </c>
      <c r="R5" s="127">
        <f>[1]Junho!$H$21</f>
        <v>16.2</v>
      </c>
      <c r="S5" s="127">
        <f>[1]Junho!$H$22</f>
        <v>14.04</v>
      </c>
      <c r="T5" s="127">
        <f>[1]Junho!$H$23</f>
        <v>12.6</v>
      </c>
      <c r="U5" s="127">
        <f>[1]Junho!$H$24</f>
        <v>12.6</v>
      </c>
      <c r="V5" s="127">
        <f>[1]Junho!$H$25</f>
        <v>12.24</v>
      </c>
      <c r="W5" s="127">
        <f>[1]Junho!$H$26</f>
        <v>8.2799999999999994</v>
      </c>
      <c r="X5" s="127">
        <f>[1]Junho!$H$27</f>
        <v>12.6</v>
      </c>
      <c r="Y5" s="127">
        <f>[1]Junho!$H$28</f>
        <v>18.36</v>
      </c>
      <c r="Z5" s="127">
        <f>[1]Junho!$H$29</f>
        <v>18.720000000000002</v>
      </c>
      <c r="AA5" s="127">
        <f>[1]Junho!$H$30</f>
        <v>12.6</v>
      </c>
      <c r="AB5" s="127">
        <f>[1]Junho!$H$31</f>
        <v>10.08</v>
      </c>
      <c r="AC5" s="127">
        <f>[1]Junho!$H$32</f>
        <v>10.8</v>
      </c>
      <c r="AD5" s="127">
        <f>[1]Junho!$H$33</f>
        <v>10.44</v>
      </c>
      <c r="AE5" s="127">
        <f>[1]Junho!$H$34</f>
        <v>23.040000000000003</v>
      </c>
      <c r="AF5" s="15">
        <f>MAX(B5:AE5)</f>
        <v>23.040000000000003</v>
      </c>
      <c r="AG5" s="124">
        <f>AVERAGE(B5:AE5)</f>
        <v>11.544000000000002</v>
      </c>
    </row>
    <row r="6" spans="1:33" x14ac:dyDescent="0.2">
      <c r="A6" s="58" t="s">
        <v>0</v>
      </c>
      <c r="B6" s="11">
        <f>[2]Junho!$H$5</f>
        <v>7.5600000000000005</v>
      </c>
      <c r="C6" s="11">
        <f>[2]Junho!$H$6</f>
        <v>7.2</v>
      </c>
      <c r="D6" s="11">
        <f>[2]Junho!$H$7</f>
        <v>11.879999999999999</v>
      </c>
      <c r="E6" s="11">
        <f>[2]Junho!$H$8</f>
        <v>10.08</v>
      </c>
      <c r="F6" s="11">
        <f>[2]Junho!$H$9</f>
        <v>15.48</v>
      </c>
      <c r="G6" s="11">
        <f>[2]Junho!$H$10</f>
        <v>8.2799999999999994</v>
      </c>
      <c r="H6" s="11">
        <f>[2]Junho!$H$11</f>
        <v>11.520000000000001</v>
      </c>
      <c r="I6" s="11">
        <f>[2]Junho!$H$12</f>
        <v>10.8</v>
      </c>
      <c r="J6" s="11">
        <f>[2]Junho!$H$13</f>
        <v>11.16</v>
      </c>
      <c r="K6" s="11">
        <f>[2]Junho!$H$14</f>
        <v>19.079999999999998</v>
      </c>
      <c r="L6" s="11">
        <f>[2]Junho!$H$15</f>
        <v>14.76</v>
      </c>
      <c r="M6" s="11">
        <f>[2]Junho!$H$16</f>
        <v>12.6</v>
      </c>
      <c r="N6" s="11">
        <f>[2]Junho!$H$17</f>
        <v>14.76</v>
      </c>
      <c r="O6" s="11">
        <f>[2]Junho!$H$18</f>
        <v>9</v>
      </c>
      <c r="P6" s="11">
        <f>[2]Junho!$H$19</f>
        <v>16.2</v>
      </c>
      <c r="Q6" s="11">
        <f>[2]Junho!$H$20</f>
        <v>17.64</v>
      </c>
      <c r="R6" s="11">
        <f>[2]Junho!$H$21</f>
        <v>17.64</v>
      </c>
      <c r="S6" s="11">
        <f>[2]Junho!$H$22</f>
        <v>15.48</v>
      </c>
      <c r="T6" s="11">
        <f>[2]Junho!$H$23</f>
        <v>13.32</v>
      </c>
      <c r="U6" s="11">
        <f>[2]Junho!$H$24</f>
        <v>11.879999999999999</v>
      </c>
      <c r="V6" s="11">
        <f>[2]Junho!$H$25</f>
        <v>11.879999999999999</v>
      </c>
      <c r="W6" s="11">
        <f>[2]Junho!$H$26</f>
        <v>8.2799999999999994</v>
      </c>
      <c r="X6" s="11">
        <f>[2]Junho!$H$27</f>
        <v>14.04</v>
      </c>
      <c r="Y6" s="11">
        <f>[2]Junho!$H$28</f>
        <v>16.2</v>
      </c>
      <c r="Z6" s="11">
        <f>[2]Junho!$H$29</f>
        <v>16.2</v>
      </c>
      <c r="AA6" s="11">
        <f>[2]Junho!$H$30</f>
        <v>11.16</v>
      </c>
      <c r="AB6" s="11">
        <f>[2]Junho!$H$31</f>
        <v>7.2</v>
      </c>
      <c r="AC6" s="11">
        <f>[2]Junho!$H$32</f>
        <v>12.6</v>
      </c>
      <c r="AD6" s="11">
        <f>[2]Junho!$H$33</f>
        <v>18</v>
      </c>
      <c r="AE6" s="11">
        <f>[2]Junho!$H$34</f>
        <v>23.400000000000002</v>
      </c>
      <c r="AF6" s="15">
        <f>MAX(B6:AE6)</f>
        <v>23.400000000000002</v>
      </c>
      <c r="AG6" s="124">
        <f>AVERAGE(B6:AE6)</f>
        <v>13.175999999999998</v>
      </c>
    </row>
    <row r="7" spans="1:33" x14ac:dyDescent="0.2">
      <c r="A7" s="58" t="s">
        <v>104</v>
      </c>
      <c r="B7" s="11">
        <f>[3]Junho!$H$5</f>
        <v>11.520000000000001</v>
      </c>
      <c r="C7" s="11">
        <f>[3]Junho!$H$6</f>
        <v>11.879999999999999</v>
      </c>
      <c r="D7" s="11">
        <f>[3]Junho!$H$7</f>
        <v>10.44</v>
      </c>
      <c r="E7" s="11">
        <f>[3]Junho!$H$8</f>
        <v>14.04</v>
      </c>
      <c r="F7" s="11">
        <f>[3]Junho!$H$9</f>
        <v>24.12</v>
      </c>
      <c r="G7" s="11">
        <f>[3]Junho!$H$10</f>
        <v>16.559999999999999</v>
      </c>
      <c r="H7" s="11">
        <f>[3]Junho!$H$11</f>
        <v>10.44</v>
      </c>
      <c r="I7" s="11">
        <f>[3]Junho!$H$12</f>
        <v>13.68</v>
      </c>
      <c r="J7" s="11">
        <f>[3]Junho!$H$13</f>
        <v>13.68</v>
      </c>
      <c r="K7" s="11">
        <f>[3]Junho!$H$14</f>
        <v>18</v>
      </c>
      <c r="L7" s="11">
        <f>[3]Junho!$H$15</f>
        <v>17.28</v>
      </c>
      <c r="M7" s="11">
        <f>[3]Junho!$H$16</f>
        <v>13.32</v>
      </c>
      <c r="N7" s="11">
        <f>[3]Junho!$H$17</f>
        <v>14.76</v>
      </c>
      <c r="O7" s="11">
        <f>[3]Junho!$H$18</f>
        <v>12.6</v>
      </c>
      <c r="P7" s="11">
        <f>[3]Junho!$H$19</f>
        <v>24.48</v>
      </c>
      <c r="Q7" s="11">
        <f>[3]Junho!$H$20</f>
        <v>20.52</v>
      </c>
      <c r="R7" s="11">
        <f>[3]Junho!$H$21</f>
        <v>22.32</v>
      </c>
      <c r="S7" s="11">
        <f>[3]Junho!$H$22</f>
        <v>18.720000000000002</v>
      </c>
      <c r="T7" s="11">
        <f>[3]Junho!$H$23</f>
        <v>18</v>
      </c>
      <c r="U7" s="11">
        <f>[3]Junho!$H$24</f>
        <v>19.079999999999998</v>
      </c>
      <c r="V7" s="11">
        <f>[3]Junho!$H$25</f>
        <v>19.8</v>
      </c>
      <c r="W7" s="11">
        <f>[3]Junho!$H$26</f>
        <v>17.64</v>
      </c>
      <c r="X7" s="11">
        <f>[3]Junho!$H$27</f>
        <v>20.52</v>
      </c>
      <c r="Y7" s="11">
        <f>[3]Junho!$H$28</f>
        <v>19.440000000000001</v>
      </c>
      <c r="Z7" s="11">
        <f>[3]Junho!$H$29</f>
        <v>21.96</v>
      </c>
      <c r="AA7" s="11">
        <f>[3]Junho!$H$30</f>
        <v>17.64</v>
      </c>
      <c r="AB7" s="11">
        <f>[3]Junho!$H$31</f>
        <v>16.920000000000002</v>
      </c>
      <c r="AC7" s="11">
        <f>[3]Junho!$H$32</f>
        <v>14.04</v>
      </c>
      <c r="AD7" s="11">
        <f>[3]Junho!$H$33</f>
        <v>15.840000000000002</v>
      </c>
      <c r="AE7" s="11">
        <f>[3]Junho!$H$34</f>
        <v>33.840000000000003</v>
      </c>
      <c r="AF7" s="97">
        <f>MAX(B7:AE7)</f>
        <v>33.840000000000003</v>
      </c>
      <c r="AG7" s="115">
        <f>AVERAGE(B7:AE7)</f>
        <v>17.435999999999996</v>
      </c>
    </row>
    <row r="8" spans="1:33" x14ac:dyDescent="0.2">
      <c r="A8" s="58" t="s">
        <v>1</v>
      </c>
      <c r="B8" s="11" t="str">
        <f>[4]Junho!$H$5</f>
        <v>*</v>
      </c>
      <c r="C8" s="11" t="str">
        <f>[4]Junho!$H$6</f>
        <v>*</v>
      </c>
      <c r="D8" s="11" t="str">
        <f>[4]Junho!$H$7</f>
        <v>*</v>
      </c>
      <c r="E8" s="11" t="str">
        <f>[4]Junho!$H$8</f>
        <v>*</v>
      </c>
      <c r="F8" s="11">
        <f>[4]Junho!$H$9</f>
        <v>6.48</v>
      </c>
      <c r="G8" s="11">
        <f>[4]Junho!$H$10</f>
        <v>3.24</v>
      </c>
      <c r="H8" s="11">
        <f>[4]Junho!$H$11</f>
        <v>1.08</v>
      </c>
      <c r="I8" s="11">
        <f>[4]Junho!$H$12</f>
        <v>0.72000000000000008</v>
      </c>
      <c r="J8" s="11">
        <f>[4]Junho!$H$13</f>
        <v>6.84</v>
      </c>
      <c r="K8" s="11" t="str">
        <f>[4]Junho!$H$14</f>
        <v>*</v>
      </c>
      <c r="L8" s="11" t="str">
        <f>[4]Junho!$H$15</f>
        <v>*</v>
      </c>
      <c r="M8" s="11" t="str">
        <f>[4]Junho!$H$16</f>
        <v>*</v>
      </c>
      <c r="N8" s="11" t="str">
        <f>[4]Junho!$H$17</f>
        <v>*</v>
      </c>
      <c r="O8" s="11" t="str">
        <f>[4]Junho!$H$18</f>
        <v>*</v>
      </c>
      <c r="P8" s="11" t="str">
        <f>[4]Junho!$H$19</f>
        <v>*</v>
      </c>
      <c r="Q8" s="11" t="str">
        <f>[4]Junho!$H$20</f>
        <v>*</v>
      </c>
      <c r="R8" s="11" t="str">
        <f>[4]Junho!$H$21</f>
        <v>*</v>
      </c>
      <c r="S8" s="11" t="str">
        <f>[4]Junho!$H$22</f>
        <v>*</v>
      </c>
      <c r="T8" s="11" t="str">
        <f>[4]Junho!$H$23</f>
        <v>*</v>
      </c>
      <c r="U8" s="11" t="str">
        <f>[4]Junho!$H$24</f>
        <v>*</v>
      </c>
      <c r="V8" s="11" t="str">
        <f>[4]Junho!$H$25</f>
        <v>*</v>
      </c>
      <c r="W8" s="11">
        <f>[4]Junho!$H$26</f>
        <v>12.6</v>
      </c>
      <c r="X8" s="11">
        <f>[4]Junho!$H$27</f>
        <v>21.6</v>
      </c>
      <c r="Y8" s="11">
        <f>[4]Junho!$H$28</f>
        <v>20.52</v>
      </c>
      <c r="Z8" s="11">
        <f>[4]Junho!$H$29</f>
        <v>11.16</v>
      </c>
      <c r="AA8" s="11">
        <f>[4]Junho!$H$30</f>
        <v>0.72000000000000008</v>
      </c>
      <c r="AB8" s="11" t="str">
        <f>[4]Junho!$H$31</f>
        <v>*</v>
      </c>
      <c r="AC8" s="11" t="str">
        <f>[4]Junho!$H$32</f>
        <v>*</v>
      </c>
      <c r="AD8" s="11" t="str">
        <f>[4]Junho!$H$33</f>
        <v>*</v>
      </c>
      <c r="AE8" s="11" t="str">
        <f>[4]Junho!$H$34</f>
        <v>*</v>
      </c>
      <c r="AF8" s="15">
        <f>MAX(B8:AE8)</f>
        <v>21.6</v>
      </c>
      <c r="AG8" s="124">
        <f>AVERAGE(B8:AE8)</f>
        <v>8.4959999999999987</v>
      </c>
    </row>
    <row r="9" spans="1:33" x14ac:dyDescent="0.2">
      <c r="A9" s="58" t="s">
        <v>167</v>
      </c>
      <c r="B9" s="11">
        <f>[5]Junho!$H$5</f>
        <v>14.04</v>
      </c>
      <c r="C9" s="11">
        <f>[5]Junho!$H$6</f>
        <v>16.559999999999999</v>
      </c>
      <c r="D9" s="11">
        <f>[5]Junho!$H$7</f>
        <v>15.48</v>
      </c>
      <c r="E9" s="11">
        <f>[5]Junho!$H$8</f>
        <v>15.48</v>
      </c>
      <c r="F9" s="11">
        <f>[5]Junho!$H$9</f>
        <v>24.12</v>
      </c>
      <c r="G9" s="11">
        <f>[5]Junho!$H$10</f>
        <v>17.64</v>
      </c>
      <c r="H9" s="11">
        <f>[5]Junho!$H$11</f>
        <v>13.68</v>
      </c>
      <c r="I9" s="11">
        <f>[5]Junho!$H$12</f>
        <v>14.4</v>
      </c>
      <c r="J9" s="11">
        <f>[5]Junho!$H$13</f>
        <v>17.28</v>
      </c>
      <c r="K9" s="11">
        <f>[5]Junho!$H$14</f>
        <v>19.440000000000001</v>
      </c>
      <c r="L9" s="11">
        <f>[5]Junho!$H$15</f>
        <v>23.040000000000003</v>
      </c>
      <c r="M9" s="11">
        <f>[5]Junho!$H$16</f>
        <v>20.52</v>
      </c>
      <c r="N9" s="11">
        <f>[5]Junho!$H$17</f>
        <v>22.68</v>
      </c>
      <c r="O9" s="11">
        <f>[5]Junho!$H$18</f>
        <v>19.079999999999998</v>
      </c>
      <c r="P9" s="11">
        <f>[5]Junho!$H$19</f>
        <v>19.440000000000001</v>
      </c>
      <c r="Q9" s="11">
        <f>[5]Junho!$H$20</f>
        <v>25.2</v>
      </c>
      <c r="R9" s="11">
        <f>[5]Junho!$H$21</f>
        <v>27.36</v>
      </c>
      <c r="S9" s="11">
        <f>[5]Junho!$H$22</f>
        <v>24.840000000000003</v>
      </c>
      <c r="T9" s="11">
        <f>[5]Junho!$H$23</f>
        <v>18</v>
      </c>
      <c r="U9" s="11">
        <f>[5]Junho!$H$24</f>
        <v>19.079999999999998</v>
      </c>
      <c r="V9" s="11">
        <f>[5]Junho!$H$25</f>
        <v>23.040000000000003</v>
      </c>
      <c r="W9" s="11">
        <f>[5]Junho!$H$26</f>
        <v>15.840000000000002</v>
      </c>
      <c r="X9" s="11">
        <f>[5]Junho!$H$27</f>
        <v>20.88</v>
      </c>
      <c r="Y9" s="11">
        <f>[5]Junho!$H$28</f>
        <v>24.48</v>
      </c>
      <c r="Z9" s="11">
        <f>[5]Junho!$H$29</f>
        <v>24.48</v>
      </c>
      <c r="AA9" s="11">
        <f>[5]Junho!$H$30</f>
        <v>19.440000000000001</v>
      </c>
      <c r="AB9" s="11">
        <f>[5]Junho!$H$31</f>
        <v>15.48</v>
      </c>
      <c r="AC9" s="11">
        <f>[5]Junho!$H$32</f>
        <v>17.64</v>
      </c>
      <c r="AD9" s="11">
        <f>[5]Junho!$H$33</f>
        <v>23.400000000000002</v>
      </c>
      <c r="AE9" s="11">
        <f>[5]Junho!$H$34</f>
        <v>33.119999999999997</v>
      </c>
      <c r="AF9" s="97">
        <f>MAX(B9:AE9)</f>
        <v>33.119999999999997</v>
      </c>
      <c r="AG9" s="115">
        <f>AVERAGE(B9:AE9)</f>
        <v>20.172000000000001</v>
      </c>
    </row>
    <row r="10" spans="1:33" x14ac:dyDescent="0.2">
      <c r="A10" s="58" t="s">
        <v>111</v>
      </c>
      <c r="B10" s="11" t="str">
        <f>[6]Junho!$H$5</f>
        <v>*</v>
      </c>
      <c r="C10" s="11" t="str">
        <f>[6]Junho!$H$6</f>
        <v>*</v>
      </c>
      <c r="D10" s="11" t="str">
        <f>[6]Junho!$H$7</f>
        <v>*</v>
      </c>
      <c r="E10" s="11" t="str">
        <f>[6]Junho!$H$8</f>
        <v>*</v>
      </c>
      <c r="F10" s="11" t="str">
        <f>[6]Junho!$H$9</f>
        <v>*</v>
      </c>
      <c r="G10" s="11" t="str">
        <f>[6]Junho!$H$10</f>
        <v>*</v>
      </c>
      <c r="H10" s="11" t="str">
        <f>[6]Junho!$H$11</f>
        <v>*</v>
      </c>
      <c r="I10" s="11" t="str">
        <f>[6]Junho!$H$12</f>
        <v>*</v>
      </c>
      <c r="J10" s="11" t="str">
        <f>[6]Junho!$H$13</f>
        <v>*</v>
      </c>
      <c r="K10" s="11" t="str">
        <f>[6]Junho!$H$14</f>
        <v>*</v>
      </c>
      <c r="L10" s="11" t="str">
        <f>[6]Junho!$H$15</f>
        <v>*</v>
      </c>
      <c r="M10" s="11" t="str">
        <f>[6]Junho!$H$16</f>
        <v>*</v>
      </c>
      <c r="N10" s="11" t="str">
        <f>[6]Junho!$H$17</f>
        <v>*</v>
      </c>
      <c r="O10" s="11" t="str">
        <f>[6]Junho!$H$18</f>
        <v>*</v>
      </c>
      <c r="P10" s="11" t="str">
        <f>[6]Junho!$H$19</f>
        <v>*</v>
      </c>
      <c r="Q10" s="11" t="str">
        <f>[6]Junho!$H$20</f>
        <v>*</v>
      </c>
      <c r="R10" s="11" t="str">
        <f>[6]Junho!$H$21</f>
        <v>*</v>
      </c>
      <c r="S10" s="11" t="str">
        <f>[6]Junho!$H$22</f>
        <v>*</v>
      </c>
      <c r="T10" s="11" t="str">
        <f>[6]Junho!$H$23</f>
        <v>*</v>
      </c>
      <c r="U10" s="11" t="str">
        <f>[6]Junho!$H$24</f>
        <v>*</v>
      </c>
      <c r="V10" s="11" t="str">
        <f>[6]Junho!$H$25</f>
        <v>*</v>
      </c>
      <c r="W10" s="11" t="str">
        <f>[6]Junho!$H$26</f>
        <v>*</v>
      </c>
      <c r="X10" s="11" t="str">
        <f>[6]Junho!$H$27</f>
        <v>*</v>
      </c>
      <c r="Y10" s="11" t="str">
        <f>[6]Junho!$H$28</f>
        <v>*</v>
      </c>
      <c r="Z10" s="11" t="str">
        <f>[6]Junho!$H$29</f>
        <v>*</v>
      </c>
      <c r="AA10" s="11" t="str">
        <f>[6]Junho!$H$30</f>
        <v>*</v>
      </c>
      <c r="AB10" s="11" t="str">
        <f>[6]Junho!$H$31</f>
        <v>*</v>
      </c>
      <c r="AC10" s="11" t="str">
        <f>[6]Junho!$H$32</f>
        <v>*</v>
      </c>
      <c r="AD10" s="11" t="str">
        <f>[6]Junho!$H$33</f>
        <v>*</v>
      </c>
      <c r="AE10" s="11" t="str">
        <f>[6]Junho!$H$34</f>
        <v>*</v>
      </c>
      <c r="AF10" s="93" t="s">
        <v>226</v>
      </c>
      <c r="AG10" s="115" t="s">
        <v>226</v>
      </c>
    </row>
    <row r="11" spans="1:33" x14ac:dyDescent="0.2">
      <c r="A11" s="58" t="s">
        <v>64</v>
      </c>
      <c r="B11" s="11">
        <f>[7]Junho!$H$5</f>
        <v>15.840000000000002</v>
      </c>
      <c r="C11" s="11">
        <f>[7]Junho!$H$6</f>
        <v>12.24</v>
      </c>
      <c r="D11" s="11">
        <f>[7]Junho!$H$7</f>
        <v>12.6</v>
      </c>
      <c r="E11" s="11">
        <f>[7]Junho!$H$8</f>
        <v>16.2</v>
      </c>
      <c r="F11" s="11">
        <f>[7]Junho!$H$9</f>
        <v>17.28</v>
      </c>
      <c r="G11" s="11">
        <f>[7]Junho!$H$10</f>
        <v>17.28</v>
      </c>
      <c r="H11" s="11">
        <f>[7]Junho!$H$11</f>
        <v>11.16</v>
      </c>
      <c r="I11" s="11">
        <f>[7]Junho!$H$12</f>
        <v>13.32</v>
      </c>
      <c r="J11" s="11">
        <f>[7]Junho!$H$13</f>
        <v>12.6</v>
      </c>
      <c r="K11" s="11">
        <f>[7]Junho!$H$14</f>
        <v>13.68</v>
      </c>
      <c r="L11" s="11">
        <f>[7]Junho!$H$15</f>
        <v>12.24</v>
      </c>
      <c r="M11" s="11">
        <f>[7]Junho!$H$16</f>
        <v>13.68</v>
      </c>
      <c r="N11" s="11">
        <f>[7]Junho!$H$17</f>
        <v>12.24</v>
      </c>
      <c r="O11" s="11">
        <f>[7]Junho!$H$18</f>
        <v>15.48</v>
      </c>
      <c r="P11" s="11">
        <f>[7]Junho!$H$19</f>
        <v>24.12</v>
      </c>
      <c r="Q11" s="11">
        <f>[7]Junho!$H$20</f>
        <v>20.88</v>
      </c>
      <c r="R11" s="11">
        <f>[7]Junho!$H$21</f>
        <v>20.52</v>
      </c>
      <c r="S11" s="11">
        <f>[7]Junho!$H$22</f>
        <v>18.720000000000002</v>
      </c>
      <c r="T11" s="11">
        <f>[7]Junho!$H$23</f>
        <v>14.4</v>
      </c>
      <c r="U11" s="11">
        <f>[7]Junho!$H$24</f>
        <v>14.4</v>
      </c>
      <c r="V11" s="11">
        <f>[7]Junho!$H$25</f>
        <v>17.64</v>
      </c>
      <c r="W11" s="11">
        <f>[7]Junho!$H$26</f>
        <v>14.04</v>
      </c>
      <c r="X11" s="11">
        <f>[7]Junho!$H$27</f>
        <v>15.120000000000001</v>
      </c>
      <c r="Y11" s="11">
        <f>[7]Junho!$H$28</f>
        <v>18</v>
      </c>
      <c r="Z11" s="11">
        <f>[7]Junho!$H$29</f>
        <v>25.92</v>
      </c>
      <c r="AA11" s="11">
        <f>[7]Junho!$H$30</f>
        <v>18.720000000000002</v>
      </c>
      <c r="AB11" s="11">
        <f>[7]Junho!$H$31</f>
        <v>32.04</v>
      </c>
      <c r="AC11" s="11">
        <f>[7]Junho!$H$32</f>
        <v>17.64</v>
      </c>
      <c r="AD11" s="11">
        <f>[7]Junho!$H$33</f>
        <v>21.6</v>
      </c>
      <c r="AE11" s="11">
        <f>[7]Junho!$H$34</f>
        <v>25.56</v>
      </c>
      <c r="AF11" s="15">
        <f>MAX(B11:AE11)</f>
        <v>32.04</v>
      </c>
      <c r="AG11" s="124">
        <f>AVERAGE(B11:AE11)</f>
        <v>17.172000000000004</v>
      </c>
    </row>
    <row r="12" spans="1:33" x14ac:dyDescent="0.2">
      <c r="A12" s="58" t="s">
        <v>41</v>
      </c>
      <c r="B12" s="11" t="str">
        <f>[8]Junho!$H$5</f>
        <v>*</v>
      </c>
      <c r="C12" s="11" t="str">
        <f>[8]Junho!$H$6</f>
        <v>*</v>
      </c>
      <c r="D12" s="11" t="str">
        <f>[8]Junho!$H$7</f>
        <v>*</v>
      </c>
      <c r="E12" s="11" t="str">
        <f>[8]Junho!$H$8</f>
        <v>*</v>
      </c>
      <c r="F12" s="11" t="str">
        <f>[8]Junho!$H$9</f>
        <v>*</v>
      </c>
      <c r="G12" s="11" t="str">
        <f>[8]Junho!$H$10</f>
        <v>*</v>
      </c>
      <c r="H12" s="11" t="str">
        <f>[8]Junho!$H$11</f>
        <v>*</v>
      </c>
      <c r="I12" s="11" t="str">
        <f>[8]Junho!$H$12</f>
        <v>*</v>
      </c>
      <c r="J12" s="11" t="str">
        <f>[8]Junho!$H$13</f>
        <v>*</v>
      </c>
      <c r="K12" s="11" t="str">
        <f>[8]Junho!$H$14</f>
        <v>*</v>
      </c>
      <c r="L12" s="11" t="str">
        <f>[8]Junho!$H$15</f>
        <v>*</v>
      </c>
      <c r="M12" s="11" t="str">
        <f>[8]Junho!$H$16</f>
        <v>*</v>
      </c>
      <c r="N12" s="11" t="str">
        <f>[8]Junho!$H$17</f>
        <v>*</v>
      </c>
      <c r="O12" s="11" t="str">
        <f>[8]Junho!$H$18</f>
        <v>*</v>
      </c>
      <c r="P12" s="11" t="str">
        <f>[8]Junho!$H$19</f>
        <v>*</v>
      </c>
      <c r="Q12" s="11" t="str">
        <f>[8]Junho!$H$20</f>
        <v>*</v>
      </c>
      <c r="R12" s="11" t="str">
        <f>[8]Junho!$H$21</f>
        <v>*</v>
      </c>
      <c r="S12" s="11" t="str">
        <f>[8]Junho!$H$22</f>
        <v>*</v>
      </c>
      <c r="T12" s="11" t="str">
        <f>[8]Junho!$H$23</f>
        <v>*</v>
      </c>
      <c r="U12" s="11" t="str">
        <f>[8]Junho!$H$24</f>
        <v>*</v>
      </c>
      <c r="V12" s="11" t="str">
        <f>[8]Junho!$H$25</f>
        <v>*</v>
      </c>
      <c r="W12" s="11" t="str">
        <f>[8]Junho!$H$26</f>
        <v>*</v>
      </c>
      <c r="X12" s="11" t="str">
        <f>[8]Junho!$H$27</f>
        <v>*</v>
      </c>
      <c r="Y12" s="11" t="str">
        <f>[8]Junho!$H$28</f>
        <v>*</v>
      </c>
      <c r="Z12" s="11" t="str">
        <f>[8]Junho!$H$29</f>
        <v>*</v>
      </c>
      <c r="AA12" s="11" t="str">
        <f>[8]Junho!$H$30</f>
        <v>*</v>
      </c>
      <c r="AB12" s="11" t="str">
        <f>[8]Junho!$H$31</f>
        <v>*</v>
      </c>
      <c r="AC12" s="11" t="str">
        <f>[8]Junho!$H$32</f>
        <v>*</v>
      </c>
      <c r="AD12" s="11" t="str">
        <f>[8]Junho!$H$33</f>
        <v>*</v>
      </c>
      <c r="AE12" s="11" t="str">
        <f>[8]Junho!$H$34</f>
        <v>*</v>
      </c>
      <c r="AF12" s="93" t="s">
        <v>226</v>
      </c>
      <c r="AG12" s="115" t="s">
        <v>226</v>
      </c>
    </row>
    <row r="13" spans="1:33" x14ac:dyDescent="0.2">
      <c r="A13" s="58" t="s">
        <v>114</v>
      </c>
      <c r="B13" s="11" t="str">
        <f>[9]Junho!$H$5</f>
        <v>*</v>
      </c>
      <c r="C13" s="11" t="str">
        <f>[9]Junho!$H$6</f>
        <v>*</v>
      </c>
      <c r="D13" s="11" t="str">
        <f>[9]Junho!$H$7</f>
        <v>*</v>
      </c>
      <c r="E13" s="11" t="str">
        <f>[9]Junho!$H$8</f>
        <v>*</v>
      </c>
      <c r="F13" s="11" t="str">
        <f>[9]Junho!$H$9</f>
        <v>*</v>
      </c>
      <c r="G13" s="11" t="str">
        <f>[9]Junho!$H$10</f>
        <v>*</v>
      </c>
      <c r="H13" s="11" t="str">
        <f>[9]Junho!$H$11</f>
        <v>*</v>
      </c>
      <c r="I13" s="11" t="str">
        <f>[9]Junho!$H$12</f>
        <v>*</v>
      </c>
      <c r="J13" s="11" t="str">
        <f>[9]Junho!$H$13</f>
        <v>*</v>
      </c>
      <c r="K13" s="11" t="str">
        <f>[9]Junho!$H$14</f>
        <v>*</v>
      </c>
      <c r="L13" s="11" t="str">
        <f>[9]Junho!$H$15</f>
        <v>*</v>
      </c>
      <c r="M13" s="11" t="str">
        <f>[9]Junho!$H$16</f>
        <v>*</v>
      </c>
      <c r="N13" s="11" t="str">
        <f>[9]Junho!$H$17</f>
        <v>*</v>
      </c>
      <c r="O13" s="11" t="str">
        <f>[9]Junho!$H$18</f>
        <v>*</v>
      </c>
      <c r="P13" s="11" t="str">
        <f>[9]Junho!$H$19</f>
        <v>*</v>
      </c>
      <c r="Q13" s="11" t="str">
        <f>[9]Junho!$H$20</f>
        <v>*</v>
      </c>
      <c r="R13" s="11" t="str">
        <f>[9]Junho!$H$21</f>
        <v>*</v>
      </c>
      <c r="S13" s="11" t="str">
        <f>[9]Junho!$H$22</f>
        <v>*</v>
      </c>
      <c r="T13" s="11" t="str">
        <f>[9]Junho!$H$23</f>
        <v>*</v>
      </c>
      <c r="U13" s="11" t="str">
        <f>[9]Junho!$H$24</f>
        <v>*</v>
      </c>
      <c r="V13" s="11" t="str">
        <f>[9]Junho!$H$25</f>
        <v>*</v>
      </c>
      <c r="W13" s="11" t="str">
        <f>[9]Junho!$H$26</f>
        <v>*</v>
      </c>
      <c r="X13" s="11" t="str">
        <f>[9]Junho!$H$27</f>
        <v>*</v>
      </c>
      <c r="Y13" s="11" t="str">
        <f>[9]Junho!$H$28</f>
        <v>*</v>
      </c>
      <c r="Z13" s="11" t="str">
        <f>[9]Junho!$H$29</f>
        <v>*</v>
      </c>
      <c r="AA13" s="11" t="str">
        <f>[9]Junho!$H$30</f>
        <v>*</v>
      </c>
      <c r="AB13" s="11" t="str">
        <f>[9]Junho!$H$31</f>
        <v>*</v>
      </c>
      <c r="AC13" s="11" t="str">
        <f>[9]Junho!$H$32</f>
        <v>*</v>
      </c>
      <c r="AD13" s="11" t="str">
        <f>[9]Junho!$H$33</f>
        <v>*</v>
      </c>
      <c r="AE13" s="11" t="str">
        <f>[9]Junho!$H$34</f>
        <v>*</v>
      </c>
      <c r="AF13" s="97" t="s">
        <v>226</v>
      </c>
      <c r="AG13" s="115" t="s">
        <v>226</v>
      </c>
    </row>
    <row r="14" spans="1:33" x14ac:dyDescent="0.2">
      <c r="A14" s="58" t="s">
        <v>118</v>
      </c>
      <c r="B14" s="11" t="str">
        <f>[10]Junho!$H$5</f>
        <v>*</v>
      </c>
      <c r="C14" s="11" t="str">
        <f>[10]Junho!$H$6</f>
        <v>*</v>
      </c>
      <c r="D14" s="11" t="str">
        <f>[10]Junho!$H$7</f>
        <v>*</v>
      </c>
      <c r="E14" s="11" t="str">
        <f>[10]Junho!$H$8</f>
        <v>*</v>
      </c>
      <c r="F14" s="11" t="str">
        <f>[10]Junho!$H$9</f>
        <v>*</v>
      </c>
      <c r="G14" s="11" t="str">
        <f>[10]Junho!$H$10</f>
        <v>*</v>
      </c>
      <c r="H14" s="11" t="str">
        <f>[10]Junho!$H$11</f>
        <v>*</v>
      </c>
      <c r="I14" s="11" t="str">
        <f>[10]Junho!$H$12</f>
        <v>*</v>
      </c>
      <c r="J14" s="11" t="str">
        <f>[10]Junho!$H$13</f>
        <v>*</v>
      </c>
      <c r="K14" s="11" t="str">
        <f>[10]Junho!$H$14</f>
        <v>*</v>
      </c>
      <c r="L14" s="11" t="str">
        <f>[10]Junho!$H$15</f>
        <v>*</v>
      </c>
      <c r="M14" s="11" t="str">
        <f>[10]Junho!$H$16</f>
        <v>*</v>
      </c>
      <c r="N14" s="11" t="str">
        <f>[10]Junho!$H$17</f>
        <v>*</v>
      </c>
      <c r="O14" s="11" t="str">
        <f>[10]Junho!$H$18</f>
        <v>*</v>
      </c>
      <c r="P14" s="11" t="str">
        <f>[10]Junho!$H$19</f>
        <v>*</v>
      </c>
      <c r="Q14" s="11" t="str">
        <f>[10]Junho!$H$20</f>
        <v>*</v>
      </c>
      <c r="R14" s="11" t="str">
        <f>[10]Junho!$H$21</f>
        <v>*</v>
      </c>
      <c r="S14" s="11" t="str">
        <f>[10]Junho!$H$22</f>
        <v>*</v>
      </c>
      <c r="T14" s="11" t="str">
        <f>[10]Junho!$H$23</f>
        <v>*</v>
      </c>
      <c r="U14" s="11" t="str">
        <f>[10]Junho!$H$24</f>
        <v>*</v>
      </c>
      <c r="V14" s="11" t="str">
        <f>[10]Junho!$H$25</f>
        <v>*</v>
      </c>
      <c r="W14" s="11" t="str">
        <f>[10]Junho!$H$26</f>
        <v>*</v>
      </c>
      <c r="X14" s="11" t="str">
        <f>[10]Junho!$H$27</f>
        <v>*</v>
      </c>
      <c r="Y14" s="11" t="str">
        <f>[10]Junho!$H$28</f>
        <v>*</v>
      </c>
      <c r="Z14" s="11" t="str">
        <f>[10]Junho!$H$29</f>
        <v>*</v>
      </c>
      <c r="AA14" s="11" t="str">
        <f>[10]Junho!$H$30</f>
        <v>*</v>
      </c>
      <c r="AB14" s="11" t="str">
        <f>[10]Junho!$H$31</f>
        <v>*</v>
      </c>
      <c r="AC14" s="11" t="str">
        <f>[10]Junho!$H$32</f>
        <v>*</v>
      </c>
      <c r="AD14" s="11" t="str">
        <f>[10]Junho!$H$33</f>
        <v>*</v>
      </c>
      <c r="AE14" s="11" t="str">
        <f>[10]Junho!$H$34</f>
        <v>*</v>
      </c>
      <c r="AF14" s="93" t="s">
        <v>226</v>
      </c>
      <c r="AG14" s="115" t="s">
        <v>226</v>
      </c>
    </row>
    <row r="15" spans="1:33" x14ac:dyDescent="0.2">
      <c r="A15" s="58" t="s">
        <v>121</v>
      </c>
      <c r="B15" s="11">
        <f>[11]Junho!$H$5</f>
        <v>19.079999999999998</v>
      </c>
      <c r="C15" s="11">
        <f>[11]Junho!$H$6</f>
        <v>11.879999999999999</v>
      </c>
      <c r="D15" s="11">
        <f>[11]Junho!$H$7</f>
        <v>13.32</v>
      </c>
      <c r="E15" s="11">
        <f>[11]Junho!$H$8</f>
        <v>16.920000000000002</v>
      </c>
      <c r="F15" s="11">
        <f>[11]Junho!$H$9</f>
        <v>23.759999999999998</v>
      </c>
      <c r="G15" s="11">
        <f>[11]Junho!$H$10</f>
        <v>12.96</v>
      </c>
      <c r="H15" s="11">
        <f>[11]Junho!$H$11</f>
        <v>11.16</v>
      </c>
      <c r="I15" s="11">
        <f>[11]Junho!$H$12</f>
        <v>17.28</v>
      </c>
      <c r="J15" s="11">
        <f>[11]Junho!$H$13</f>
        <v>17.64</v>
      </c>
      <c r="K15" s="11">
        <f>[11]Junho!$H$14</f>
        <v>21.6</v>
      </c>
      <c r="L15" s="11">
        <f>[11]Junho!$H$15</f>
        <v>17.64</v>
      </c>
      <c r="M15" s="11">
        <f>[11]Junho!$H$16</f>
        <v>17.28</v>
      </c>
      <c r="N15" s="11">
        <f>[11]Junho!$H$17</f>
        <v>21.6</v>
      </c>
      <c r="O15" s="11">
        <f>[11]Junho!$H$18</f>
        <v>16.920000000000002</v>
      </c>
      <c r="P15" s="11">
        <f>[11]Junho!$H$19</f>
        <v>20.88</v>
      </c>
      <c r="Q15" s="11">
        <f>[11]Junho!$H$20</f>
        <v>24.48</v>
      </c>
      <c r="R15" s="11">
        <f>[11]Junho!$H$21</f>
        <v>26.28</v>
      </c>
      <c r="S15" s="11">
        <f>[11]Junho!$H$22</f>
        <v>20.52</v>
      </c>
      <c r="T15" s="11">
        <f>[11]Junho!$H$23</f>
        <v>19.079999999999998</v>
      </c>
      <c r="U15" s="11">
        <f>[11]Junho!$H$24</f>
        <v>19.8</v>
      </c>
      <c r="V15" s="11">
        <f>[11]Junho!$H$25</f>
        <v>19.8</v>
      </c>
      <c r="W15" s="11">
        <f>[11]Junho!$H$26</f>
        <v>14.76</v>
      </c>
      <c r="X15" s="11">
        <f>[11]Junho!$H$27</f>
        <v>23.040000000000003</v>
      </c>
      <c r="Y15" s="11">
        <f>[11]Junho!$H$28</f>
        <v>24.48</v>
      </c>
      <c r="Z15" s="11">
        <f>[11]Junho!$H$29</f>
        <v>24.12</v>
      </c>
      <c r="AA15" s="11">
        <f>[11]Junho!$H$30</f>
        <v>16.559999999999999</v>
      </c>
      <c r="AB15" s="11">
        <f>[11]Junho!$H$31</f>
        <v>25.2</v>
      </c>
      <c r="AC15" s="11">
        <f>[11]Junho!$H$32</f>
        <v>11.520000000000001</v>
      </c>
      <c r="AD15" s="11">
        <f>[11]Junho!$H$33</f>
        <v>21.6</v>
      </c>
      <c r="AE15" s="11">
        <f>[11]Junho!$H$34</f>
        <v>37.800000000000004</v>
      </c>
      <c r="AF15" s="93">
        <f t="shared" ref="AF15:AF48" si="1">MAX(B15:AE15)</f>
        <v>37.800000000000004</v>
      </c>
      <c r="AG15" s="115">
        <f t="shared" ref="AG15:AG48" si="2">AVERAGE(B15:AE15)</f>
        <v>19.632000000000001</v>
      </c>
    </row>
    <row r="16" spans="1:33" x14ac:dyDescent="0.2">
      <c r="A16" s="58" t="s">
        <v>168</v>
      </c>
      <c r="B16" s="11" t="str">
        <f>[12]Junho!$H$5</f>
        <v>*</v>
      </c>
      <c r="C16" s="11" t="str">
        <f>[12]Junho!$H$6</f>
        <v>*</v>
      </c>
      <c r="D16" s="11" t="str">
        <f>[12]Junho!$H$7</f>
        <v>*</v>
      </c>
      <c r="E16" s="11" t="str">
        <f>[12]Junho!$H$8</f>
        <v>*</v>
      </c>
      <c r="F16" s="11" t="str">
        <f>[12]Junho!$H$9</f>
        <v>*</v>
      </c>
      <c r="G16" s="11" t="str">
        <f>[12]Junho!$H$10</f>
        <v>*</v>
      </c>
      <c r="H16" s="11" t="str">
        <f>[12]Junho!$H$11</f>
        <v>*</v>
      </c>
      <c r="I16" s="11" t="str">
        <f>[12]Junho!$H$12</f>
        <v>*</v>
      </c>
      <c r="J16" s="11" t="str">
        <f>[12]Junho!$H$13</f>
        <v>*</v>
      </c>
      <c r="K16" s="11" t="str">
        <f>[12]Junho!$H$14</f>
        <v>*</v>
      </c>
      <c r="L16" s="11" t="str">
        <f>[12]Junho!$H$15</f>
        <v>*</v>
      </c>
      <c r="M16" s="11" t="str">
        <f>[12]Junho!$H$16</f>
        <v>*</v>
      </c>
      <c r="N16" s="11" t="str">
        <f>[12]Junho!$H$17</f>
        <v>*</v>
      </c>
      <c r="O16" s="11" t="str">
        <f>[12]Junho!$H$18</f>
        <v>*</v>
      </c>
      <c r="P16" s="11" t="str">
        <f>[12]Junho!$H$19</f>
        <v>*</v>
      </c>
      <c r="Q16" s="11" t="str">
        <f>[12]Junho!$H$20</f>
        <v>*</v>
      </c>
      <c r="R16" s="11" t="str">
        <f>[12]Junho!$H$21</f>
        <v>*</v>
      </c>
      <c r="S16" s="11" t="str">
        <f>[12]Junho!$H$22</f>
        <v>*</v>
      </c>
      <c r="T16" s="11" t="str">
        <f>[12]Junho!$H$23</f>
        <v>*</v>
      </c>
      <c r="U16" s="11" t="str">
        <f>[12]Junho!$H$24</f>
        <v>*</v>
      </c>
      <c r="V16" s="11" t="str">
        <f>[12]Junho!$H$25</f>
        <v>*</v>
      </c>
      <c r="W16" s="11" t="str">
        <f>[12]Junho!$H$26</f>
        <v>*</v>
      </c>
      <c r="X16" s="11" t="str">
        <f>[12]Junho!$H$27</f>
        <v>*</v>
      </c>
      <c r="Y16" s="11" t="str">
        <f>[12]Junho!$H$28</f>
        <v>*</v>
      </c>
      <c r="Z16" s="11" t="str">
        <f>[12]Junho!$H$29</f>
        <v>*</v>
      </c>
      <c r="AA16" s="11" t="str">
        <f>[12]Junho!$H$30</f>
        <v>*</v>
      </c>
      <c r="AB16" s="11" t="str">
        <f>[12]Junho!$H$31</f>
        <v>*</v>
      </c>
      <c r="AC16" s="11" t="str">
        <f>[12]Junho!$H$32</f>
        <v>*</v>
      </c>
      <c r="AD16" s="11" t="str">
        <f>[12]Junho!$H$33</f>
        <v>*</v>
      </c>
      <c r="AE16" s="11" t="str">
        <f>[12]Junho!$H$34</f>
        <v>*</v>
      </c>
      <c r="AF16" s="15" t="s">
        <v>226</v>
      </c>
      <c r="AG16" s="124" t="s">
        <v>226</v>
      </c>
    </row>
    <row r="17" spans="1:37" x14ac:dyDescent="0.2">
      <c r="A17" s="58" t="s">
        <v>2</v>
      </c>
      <c r="B17" s="11">
        <f>[13]Junho!$H$5</f>
        <v>12.96</v>
      </c>
      <c r="C17" s="11">
        <f>[13]Junho!$H$6</f>
        <v>12.6</v>
      </c>
      <c r="D17" s="11">
        <f>[13]Junho!$H$7</f>
        <v>14.4</v>
      </c>
      <c r="E17" s="11">
        <f>[13]Junho!$H$8</f>
        <v>22.68</v>
      </c>
      <c r="F17" s="11">
        <f>[13]Junho!$H$9</f>
        <v>23.400000000000002</v>
      </c>
      <c r="G17" s="11">
        <f>[13]Junho!$H$10</f>
        <v>10.8</v>
      </c>
      <c r="H17" s="11">
        <f>[13]Junho!$H$11</f>
        <v>11.520000000000001</v>
      </c>
      <c r="I17" s="11">
        <f>[13]Junho!$H$12</f>
        <v>14.76</v>
      </c>
      <c r="J17" s="11">
        <f>[13]Junho!$H$13</f>
        <v>13.68</v>
      </c>
      <c r="K17" s="11">
        <f>[13]Junho!$H$14</f>
        <v>20.88</v>
      </c>
      <c r="L17" s="11">
        <f>[13]Junho!$H$15</f>
        <v>15.840000000000002</v>
      </c>
      <c r="M17" s="11">
        <f>[13]Junho!$H$16</f>
        <v>15.840000000000002</v>
      </c>
      <c r="N17" s="11">
        <f>[13]Junho!$H$17</f>
        <v>12.24</v>
      </c>
      <c r="O17" s="11">
        <f>[13]Junho!$H$18</f>
        <v>18.36</v>
      </c>
      <c r="P17" s="11">
        <f>[13]Junho!$H$19</f>
        <v>25.56</v>
      </c>
      <c r="Q17" s="11">
        <f>[13]Junho!$H$20</f>
        <v>18.720000000000002</v>
      </c>
      <c r="R17" s="11">
        <f>[13]Junho!$H$21</f>
        <v>24.12</v>
      </c>
      <c r="S17" s="11">
        <f>[13]Junho!$H$22</f>
        <v>16.559999999999999</v>
      </c>
      <c r="T17" s="11">
        <f>[13]Junho!$H$23</f>
        <v>17.28</v>
      </c>
      <c r="U17" s="11">
        <f>[13]Junho!$H$24</f>
        <v>16.559999999999999</v>
      </c>
      <c r="V17" s="11">
        <f>[13]Junho!$H$25</f>
        <v>16.920000000000002</v>
      </c>
      <c r="W17" s="11">
        <f>[13]Junho!$H$26</f>
        <v>16.920000000000002</v>
      </c>
      <c r="X17" s="11">
        <f>[13]Junho!$H$27</f>
        <v>18.36</v>
      </c>
      <c r="Y17" s="11">
        <f>[13]Junho!$H$28</f>
        <v>20.88</v>
      </c>
      <c r="Z17" s="11">
        <f>[13]Junho!$H$29</f>
        <v>23.040000000000003</v>
      </c>
      <c r="AA17" s="11">
        <f>[13]Junho!$H$30</f>
        <v>18.720000000000002</v>
      </c>
      <c r="AB17" s="11">
        <f>[13]Junho!$H$31</f>
        <v>11.879999999999999</v>
      </c>
      <c r="AC17" s="11">
        <f>[13]Junho!$H$32</f>
        <v>15.120000000000001</v>
      </c>
      <c r="AD17" s="11">
        <f>[13]Junho!$H$33</f>
        <v>29.52</v>
      </c>
      <c r="AE17" s="11">
        <f>[13]Junho!$H$34</f>
        <v>28.8</v>
      </c>
      <c r="AF17" s="15">
        <f t="shared" si="1"/>
        <v>29.52</v>
      </c>
      <c r="AG17" s="124">
        <f t="shared" si="2"/>
        <v>17.964000000000002</v>
      </c>
      <c r="AI17" s="12" t="s">
        <v>47</v>
      </c>
    </row>
    <row r="18" spans="1:37" x14ac:dyDescent="0.2">
      <c r="A18" s="58" t="s">
        <v>3</v>
      </c>
      <c r="B18" s="11">
        <f>[14]Junho!$H$5</f>
        <v>9.3600000000000012</v>
      </c>
      <c r="C18" s="11">
        <f>[14]Junho!$H$6</f>
        <v>9.3600000000000012</v>
      </c>
      <c r="D18" s="11">
        <f>[14]Junho!$H$7</f>
        <v>7.5600000000000005</v>
      </c>
      <c r="E18" s="11">
        <f>[14]Junho!$H$8</f>
        <v>11.520000000000001</v>
      </c>
      <c r="F18" s="11">
        <f>[14]Junho!$H$9</f>
        <v>13.68</v>
      </c>
      <c r="G18" s="11">
        <f>[14]Junho!$H$10</f>
        <v>8.64</v>
      </c>
      <c r="H18" s="11">
        <f>[14]Junho!$H$11</f>
        <v>9.7200000000000006</v>
      </c>
      <c r="I18" s="11">
        <f>[14]Junho!$H$12</f>
        <v>10.08</v>
      </c>
      <c r="J18" s="11">
        <f>[14]Junho!$H$13</f>
        <v>10.8</v>
      </c>
      <c r="K18" s="11">
        <f>[14]Junho!$H$14</f>
        <v>14.4</v>
      </c>
      <c r="L18" s="11">
        <f>[14]Junho!$H$15</f>
        <v>14.76</v>
      </c>
      <c r="M18" s="11">
        <f>[14]Junho!$H$16</f>
        <v>15.120000000000001</v>
      </c>
      <c r="N18" s="11">
        <f>[14]Junho!$H$17</f>
        <v>7.5600000000000005</v>
      </c>
      <c r="O18" s="11">
        <f>[14]Junho!$H$18</f>
        <v>18</v>
      </c>
      <c r="P18" s="11">
        <f>[14]Junho!$H$19</f>
        <v>20.88</v>
      </c>
      <c r="Q18" s="11">
        <f>[14]Junho!$H$20</f>
        <v>19.079999999999998</v>
      </c>
      <c r="R18" s="11">
        <f>[14]Junho!$H$21</f>
        <v>16.559999999999999</v>
      </c>
      <c r="S18" s="11">
        <f>[14]Junho!$H$22</f>
        <v>20.16</v>
      </c>
      <c r="T18" s="11">
        <f>[14]Junho!$H$23</f>
        <v>11.16</v>
      </c>
      <c r="U18" s="11">
        <f>[14]Junho!$H$24</f>
        <v>12.96</v>
      </c>
      <c r="V18" s="11">
        <f>[14]Junho!$H$25</f>
        <v>14.4</v>
      </c>
      <c r="W18" s="11">
        <f>[14]Junho!$H$26</f>
        <v>11.16</v>
      </c>
      <c r="X18" s="11">
        <f>[14]Junho!$H$27</f>
        <v>13.68</v>
      </c>
      <c r="Y18" s="11">
        <f>[14]Junho!$H$28</f>
        <v>15.120000000000001</v>
      </c>
      <c r="Z18" s="11">
        <f>[14]Junho!$H$29</f>
        <v>18.36</v>
      </c>
      <c r="AA18" s="11">
        <f>[14]Junho!$H$30</f>
        <v>11.879999999999999</v>
      </c>
      <c r="AB18" s="11">
        <f>[14]Junho!$H$31</f>
        <v>15.840000000000002</v>
      </c>
      <c r="AC18" s="11">
        <f>[14]Junho!$H$32</f>
        <v>11.879999999999999</v>
      </c>
      <c r="AD18" s="11">
        <f>[14]Junho!$H$33</f>
        <v>18</v>
      </c>
      <c r="AE18" s="11">
        <f>[14]Junho!$H$34</f>
        <v>16.559999999999999</v>
      </c>
      <c r="AF18" s="15">
        <f t="shared" si="1"/>
        <v>20.88</v>
      </c>
      <c r="AG18" s="124">
        <f t="shared" si="2"/>
        <v>13.607999999999999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 t="str">
        <f>[15]Junho!$H$5</f>
        <v>*</v>
      </c>
      <c r="C19" s="11" t="str">
        <f>[15]Junho!$H$6</f>
        <v>*</v>
      </c>
      <c r="D19" s="11" t="str">
        <f>[15]Junho!$H$7</f>
        <v>*</v>
      </c>
      <c r="E19" s="11" t="str">
        <f>[15]Junho!$H$8</f>
        <v>*</v>
      </c>
      <c r="F19" s="11" t="str">
        <f>[15]Junho!$H$9</f>
        <v>*</v>
      </c>
      <c r="G19" s="11" t="str">
        <f>[15]Junho!$H$10</f>
        <v>*</v>
      </c>
      <c r="H19" s="11" t="str">
        <f>[15]Junho!$H$11</f>
        <v>*</v>
      </c>
      <c r="I19" s="11" t="str">
        <f>[15]Junho!$H$12</f>
        <v>*</v>
      </c>
      <c r="J19" s="11" t="str">
        <f>[15]Junho!$H$13</f>
        <v>*</v>
      </c>
      <c r="K19" s="11" t="str">
        <f>[15]Junho!$H$14</f>
        <v>*</v>
      </c>
      <c r="L19" s="11" t="str">
        <f>[15]Junho!$H$15</f>
        <v>*</v>
      </c>
      <c r="M19" s="11" t="str">
        <f>[15]Junho!$H$16</f>
        <v>*</v>
      </c>
      <c r="N19" s="11" t="str">
        <f>[15]Junho!$H$17</f>
        <v>*</v>
      </c>
      <c r="O19" s="11" t="str">
        <f>[15]Junho!$H$18</f>
        <v>*</v>
      </c>
      <c r="P19" s="11" t="str">
        <f>[15]Junho!$H$19</f>
        <v>*</v>
      </c>
      <c r="Q19" s="11" t="str">
        <f>[15]Junho!$H$20</f>
        <v>*</v>
      </c>
      <c r="R19" s="11" t="str">
        <f>[15]Junho!$H$21</f>
        <v>*</v>
      </c>
      <c r="S19" s="11" t="str">
        <f>[15]Junho!$H$22</f>
        <v>*</v>
      </c>
      <c r="T19" s="11" t="str">
        <f>[15]Junho!$H$23</f>
        <v>*</v>
      </c>
      <c r="U19" s="11" t="str">
        <f>[15]Junho!$H$24</f>
        <v>*</v>
      </c>
      <c r="V19" s="11" t="str">
        <f>[15]Junho!$H$25</f>
        <v>*</v>
      </c>
      <c r="W19" s="11" t="str">
        <f>[15]Junho!$H$26</f>
        <v>*</v>
      </c>
      <c r="X19" s="11" t="str">
        <f>[15]Junho!$H$27</f>
        <v>*</v>
      </c>
      <c r="Y19" s="11" t="str">
        <f>[15]Junho!$H$28</f>
        <v>*</v>
      </c>
      <c r="Z19" s="11" t="str">
        <f>[15]Junho!$H$29</f>
        <v>*</v>
      </c>
      <c r="AA19" s="11" t="str">
        <f>[15]Junho!$H$30</f>
        <v>*</v>
      </c>
      <c r="AB19" s="11" t="str">
        <f>[15]Junho!$H$31</f>
        <v>*</v>
      </c>
      <c r="AC19" s="11" t="str">
        <f>[15]Junho!$H$32</f>
        <v>*</v>
      </c>
      <c r="AD19" s="11" t="str">
        <f>[15]Junho!$H$33</f>
        <v>*</v>
      </c>
      <c r="AE19" s="11" t="str">
        <f>[15]Junho!$H$34</f>
        <v>*</v>
      </c>
      <c r="AF19" s="15" t="s">
        <v>226</v>
      </c>
      <c r="AG19" s="124" t="s">
        <v>226</v>
      </c>
      <c r="AI19" t="s">
        <v>47</v>
      </c>
    </row>
    <row r="20" spans="1:37" x14ac:dyDescent="0.2">
      <c r="A20" s="58" t="s">
        <v>5</v>
      </c>
      <c r="B20" s="11">
        <f>[16]Junho!$H$5</f>
        <v>22.68</v>
      </c>
      <c r="C20" s="11">
        <f>[16]Junho!$H$6</f>
        <v>19.440000000000001</v>
      </c>
      <c r="D20" s="11">
        <f>[16]Junho!$H$7</f>
        <v>5.4</v>
      </c>
      <c r="E20" s="11">
        <f>[16]Junho!$H$8</f>
        <v>2.16</v>
      </c>
      <c r="F20" s="11">
        <f>[16]Junho!$H$9</f>
        <v>19.8</v>
      </c>
      <c r="G20" s="11">
        <f>[16]Junho!$H$10</f>
        <v>15.120000000000001</v>
      </c>
      <c r="H20" s="11">
        <f>[16]Junho!$H$11</f>
        <v>6.12</v>
      </c>
      <c r="I20" s="11">
        <f>[16]Junho!$H$12</f>
        <v>3.24</v>
      </c>
      <c r="J20" s="11">
        <f>[16]Junho!$H$13</f>
        <v>6.84</v>
      </c>
      <c r="K20" s="11">
        <f>[16]Junho!$H$14</f>
        <v>12.96</v>
      </c>
      <c r="L20" s="11">
        <f>[16]Junho!$H$15</f>
        <v>13.32</v>
      </c>
      <c r="M20" s="11">
        <f>[16]Junho!$H$16</f>
        <v>15.840000000000002</v>
      </c>
      <c r="N20" s="11">
        <f>[16]Junho!$H$17</f>
        <v>5.4</v>
      </c>
      <c r="O20" s="11">
        <f>[16]Junho!$H$18</f>
        <v>18</v>
      </c>
      <c r="P20" s="11">
        <f>[16]Junho!$H$19</f>
        <v>1.4400000000000002</v>
      </c>
      <c r="Q20" s="11">
        <f>[16]Junho!$H$20</f>
        <v>11.16</v>
      </c>
      <c r="R20" s="11">
        <f>[16]Junho!$H$21</f>
        <v>20.16</v>
      </c>
      <c r="S20" s="11">
        <f>[16]Junho!$H$22</f>
        <v>12.6</v>
      </c>
      <c r="T20" s="11">
        <f>[16]Junho!$H$23</f>
        <v>15.120000000000001</v>
      </c>
      <c r="U20" s="11">
        <f>[16]Junho!$H$24</f>
        <v>18.36</v>
      </c>
      <c r="V20" s="11">
        <f>[16]Junho!$H$25</f>
        <v>19.440000000000001</v>
      </c>
      <c r="W20" s="11">
        <f>[16]Junho!$H$26</f>
        <v>10.44</v>
      </c>
      <c r="X20" s="11">
        <f>[16]Junho!$H$27</f>
        <v>17.64</v>
      </c>
      <c r="Y20" s="11">
        <f>[16]Junho!$H$28</f>
        <v>20.52</v>
      </c>
      <c r="Z20" s="11">
        <f>[16]Junho!$H$29</f>
        <v>19.440000000000001</v>
      </c>
      <c r="AA20" s="11">
        <f>[16]Junho!$H$30</f>
        <v>18</v>
      </c>
      <c r="AB20" s="11">
        <f>[16]Junho!$H$31</f>
        <v>12.6</v>
      </c>
      <c r="AC20" s="11">
        <f>[16]Junho!$H$32</f>
        <v>0.36000000000000004</v>
      </c>
      <c r="AD20" s="11">
        <f>[16]Junho!$H$33</f>
        <v>11.16</v>
      </c>
      <c r="AE20" s="11">
        <f>[16]Junho!$H$34</f>
        <v>21.96</v>
      </c>
      <c r="AF20" s="15">
        <f t="shared" si="1"/>
        <v>22.68</v>
      </c>
      <c r="AG20" s="124">
        <f t="shared" si="2"/>
        <v>13.224</v>
      </c>
      <c r="AH20" s="12" t="s">
        <v>47</v>
      </c>
      <c r="AJ20" t="s">
        <v>47</v>
      </c>
    </row>
    <row r="21" spans="1:37" x14ac:dyDescent="0.2">
      <c r="A21" s="58" t="s">
        <v>43</v>
      </c>
      <c r="B21" s="11">
        <f>[17]Junho!$H$5</f>
        <v>16.920000000000002</v>
      </c>
      <c r="C21" s="11">
        <f>[17]Junho!$H$6</f>
        <v>11.879999999999999</v>
      </c>
      <c r="D21" s="11">
        <f>[17]Junho!$H$7</f>
        <v>12.6</v>
      </c>
      <c r="E21" s="11">
        <f>[17]Junho!$H$8</f>
        <v>20.52</v>
      </c>
      <c r="F21" s="11">
        <f>[17]Junho!$H$9</f>
        <v>18.720000000000002</v>
      </c>
      <c r="G21" s="11">
        <f>[17]Junho!$H$10</f>
        <v>9.3600000000000012</v>
      </c>
      <c r="H21" s="11">
        <f>[17]Junho!$H$11</f>
        <v>16.920000000000002</v>
      </c>
      <c r="I21" s="11">
        <f>[17]Junho!$H$12</f>
        <v>16.2</v>
      </c>
      <c r="J21" s="11">
        <f>[17]Junho!$H$13</f>
        <v>17.28</v>
      </c>
      <c r="K21" s="11">
        <f>[17]Junho!$H$14</f>
        <v>18.720000000000002</v>
      </c>
      <c r="L21" s="11">
        <f>[17]Junho!$H$15</f>
        <v>20.16</v>
      </c>
      <c r="M21" s="11">
        <f>[17]Junho!$H$16</f>
        <v>23.759999999999998</v>
      </c>
      <c r="N21" s="11">
        <f>[17]Junho!$H$17</f>
        <v>18.720000000000002</v>
      </c>
      <c r="O21" s="11">
        <f>[17]Junho!$H$18</f>
        <v>14.04</v>
      </c>
      <c r="P21" s="11">
        <f>[17]Junho!$H$19</f>
        <v>23.759999999999998</v>
      </c>
      <c r="Q21" s="11">
        <f>[17]Junho!$H$20</f>
        <v>25.92</v>
      </c>
      <c r="R21" s="11">
        <f>[17]Junho!$H$21</f>
        <v>28.8</v>
      </c>
      <c r="S21" s="11">
        <f>[17]Junho!$H$22</f>
        <v>27.720000000000002</v>
      </c>
      <c r="T21" s="11">
        <f>[17]Junho!$H$23</f>
        <v>19.440000000000001</v>
      </c>
      <c r="U21" s="11">
        <f>[17]Junho!$H$24</f>
        <v>22.68</v>
      </c>
      <c r="V21" s="11">
        <f>[17]Junho!$H$25</f>
        <v>21.96</v>
      </c>
      <c r="W21" s="11">
        <f>[17]Junho!$H$26</f>
        <v>17.28</v>
      </c>
      <c r="X21" s="11">
        <f>[17]Junho!$H$27</f>
        <v>18.720000000000002</v>
      </c>
      <c r="Y21" s="11">
        <f>[17]Junho!$H$28</f>
        <v>31.680000000000003</v>
      </c>
      <c r="Z21" s="11">
        <f>[17]Junho!$H$29</f>
        <v>34.56</v>
      </c>
      <c r="AA21" s="11">
        <f>[17]Junho!$H$30</f>
        <v>18.720000000000002</v>
      </c>
      <c r="AB21" s="11">
        <f>[17]Junho!$H$31</f>
        <v>14.04</v>
      </c>
      <c r="AC21" s="11">
        <f>[17]Junho!$H$32</f>
        <v>19.079999999999998</v>
      </c>
      <c r="AD21" s="11">
        <f>[17]Junho!$H$33</f>
        <v>27.36</v>
      </c>
      <c r="AE21" s="11">
        <f>[17]Junho!$H$34</f>
        <v>35.28</v>
      </c>
      <c r="AF21" s="15">
        <f t="shared" si="1"/>
        <v>35.28</v>
      </c>
      <c r="AG21" s="124">
        <f t="shared" si="2"/>
        <v>20.76</v>
      </c>
    </row>
    <row r="22" spans="1:37" x14ac:dyDescent="0.2">
      <c r="A22" s="58" t="s">
        <v>6</v>
      </c>
      <c r="B22" s="11">
        <f>[18]Junho!$H$5</f>
        <v>11.16</v>
      </c>
      <c r="C22" s="11">
        <f>[18]Junho!$H$6</f>
        <v>18.720000000000002</v>
      </c>
      <c r="D22" s="11">
        <f>[18]Junho!$H$7</f>
        <v>6.12</v>
      </c>
      <c r="E22" s="11">
        <f>[18]Junho!$H$8</f>
        <v>9.3600000000000012</v>
      </c>
      <c r="F22" s="11">
        <f>[18]Junho!$H$9</f>
        <v>14.4</v>
      </c>
      <c r="G22" s="11">
        <f>[18]Junho!$H$10</f>
        <v>13.32</v>
      </c>
      <c r="H22" s="11">
        <f>[18]Junho!$H$11</f>
        <v>10.8</v>
      </c>
      <c r="I22" s="11">
        <f>[18]Junho!$H$12</f>
        <v>6.84</v>
      </c>
      <c r="J22" s="11">
        <f>[18]Junho!$H$13</f>
        <v>7.5600000000000005</v>
      </c>
      <c r="K22" s="11">
        <f>[18]Junho!$H$14</f>
        <v>15.120000000000001</v>
      </c>
      <c r="L22" s="11">
        <f>[18]Junho!$H$15</f>
        <v>10.8</v>
      </c>
      <c r="M22" s="11">
        <f>[18]Junho!$H$16</f>
        <v>13.68</v>
      </c>
      <c r="N22" s="11">
        <f>[18]Junho!$H$17</f>
        <v>8.2799999999999994</v>
      </c>
      <c r="O22" s="11">
        <f>[18]Junho!$H$18</f>
        <v>9</v>
      </c>
      <c r="P22" s="11">
        <f>[18]Junho!$H$19</f>
        <v>9.3600000000000012</v>
      </c>
      <c r="Q22" s="11">
        <f>[18]Junho!$H$20</f>
        <v>8.64</v>
      </c>
      <c r="R22" s="11">
        <f>[18]Junho!$H$21</f>
        <v>10.08</v>
      </c>
      <c r="S22" s="11">
        <f>[18]Junho!$H$22</f>
        <v>6.12</v>
      </c>
      <c r="T22" s="11">
        <f>[18]Junho!$H$23</f>
        <v>7.9200000000000008</v>
      </c>
      <c r="U22" s="11">
        <f>[18]Junho!$H$24</f>
        <v>10.8</v>
      </c>
      <c r="V22" s="11">
        <f>[18]Junho!$H$25</f>
        <v>11.520000000000001</v>
      </c>
      <c r="W22" s="11">
        <f>[18]Junho!$H$26</f>
        <v>6.48</v>
      </c>
      <c r="X22" s="11">
        <f>[18]Junho!$H$27</f>
        <v>11.16</v>
      </c>
      <c r="Y22" s="11">
        <f>[18]Junho!$H$28</f>
        <v>12.24</v>
      </c>
      <c r="Z22" s="11">
        <f>[18]Junho!$H$29</f>
        <v>15.48</v>
      </c>
      <c r="AA22" s="11">
        <f>[18]Junho!$H$30</f>
        <v>13.68</v>
      </c>
      <c r="AB22" s="11">
        <f>[18]Junho!$H$31</f>
        <v>14.4</v>
      </c>
      <c r="AC22" s="11">
        <f>[18]Junho!$H$32</f>
        <v>9.7200000000000006</v>
      </c>
      <c r="AD22" s="11">
        <f>[18]Junho!$H$33</f>
        <v>10.44</v>
      </c>
      <c r="AE22" s="11">
        <f>[18]Junho!$H$34</f>
        <v>20.88</v>
      </c>
      <c r="AF22" s="15">
        <f t="shared" si="1"/>
        <v>20.88</v>
      </c>
      <c r="AG22" s="124">
        <f t="shared" si="2"/>
        <v>11.136000000000001</v>
      </c>
    </row>
    <row r="23" spans="1:37" x14ac:dyDescent="0.2">
      <c r="A23" s="58" t="s">
        <v>7</v>
      </c>
      <c r="B23" s="11" t="str">
        <f>[19]Junho!$H$5</f>
        <v>*</v>
      </c>
      <c r="C23" s="11" t="str">
        <f>[19]Junho!$H$6</f>
        <v>*</v>
      </c>
      <c r="D23" s="11" t="str">
        <f>[19]Junho!$H$7</f>
        <v>*</v>
      </c>
      <c r="E23" s="11" t="str">
        <f>[19]Junho!$H$8</f>
        <v>*</v>
      </c>
      <c r="F23" s="11" t="str">
        <f>[19]Junho!$H$9</f>
        <v>*</v>
      </c>
      <c r="G23" s="11" t="str">
        <f>[19]Junho!$H$10</f>
        <v>*</v>
      </c>
      <c r="H23" s="11" t="str">
        <f>[19]Junho!$H$11</f>
        <v>*</v>
      </c>
      <c r="I23" s="11" t="str">
        <f>[19]Junho!$H$12</f>
        <v>*</v>
      </c>
      <c r="J23" s="11">
        <f>[19]Junho!$H$13</f>
        <v>12.24</v>
      </c>
      <c r="K23" s="11" t="str">
        <f>[19]Junho!$H$14</f>
        <v>*</v>
      </c>
      <c r="L23" s="11" t="str">
        <f>[19]Junho!$H$15</f>
        <v>*</v>
      </c>
      <c r="M23" s="11" t="str">
        <f>[19]Junho!$H$16</f>
        <v>*</v>
      </c>
      <c r="N23" s="11" t="str">
        <f>[19]Junho!$H$17</f>
        <v>*</v>
      </c>
      <c r="O23" s="11" t="str">
        <f>[19]Junho!$H$18</f>
        <v>*</v>
      </c>
      <c r="P23" s="11">
        <f>[19]Junho!$H$19</f>
        <v>16.559999999999999</v>
      </c>
      <c r="Q23" s="11">
        <f>[19]Junho!$H$20</f>
        <v>16.2</v>
      </c>
      <c r="R23" s="11">
        <f>[19]Junho!$H$21</f>
        <v>22.68</v>
      </c>
      <c r="S23" s="11">
        <f>[19]Junho!$H$22</f>
        <v>18.720000000000002</v>
      </c>
      <c r="T23" s="11">
        <f>[19]Junho!$H$23</f>
        <v>18.720000000000002</v>
      </c>
      <c r="U23" s="11">
        <f>[19]Junho!$H$24</f>
        <v>15.840000000000002</v>
      </c>
      <c r="V23" s="11">
        <f>[19]Junho!$H$25</f>
        <v>23.040000000000003</v>
      </c>
      <c r="W23" s="11">
        <f>[19]Junho!$H$26</f>
        <v>11.879999999999999</v>
      </c>
      <c r="X23" s="11">
        <f>[19]Junho!$H$27</f>
        <v>19.440000000000001</v>
      </c>
      <c r="Y23" s="11">
        <f>[19]Junho!$H$28</f>
        <v>23.759999999999998</v>
      </c>
      <c r="Z23" s="11">
        <f>[19]Junho!$H$29</f>
        <v>21.240000000000002</v>
      </c>
      <c r="AA23" s="11" t="str">
        <f>[19]Junho!$H$30</f>
        <v>*</v>
      </c>
      <c r="AB23" s="11" t="str">
        <f>[19]Junho!$H$31</f>
        <v>*</v>
      </c>
      <c r="AC23" s="11" t="str">
        <f>[19]Junho!$H$32</f>
        <v>*</v>
      </c>
      <c r="AD23" s="11" t="str">
        <f>[19]Junho!$H$33</f>
        <v>*</v>
      </c>
      <c r="AE23" s="11" t="str">
        <f>[19]Junho!$H$34</f>
        <v>*</v>
      </c>
      <c r="AF23" s="15">
        <f t="shared" si="1"/>
        <v>23.759999999999998</v>
      </c>
      <c r="AG23" s="124">
        <f t="shared" si="2"/>
        <v>18.36</v>
      </c>
    </row>
    <row r="24" spans="1:37" x14ac:dyDescent="0.2">
      <c r="A24" s="58" t="s">
        <v>169</v>
      </c>
      <c r="B24" s="11" t="str">
        <f>[20]Junho!$H$5</f>
        <v>*</v>
      </c>
      <c r="C24" s="11" t="str">
        <f>[20]Junho!$H$6</f>
        <v>*</v>
      </c>
      <c r="D24" s="11" t="str">
        <f>[20]Junho!$H$7</f>
        <v>*</v>
      </c>
      <c r="E24" s="11" t="str">
        <f>[20]Junho!$H$8</f>
        <v>*</v>
      </c>
      <c r="F24" s="11" t="str">
        <f>[20]Junho!$H$9</f>
        <v>*</v>
      </c>
      <c r="G24" s="11" t="str">
        <f>[20]Junho!$H$10</f>
        <v>*</v>
      </c>
      <c r="H24" s="11" t="str">
        <f>[20]Junho!$H$11</f>
        <v>*</v>
      </c>
      <c r="I24" s="11" t="str">
        <f>[20]Junho!$H$12</f>
        <v>*</v>
      </c>
      <c r="J24" s="11" t="str">
        <f>[20]Junho!$H$13</f>
        <v>*</v>
      </c>
      <c r="K24" s="11" t="str">
        <f>[20]Junho!$H$14</f>
        <v>*</v>
      </c>
      <c r="L24" s="11" t="str">
        <f>[20]Junho!$H$15</f>
        <v>*</v>
      </c>
      <c r="M24" s="11" t="str">
        <f>[20]Junho!$H$16</f>
        <v>*</v>
      </c>
      <c r="N24" s="11" t="str">
        <f>[20]Junho!$H$17</f>
        <v>*</v>
      </c>
      <c r="O24" s="11" t="str">
        <f>[20]Junho!$H$18</f>
        <v>*</v>
      </c>
      <c r="P24" s="11" t="str">
        <f>[20]Junho!$H$19</f>
        <v>*</v>
      </c>
      <c r="Q24" s="11" t="str">
        <f>[20]Junho!$H$20</f>
        <v>*</v>
      </c>
      <c r="R24" s="11" t="str">
        <f>[20]Junho!$H$21</f>
        <v>*</v>
      </c>
      <c r="S24" s="11" t="str">
        <f>[20]Junho!$H$22</f>
        <v>*</v>
      </c>
      <c r="T24" s="11" t="str">
        <f>[20]Junho!$H$23</f>
        <v>*</v>
      </c>
      <c r="U24" s="11" t="str">
        <f>[20]Junho!$H$24</f>
        <v>*</v>
      </c>
      <c r="V24" s="11" t="str">
        <f>[20]Junho!$H$25</f>
        <v>*</v>
      </c>
      <c r="W24" s="11" t="str">
        <f>[20]Junho!$H$25</f>
        <v>*</v>
      </c>
      <c r="X24" s="11" t="str">
        <f>[20]Junho!$H$27</f>
        <v>*</v>
      </c>
      <c r="Y24" s="11" t="str">
        <f>[20]Junho!$H$28</f>
        <v>*</v>
      </c>
      <c r="Z24" s="11" t="str">
        <f>[20]Junho!$H$29</f>
        <v>*</v>
      </c>
      <c r="AA24" s="11" t="str">
        <f>[20]Junho!$H$30</f>
        <v>*</v>
      </c>
      <c r="AB24" s="11" t="str">
        <f>[20]Junho!$H$31</f>
        <v>*</v>
      </c>
      <c r="AC24" s="11" t="str">
        <f>[20]Junho!$H$32</f>
        <v>*</v>
      </c>
      <c r="AD24" s="11" t="str">
        <f>[20]Junho!$H$33</f>
        <v>*</v>
      </c>
      <c r="AE24" s="11" t="str">
        <f>[20]Junho!$H$34</f>
        <v>*</v>
      </c>
      <c r="AF24" s="93" t="s">
        <v>226</v>
      </c>
      <c r="AG24" s="115" t="s">
        <v>226</v>
      </c>
      <c r="AJ24" t="s">
        <v>47</v>
      </c>
      <c r="AK24" t="s">
        <v>47</v>
      </c>
    </row>
    <row r="25" spans="1:37" x14ac:dyDescent="0.2">
      <c r="A25" s="58" t="s">
        <v>170</v>
      </c>
      <c r="B25" s="11">
        <f>[21]Junho!$H$5</f>
        <v>12.6</v>
      </c>
      <c r="C25" s="11">
        <f>[21]Junho!$H$6</f>
        <v>12.6</v>
      </c>
      <c r="D25" s="11">
        <f>[21]Junho!$H$7</f>
        <v>14.04</v>
      </c>
      <c r="E25" s="11">
        <f>[21]Junho!$H$8</f>
        <v>22.68</v>
      </c>
      <c r="F25" s="11">
        <f>[21]Junho!$H$9</f>
        <v>36.72</v>
      </c>
      <c r="G25" s="11">
        <f>[21]Junho!$H$10</f>
        <v>12.24</v>
      </c>
      <c r="H25" s="11">
        <f>[21]Junho!$H$11</f>
        <v>12.96</v>
      </c>
      <c r="I25" s="11">
        <f>[21]Junho!$H$12</f>
        <v>23.400000000000002</v>
      </c>
      <c r="J25" s="11">
        <f>[21]Junho!$H$13</f>
        <v>21.6</v>
      </c>
      <c r="K25" s="11">
        <f>[21]Junho!$H$14</f>
        <v>24.48</v>
      </c>
      <c r="L25" s="11">
        <f>[21]Junho!$H$15</f>
        <v>24.12</v>
      </c>
      <c r="M25" s="11">
        <f>[21]Junho!$H$16</f>
        <v>25.2</v>
      </c>
      <c r="N25" s="11">
        <f>[21]Junho!$H$17</f>
        <v>26.28</v>
      </c>
      <c r="O25" s="11">
        <f>[21]Junho!$H$18</f>
        <v>19.8</v>
      </c>
      <c r="P25" s="11">
        <f>[21]Junho!$H$19</f>
        <v>33.480000000000004</v>
      </c>
      <c r="Q25" s="11">
        <f>[21]Junho!$H$20</f>
        <v>33.119999999999997</v>
      </c>
      <c r="R25" s="11">
        <f>[21]Junho!$H$21</f>
        <v>33.480000000000004</v>
      </c>
      <c r="S25" s="11">
        <f>[21]Junho!$H$22</f>
        <v>24.48</v>
      </c>
      <c r="T25" s="11">
        <f>[21]Junho!$H$23</f>
        <v>22.32</v>
      </c>
      <c r="U25" s="11">
        <f>[21]Junho!$H$24</f>
        <v>26.28</v>
      </c>
      <c r="V25" s="11">
        <f>[21]Junho!$H$25</f>
        <v>23.400000000000002</v>
      </c>
      <c r="W25" s="11">
        <f>[21]Junho!$H$26</f>
        <v>25.2</v>
      </c>
      <c r="X25" s="11">
        <f>[21]Junho!$H$27</f>
        <v>33.480000000000004</v>
      </c>
      <c r="Y25" s="11">
        <f>[21]Junho!$H$28</f>
        <v>31.680000000000003</v>
      </c>
      <c r="Z25" s="11">
        <f>[21]Junho!$H$29</f>
        <v>18.720000000000002</v>
      </c>
      <c r="AA25" s="11">
        <f>[21]Junho!$H$30</f>
        <v>19.079999999999998</v>
      </c>
      <c r="AB25" s="11">
        <f>[21]Junho!$H$31</f>
        <v>10.08</v>
      </c>
      <c r="AC25" s="11">
        <f>[21]Junho!$H$32</f>
        <v>18.36</v>
      </c>
      <c r="AD25" s="11">
        <f>[21]Junho!$H$33</f>
        <v>31.319999999999997</v>
      </c>
      <c r="AE25" s="11">
        <f>[21]Junho!$H$34</f>
        <v>37.080000000000005</v>
      </c>
      <c r="AF25" s="93">
        <f t="shared" si="1"/>
        <v>37.080000000000005</v>
      </c>
      <c r="AG25" s="115">
        <f t="shared" si="2"/>
        <v>23.676000000000002</v>
      </c>
      <c r="AH25" s="12" t="s">
        <v>47</v>
      </c>
    </row>
    <row r="26" spans="1:37" x14ac:dyDescent="0.2">
      <c r="A26" s="58" t="s">
        <v>171</v>
      </c>
      <c r="B26" s="11">
        <f>[22]Junho!$H$5</f>
        <v>12.6</v>
      </c>
      <c r="C26" s="11">
        <f>[22]Junho!$H$6</f>
        <v>10.44</v>
      </c>
      <c r="D26" s="11">
        <f>[22]Junho!$H$7</f>
        <v>8.64</v>
      </c>
      <c r="E26" s="11">
        <f>[22]Junho!$H$8</f>
        <v>9</v>
      </c>
      <c r="F26" s="11">
        <f>[22]Junho!$H$9</f>
        <v>21.240000000000002</v>
      </c>
      <c r="G26" s="11">
        <f>[22]Junho!$H$10</f>
        <v>10.44</v>
      </c>
      <c r="H26" s="11">
        <f>[22]Junho!$H$11</f>
        <v>9.7200000000000006</v>
      </c>
      <c r="I26" s="11">
        <f>[22]Junho!$H$12</f>
        <v>8.64</v>
      </c>
      <c r="J26" s="11">
        <f>[22]Junho!$H$13</f>
        <v>18.36</v>
      </c>
      <c r="K26" s="11">
        <f>[22]Junho!$H$14</f>
        <v>23.759999999999998</v>
      </c>
      <c r="L26" s="11">
        <f>[22]Junho!$H$15</f>
        <v>24.840000000000003</v>
      </c>
      <c r="M26" s="11">
        <f>[22]Junho!$H$16</f>
        <v>23.759999999999998</v>
      </c>
      <c r="N26" s="11">
        <f>[22]Junho!$H$17</f>
        <v>17.28</v>
      </c>
      <c r="O26" s="11">
        <f>[22]Junho!$H$18</f>
        <v>20.52</v>
      </c>
      <c r="P26" s="11">
        <f>[22]Junho!$H$19</f>
        <v>14.04</v>
      </c>
      <c r="Q26" s="11">
        <f>[22]Junho!$H$20</f>
        <v>15.48</v>
      </c>
      <c r="R26" s="11">
        <f>[22]Junho!$H$21</f>
        <v>17.28</v>
      </c>
      <c r="S26" s="11">
        <f>[22]Junho!$H$22</f>
        <v>19.8</v>
      </c>
      <c r="T26" s="11">
        <f>[22]Junho!$H$23</f>
        <v>27</v>
      </c>
      <c r="U26" s="11">
        <f>[22]Junho!$H$24</f>
        <v>16.559999999999999</v>
      </c>
      <c r="V26" s="11">
        <f>[22]Junho!$H$25</f>
        <v>29.16</v>
      </c>
      <c r="W26" s="11">
        <f>[22]Junho!$H$26</f>
        <v>10.8</v>
      </c>
      <c r="X26" s="11">
        <f>[22]Junho!$H$27</f>
        <v>23.400000000000002</v>
      </c>
      <c r="Y26" s="11">
        <f>[22]Junho!$H$28</f>
        <v>32.04</v>
      </c>
      <c r="Z26" s="11">
        <f>[22]Junho!$H$29</f>
        <v>28.44</v>
      </c>
      <c r="AA26" s="11">
        <f>[22]Junho!$H$30</f>
        <v>15.840000000000002</v>
      </c>
      <c r="AB26" s="11">
        <f>[22]Junho!$H$31</f>
        <v>13.68</v>
      </c>
      <c r="AC26" s="11">
        <f>[22]Junho!$H$32</f>
        <v>9</v>
      </c>
      <c r="AD26" s="11">
        <f>[22]Junho!$H$33</f>
        <v>14.04</v>
      </c>
      <c r="AE26" s="11">
        <f>[22]Junho!$H$34</f>
        <v>34.56</v>
      </c>
      <c r="AF26" s="93">
        <f t="shared" si="1"/>
        <v>34.56</v>
      </c>
      <c r="AG26" s="115">
        <f t="shared" si="2"/>
        <v>18.012</v>
      </c>
      <c r="AH26" t="s">
        <v>47</v>
      </c>
      <c r="AI26" t="s">
        <v>47</v>
      </c>
      <c r="AJ26" t="s">
        <v>47</v>
      </c>
      <c r="AK26" t="s">
        <v>47</v>
      </c>
    </row>
    <row r="27" spans="1:37" x14ac:dyDescent="0.2">
      <c r="A27" s="58" t="s">
        <v>8</v>
      </c>
      <c r="B27" s="11">
        <f>[23]Junho!$H$5</f>
        <v>8.2799999999999994</v>
      </c>
      <c r="C27" s="11">
        <f>[23]Junho!$H$6</f>
        <v>9</v>
      </c>
      <c r="D27" s="11">
        <f>[23]Junho!$H$7</f>
        <v>7.2</v>
      </c>
      <c r="E27" s="11">
        <f>[23]Junho!$H$8</f>
        <v>13.32</v>
      </c>
      <c r="F27" s="11">
        <f>[23]Junho!$H$9</f>
        <v>18.36</v>
      </c>
      <c r="G27" s="11">
        <f>[23]Junho!$H$10</f>
        <v>7.5600000000000005</v>
      </c>
      <c r="H27" s="11">
        <f>[23]Junho!$H$11</f>
        <v>10.08</v>
      </c>
      <c r="I27" s="11">
        <f>[23]Junho!$H$12</f>
        <v>12.96</v>
      </c>
      <c r="J27" s="11">
        <f>[23]Junho!$H$13</f>
        <v>18.36</v>
      </c>
      <c r="K27" s="11">
        <f>[23]Junho!$H$14</f>
        <v>20.16</v>
      </c>
      <c r="L27" s="11">
        <f>[23]Junho!$H$15</f>
        <v>16.920000000000002</v>
      </c>
      <c r="M27" s="11">
        <f>[23]Junho!$H$16</f>
        <v>15.48</v>
      </c>
      <c r="N27" s="11">
        <f>[23]Junho!$H$17</f>
        <v>18.36</v>
      </c>
      <c r="O27" s="11">
        <f>[23]Junho!$H$18</f>
        <v>12.24</v>
      </c>
      <c r="P27" s="11">
        <f>[23]Junho!$H$19</f>
        <v>19.079999999999998</v>
      </c>
      <c r="Q27" s="11">
        <f>[23]Junho!$H$20</f>
        <v>19.8</v>
      </c>
      <c r="R27" s="11">
        <f>[23]Junho!$H$21</f>
        <v>20.52</v>
      </c>
      <c r="S27" s="11">
        <f>[23]Junho!$H$22</f>
        <v>15.48</v>
      </c>
      <c r="T27" s="11">
        <f>[23]Junho!$H$23</f>
        <v>14.04</v>
      </c>
      <c r="U27" s="11">
        <f>[23]Junho!$H$24</f>
        <v>14.04</v>
      </c>
      <c r="V27" s="11">
        <f>[23]Junho!$H$25</f>
        <v>15.840000000000002</v>
      </c>
      <c r="W27" s="11">
        <f>[23]Junho!$H$26</f>
        <v>16.559999999999999</v>
      </c>
      <c r="X27" s="11">
        <f>[23]Junho!$H$27</f>
        <v>21.6</v>
      </c>
      <c r="Y27" s="11">
        <f>[23]Junho!$H$28</f>
        <v>20.16</v>
      </c>
      <c r="Z27" s="11">
        <f>[23]Junho!$H$29</f>
        <v>20.52</v>
      </c>
      <c r="AA27" s="11">
        <f>[23]Junho!$H$30</f>
        <v>16.920000000000002</v>
      </c>
      <c r="AB27" s="11">
        <f>[23]Junho!$H$31</f>
        <v>14.04</v>
      </c>
      <c r="AC27" s="11">
        <f>[23]Junho!$H$32</f>
        <v>12.96</v>
      </c>
      <c r="AD27" s="11">
        <f>[23]Junho!$H$33</f>
        <v>20.16</v>
      </c>
      <c r="AE27" s="11">
        <f>[23]Junho!$H$34</f>
        <v>29.880000000000003</v>
      </c>
      <c r="AF27" s="15">
        <f t="shared" si="1"/>
        <v>29.880000000000003</v>
      </c>
      <c r="AG27" s="124">
        <f t="shared" si="2"/>
        <v>15.996000000000002</v>
      </c>
      <c r="AJ27" t="s">
        <v>47</v>
      </c>
    </row>
    <row r="28" spans="1:37" x14ac:dyDescent="0.2">
      <c r="A28" s="58" t="s">
        <v>9</v>
      </c>
      <c r="B28" s="11">
        <f>[24]Junho!$H$5</f>
        <v>11.879999999999999</v>
      </c>
      <c r="C28" s="11">
        <f>[24]Junho!$H$6</f>
        <v>7.5600000000000005</v>
      </c>
      <c r="D28" s="11">
        <f>[24]Junho!$H$7</f>
        <v>5.04</v>
      </c>
      <c r="E28" s="11">
        <f>[24]Junho!$H$8</f>
        <v>12.24</v>
      </c>
      <c r="F28" s="11">
        <f>[24]Junho!$H$9</f>
        <v>14.76</v>
      </c>
      <c r="G28" s="11">
        <f>[24]Junho!$H$10</f>
        <v>5.7600000000000007</v>
      </c>
      <c r="H28" s="11">
        <f>[24]Junho!$H$11</f>
        <v>9.3600000000000012</v>
      </c>
      <c r="I28" s="11">
        <f>[24]Junho!$H$12</f>
        <v>11.879999999999999</v>
      </c>
      <c r="J28" s="11">
        <f>[24]Junho!$H$13</f>
        <v>16.559999999999999</v>
      </c>
      <c r="K28" s="11">
        <f>[24]Junho!$H$14</f>
        <v>22.32</v>
      </c>
      <c r="L28" s="11">
        <f>[24]Junho!$H$15</f>
        <v>19.8</v>
      </c>
      <c r="M28" s="11">
        <f>[24]Junho!$H$16</f>
        <v>18</v>
      </c>
      <c r="N28" s="11">
        <f>[24]Junho!$H$17</f>
        <v>19.8</v>
      </c>
      <c r="O28" s="11">
        <f>[24]Junho!$H$18</f>
        <v>18</v>
      </c>
      <c r="P28" s="11">
        <f>[24]Junho!$H$19</f>
        <v>15.840000000000002</v>
      </c>
      <c r="Q28" s="11">
        <f>[24]Junho!$H$20</f>
        <v>15.840000000000002</v>
      </c>
      <c r="R28" s="11">
        <f>[24]Junho!$H$21</f>
        <v>22.68</v>
      </c>
      <c r="S28" s="11">
        <f>[24]Junho!$H$22</f>
        <v>16.559999999999999</v>
      </c>
      <c r="T28" s="11">
        <f>[24]Junho!$H$23</f>
        <v>18.36</v>
      </c>
      <c r="U28" s="11">
        <f>[24]Junho!$H$24</f>
        <v>18.36</v>
      </c>
      <c r="V28" s="11">
        <f>[24]Junho!$H$25</f>
        <v>18.720000000000002</v>
      </c>
      <c r="W28" s="11">
        <f>[24]Junho!$H$26</f>
        <v>15.48</v>
      </c>
      <c r="X28" s="11">
        <f>[24]Junho!$H$27</f>
        <v>18</v>
      </c>
      <c r="Y28" s="11">
        <f>[24]Junho!$H$28</f>
        <v>23.4</v>
      </c>
      <c r="Z28" s="11">
        <f>[24]Junho!$H$29</f>
        <v>31.32</v>
      </c>
      <c r="AA28" s="11">
        <f>[24]Junho!$H$30</f>
        <v>8.64</v>
      </c>
      <c r="AB28" s="11">
        <f>[24]Junho!$H$31</f>
        <v>10.44</v>
      </c>
      <c r="AC28" s="11">
        <f>[24]Junho!$H$32</f>
        <v>11.88</v>
      </c>
      <c r="AD28" s="11">
        <f>[24]Junho!$H$33</f>
        <v>15.48</v>
      </c>
      <c r="AE28" s="11">
        <f>[24]Junho!$H$34</f>
        <v>34.200000000000003</v>
      </c>
      <c r="AF28" s="15">
        <f t="shared" si="1"/>
        <v>34.200000000000003</v>
      </c>
      <c r="AG28" s="124">
        <f t="shared" si="2"/>
        <v>16.272000000000002</v>
      </c>
      <c r="AJ28" t="s">
        <v>47</v>
      </c>
    </row>
    <row r="29" spans="1:37" x14ac:dyDescent="0.2">
      <c r="A29" s="58" t="s">
        <v>42</v>
      </c>
      <c r="B29" s="11">
        <f>[25]Junho!$H$5</f>
        <v>12.6</v>
      </c>
      <c r="C29" s="11">
        <f>[25]Junho!$H$6</f>
        <v>9.3600000000000012</v>
      </c>
      <c r="D29" s="11">
        <f>[25]Junho!$H$7</f>
        <v>9.3600000000000012</v>
      </c>
      <c r="E29" s="11">
        <f>[25]Junho!$H$8</f>
        <v>5.04</v>
      </c>
      <c r="F29" s="11">
        <f>[25]Junho!$H$9</f>
        <v>19.440000000000001</v>
      </c>
      <c r="G29" s="11">
        <f>[25]Junho!$H$10</f>
        <v>9</v>
      </c>
      <c r="H29" s="11">
        <f>[25]Junho!$H$11</f>
        <v>10.08</v>
      </c>
      <c r="I29" s="11">
        <f>[25]Junho!$H$12</f>
        <v>11.520000000000001</v>
      </c>
      <c r="J29" s="11">
        <f>[25]Junho!$H$13</f>
        <v>12.6</v>
      </c>
      <c r="K29" s="11">
        <f>[25]Junho!$H$14</f>
        <v>15.120000000000001</v>
      </c>
      <c r="L29" s="11">
        <f>[25]Junho!$H$15</f>
        <v>17.28</v>
      </c>
      <c r="M29" s="11">
        <f>[25]Junho!$H$16</f>
        <v>16.920000000000002</v>
      </c>
      <c r="N29" s="11">
        <f>[25]Junho!$H$17</f>
        <v>9</v>
      </c>
      <c r="O29" s="11">
        <f>[25]Junho!$H$18</f>
        <v>9</v>
      </c>
      <c r="P29" s="11">
        <f>[25]Junho!$H$19</f>
        <v>10.44</v>
      </c>
      <c r="Q29" s="11">
        <f>[25]Junho!$H$20</f>
        <v>18.36</v>
      </c>
      <c r="R29" s="11">
        <f>[25]Junho!$H$21</f>
        <v>20.52</v>
      </c>
      <c r="S29" s="11">
        <f>[25]Junho!$H$22</f>
        <v>18</v>
      </c>
      <c r="T29" s="11">
        <f>[25]Junho!$H$23</f>
        <v>15.840000000000002</v>
      </c>
      <c r="U29" s="11">
        <f>[25]Junho!$H$24</f>
        <v>17.28</v>
      </c>
      <c r="V29" s="11">
        <f>[25]Junho!$H$25</f>
        <v>18.720000000000002</v>
      </c>
      <c r="W29" s="11">
        <f>[25]Junho!$H$26</f>
        <v>13.68</v>
      </c>
      <c r="X29" s="11">
        <f>[25]Junho!$H$27</f>
        <v>20.16</v>
      </c>
      <c r="Y29" s="11">
        <f>[25]Junho!$H$28</f>
        <v>19.440000000000001</v>
      </c>
      <c r="Z29" s="11">
        <f>[25]Junho!$H$29</f>
        <v>11.520000000000001</v>
      </c>
      <c r="AA29" s="11">
        <f>[25]Junho!$H$30</f>
        <v>10.8</v>
      </c>
      <c r="AB29" s="11">
        <f>[25]Junho!$H$31</f>
        <v>8.2799999999999994</v>
      </c>
      <c r="AC29" s="11">
        <f>[25]Junho!$H$32</f>
        <v>10.08</v>
      </c>
      <c r="AD29" s="11">
        <f>[25]Junho!$H$33</f>
        <v>14.76</v>
      </c>
      <c r="AE29" s="11">
        <f>[25]Junho!$H$34</f>
        <v>19.079999999999998</v>
      </c>
      <c r="AF29" s="15">
        <f t="shared" si="1"/>
        <v>20.52</v>
      </c>
      <c r="AG29" s="124">
        <f t="shared" si="2"/>
        <v>13.776</v>
      </c>
      <c r="AI29" t="s">
        <v>47</v>
      </c>
    </row>
    <row r="30" spans="1:37" x14ac:dyDescent="0.2">
      <c r="A30" s="58" t="s">
        <v>10</v>
      </c>
      <c r="B30" s="11">
        <f>[26]Junho!$H$5</f>
        <v>9.3600000000000012</v>
      </c>
      <c r="C30" s="11">
        <f>[26]Junho!$H$6</f>
        <v>10.8</v>
      </c>
      <c r="D30" s="11">
        <f>[26]Junho!$H$7</f>
        <v>8.64</v>
      </c>
      <c r="E30" s="11">
        <f>[26]Junho!$H$8</f>
        <v>12.6</v>
      </c>
      <c r="F30" s="11">
        <f>[26]Junho!$H$9</f>
        <v>20.16</v>
      </c>
      <c r="G30" s="11">
        <f>[26]Junho!$H$10</f>
        <v>9.7200000000000006</v>
      </c>
      <c r="H30" s="11">
        <f>[26]Junho!$H$11</f>
        <v>10.44</v>
      </c>
      <c r="I30" s="11">
        <f>[26]Junho!$H$12</f>
        <v>9.7200000000000006</v>
      </c>
      <c r="J30" s="11">
        <f>[26]Junho!$H$13</f>
        <v>12.24</v>
      </c>
      <c r="K30" s="11">
        <f>[26]Junho!$H$14</f>
        <v>15.120000000000001</v>
      </c>
      <c r="L30" s="11">
        <f>[26]Junho!$H$15</f>
        <v>11.879999999999999</v>
      </c>
      <c r="M30" s="11">
        <f>[26]Junho!$H$16</f>
        <v>14.76</v>
      </c>
      <c r="N30" s="11">
        <f>[26]Junho!$H$17</f>
        <v>15.120000000000001</v>
      </c>
      <c r="O30" s="11">
        <f>[26]Junho!$H$18</f>
        <v>10.44</v>
      </c>
      <c r="P30" s="11">
        <f>[26]Junho!$H$19</f>
        <v>18.36</v>
      </c>
      <c r="Q30" s="11">
        <f>[26]Junho!$H$20</f>
        <v>20.52</v>
      </c>
      <c r="R30" s="11">
        <f>[26]Junho!$H$21</f>
        <v>21.96</v>
      </c>
      <c r="S30" s="11">
        <f>[26]Junho!$H$22</f>
        <v>18</v>
      </c>
      <c r="T30" s="11">
        <f>[26]Junho!$H$23</f>
        <v>15.120000000000001</v>
      </c>
      <c r="U30" s="11">
        <f>[26]Junho!$H$24</f>
        <v>15.120000000000001</v>
      </c>
      <c r="V30" s="11">
        <f>[26]Junho!$H$25</f>
        <v>16.920000000000002</v>
      </c>
      <c r="W30" s="11">
        <f>[26]Junho!$H$26</f>
        <v>11.879999999999999</v>
      </c>
      <c r="X30" s="11">
        <f>[26]Junho!$H$27</f>
        <v>20.16</v>
      </c>
      <c r="Y30" s="11">
        <f>[26]Junho!$H$28</f>
        <v>23.040000000000003</v>
      </c>
      <c r="Z30" s="11">
        <f>[26]Junho!$H$29</f>
        <v>18.720000000000002</v>
      </c>
      <c r="AA30" s="11">
        <f>[26]Junho!$H$30</f>
        <v>10.08</v>
      </c>
      <c r="AB30" s="11">
        <f>[26]Junho!$H$31</f>
        <v>7.2</v>
      </c>
      <c r="AC30" s="11">
        <f>[26]Junho!$H$32</f>
        <v>10.08</v>
      </c>
      <c r="AD30" s="11">
        <f>[26]Junho!$H$33</f>
        <v>18.36</v>
      </c>
      <c r="AE30" s="11">
        <f>[26]Junho!$H$34</f>
        <v>27.36</v>
      </c>
      <c r="AF30" s="15">
        <f t="shared" si="1"/>
        <v>27.36</v>
      </c>
      <c r="AG30" s="124">
        <f t="shared" si="2"/>
        <v>14.796000000000003</v>
      </c>
      <c r="AK30" t="s">
        <v>47</v>
      </c>
    </row>
    <row r="31" spans="1:37" x14ac:dyDescent="0.2">
      <c r="A31" s="58" t="s">
        <v>172</v>
      </c>
      <c r="B31" s="11">
        <f>[27]Junho!$H$5</f>
        <v>17.28</v>
      </c>
      <c r="C31" s="11">
        <f>[27]Junho!$H$6</f>
        <v>15.840000000000002</v>
      </c>
      <c r="D31" s="11">
        <f>[27]Junho!$H$7</f>
        <v>17.64</v>
      </c>
      <c r="E31" s="11">
        <f>[27]Junho!$H$8</f>
        <v>19.079999999999998</v>
      </c>
      <c r="F31" s="11">
        <f>[27]Junho!$H$9</f>
        <v>24.48</v>
      </c>
      <c r="G31" s="11">
        <f>[27]Junho!$H$10</f>
        <v>8.64</v>
      </c>
      <c r="H31" s="11">
        <f>[27]Junho!$H$11</f>
        <v>14.04</v>
      </c>
      <c r="I31" s="11">
        <f>[27]Junho!$H$12</f>
        <v>19.079999999999998</v>
      </c>
      <c r="J31" s="11">
        <f>[27]Junho!$H$13</f>
        <v>20.16</v>
      </c>
      <c r="K31" s="11">
        <f>[27]Junho!$H$14</f>
        <v>25.92</v>
      </c>
      <c r="L31" s="11">
        <f>[27]Junho!$H$15</f>
        <v>22.32</v>
      </c>
      <c r="M31" s="11">
        <f>[27]Junho!$H$16</f>
        <v>30.6</v>
      </c>
      <c r="N31" s="11">
        <f>[27]Junho!$H$17</f>
        <v>28.08</v>
      </c>
      <c r="O31" s="11">
        <f>[27]Junho!$H$18</f>
        <v>31.680000000000003</v>
      </c>
      <c r="P31" s="11">
        <f>[27]Junho!$H$19</f>
        <v>25.92</v>
      </c>
      <c r="Q31" s="11">
        <f>[27]Junho!$H$20</f>
        <v>26.64</v>
      </c>
      <c r="R31" s="11">
        <f>[27]Junho!$H$21</f>
        <v>33.840000000000003</v>
      </c>
      <c r="S31" s="11">
        <f>[27]Junho!$H$22</f>
        <v>27.36</v>
      </c>
      <c r="T31" s="11">
        <f>[27]Junho!$H$23</f>
        <v>25.2</v>
      </c>
      <c r="U31" s="11">
        <f>[27]Junho!$H$24</f>
        <v>21.96</v>
      </c>
      <c r="V31" s="11">
        <f>[27]Junho!$H$25</f>
        <v>27.36</v>
      </c>
      <c r="W31" s="11">
        <f>[27]Junho!$H$26</f>
        <v>15.840000000000002</v>
      </c>
      <c r="X31" s="11">
        <f>[27]Junho!$H$27</f>
        <v>27.720000000000002</v>
      </c>
      <c r="Y31" s="11">
        <f>[27]Junho!$H$28</f>
        <v>36.36</v>
      </c>
      <c r="Z31" s="11">
        <f>[27]Junho!$H$29</f>
        <v>24.12</v>
      </c>
      <c r="AA31" s="11">
        <f>[27]Junho!$H$30</f>
        <v>14.04</v>
      </c>
      <c r="AB31" s="11">
        <f>[27]Junho!$H$31</f>
        <v>15.120000000000001</v>
      </c>
      <c r="AC31" s="11">
        <f>[27]Junho!$H$32</f>
        <v>14.76</v>
      </c>
      <c r="AD31" s="11">
        <f>[27]Junho!$H$33</f>
        <v>25.2</v>
      </c>
      <c r="AE31" s="11">
        <f>[27]Junho!$H$34</f>
        <v>37.080000000000005</v>
      </c>
      <c r="AF31" s="93">
        <f t="shared" si="1"/>
        <v>37.080000000000005</v>
      </c>
      <c r="AG31" s="115">
        <f t="shared" si="2"/>
        <v>23.112000000000002</v>
      </c>
      <c r="AH31" s="12" t="s">
        <v>47</v>
      </c>
      <c r="AJ31" t="s">
        <v>47</v>
      </c>
    </row>
    <row r="32" spans="1:37" x14ac:dyDescent="0.2">
      <c r="A32" s="58" t="s">
        <v>11</v>
      </c>
      <c r="B32" s="11" t="str">
        <f>[28]Junho!$H$5</f>
        <v>*</v>
      </c>
      <c r="C32" s="11" t="str">
        <f>[28]Junho!$H$6</f>
        <v>*</v>
      </c>
      <c r="D32" s="11" t="str">
        <f>[28]Junho!$H$7</f>
        <v>*</v>
      </c>
      <c r="E32" s="11" t="str">
        <f>[28]Junho!$H$8</f>
        <v>*</v>
      </c>
      <c r="F32" s="11" t="str">
        <f>[28]Junho!$H$9</f>
        <v>*</v>
      </c>
      <c r="G32" s="11" t="str">
        <f>[28]Junho!$H$10</f>
        <v>*</v>
      </c>
      <c r="H32" s="11" t="str">
        <f>[28]Junho!$H$11</f>
        <v>*</v>
      </c>
      <c r="I32" s="11" t="str">
        <f>[28]Junho!$H$12</f>
        <v>*</v>
      </c>
      <c r="J32" s="11" t="str">
        <f>[28]Junho!$H$13</f>
        <v>*</v>
      </c>
      <c r="K32" s="11" t="str">
        <f>[28]Junho!$H$14</f>
        <v>*</v>
      </c>
      <c r="L32" s="11" t="str">
        <f>[28]Junho!$H$15</f>
        <v>*</v>
      </c>
      <c r="M32" s="11" t="str">
        <f>[28]Junho!$H$16</f>
        <v>*</v>
      </c>
      <c r="N32" s="11" t="str">
        <f>[28]Junho!$H$17</f>
        <v>*</v>
      </c>
      <c r="O32" s="11" t="str">
        <f>[28]Junho!$H$18</f>
        <v>*</v>
      </c>
      <c r="P32" s="11" t="str">
        <f>[28]Junho!$H$19</f>
        <v>*</v>
      </c>
      <c r="Q32" s="11" t="str">
        <f>[28]Junho!$H$20</f>
        <v>*</v>
      </c>
      <c r="R32" s="11" t="str">
        <f>[28]Junho!$H$21</f>
        <v>*</v>
      </c>
      <c r="S32" s="11" t="str">
        <f>[28]Junho!$H$22</f>
        <v>*</v>
      </c>
      <c r="T32" s="11" t="str">
        <f>[28]Junho!$H$23</f>
        <v>*</v>
      </c>
      <c r="U32" s="11" t="str">
        <f>[28]Junho!$H$24</f>
        <v>*</v>
      </c>
      <c r="V32" s="11" t="str">
        <f>[28]Junho!$H$25</f>
        <v>*</v>
      </c>
      <c r="W32" s="11" t="str">
        <f>[28]Junho!$H$26</f>
        <v>*</v>
      </c>
      <c r="X32" s="11" t="str">
        <f>[28]Junho!$H$27</f>
        <v>*</v>
      </c>
      <c r="Y32" s="11" t="str">
        <f>[28]Junho!$H$28</f>
        <v>*</v>
      </c>
      <c r="Z32" s="11" t="str">
        <f>[28]Junho!$H$29</f>
        <v>*</v>
      </c>
      <c r="AA32" s="11" t="str">
        <f>[28]Junho!$H$30</f>
        <v>*</v>
      </c>
      <c r="AB32" s="11" t="str">
        <f>[28]Junho!$H$31</f>
        <v>*</v>
      </c>
      <c r="AC32" s="11" t="str">
        <f>[28]Junho!$H$32</f>
        <v>*</v>
      </c>
      <c r="AD32" s="11" t="str">
        <f>[28]Junho!$H$33</f>
        <v>*</v>
      </c>
      <c r="AE32" s="11" t="str">
        <f>[28]Junho!$H$34</f>
        <v>*</v>
      </c>
      <c r="AF32" s="93" t="s">
        <v>226</v>
      </c>
      <c r="AG32" s="115" t="s">
        <v>226</v>
      </c>
      <c r="AJ32" t="s">
        <v>47</v>
      </c>
      <c r="AK32" t="s">
        <v>47</v>
      </c>
    </row>
    <row r="33" spans="1:37" s="5" customFormat="1" x14ac:dyDescent="0.2">
      <c r="A33" s="58" t="s">
        <v>12</v>
      </c>
      <c r="B33" s="11">
        <f>[29]Junho!$H$5</f>
        <v>0</v>
      </c>
      <c r="C33" s="11">
        <f>[29]Junho!$H$6</f>
        <v>0</v>
      </c>
      <c r="D33" s="11">
        <f>[29]Junho!$H$7</f>
        <v>0</v>
      </c>
      <c r="E33" s="11">
        <f>[29]Junho!$H$8</f>
        <v>0</v>
      </c>
      <c r="F33" s="11">
        <f>[29]Junho!$H$9</f>
        <v>5.04</v>
      </c>
      <c r="G33" s="11">
        <f>[29]Junho!$H$10</f>
        <v>0</v>
      </c>
      <c r="H33" s="11">
        <f>[29]Junho!$H$11</f>
        <v>0</v>
      </c>
      <c r="I33" s="11">
        <f>[29]Junho!$H$12</f>
        <v>0</v>
      </c>
      <c r="J33" s="11">
        <f>[29]Junho!$H$13</f>
        <v>0.36000000000000004</v>
      </c>
      <c r="K33" s="11">
        <f>[29]Junho!$H$14</f>
        <v>0.72000000000000008</v>
      </c>
      <c r="L33" s="11">
        <f>[29]Junho!$H$15</f>
        <v>0</v>
      </c>
      <c r="M33" s="11">
        <f>[29]Junho!$H$16</f>
        <v>0.36000000000000004</v>
      </c>
      <c r="N33" s="11">
        <f>[29]Junho!$H$17</f>
        <v>0</v>
      </c>
      <c r="O33" s="11">
        <f>[29]Junho!$H$18</f>
        <v>0.36000000000000004</v>
      </c>
      <c r="P33" s="11">
        <f>[29]Junho!$H$19</f>
        <v>0</v>
      </c>
      <c r="Q33" s="11">
        <f>[29]Junho!$H$20</f>
        <v>0.36000000000000004</v>
      </c>
      <c r="R33" s="11">
        <f>[29]Junho!$H$21</f>
        <v>1.4400000000000002</v>
      </c>
      <c r="S33" s="11">
        <f>[29]Junho!$H$22</f>
        <v>0.72000000000000008</v>
      </c>
      <c r="T33" s="11">
        <f>[29]Junho!$H$23</f>
        <v>0.72000000000000008</v>
      </c>
      <c r="U33" s="11">
        <f>[29]Junho!$H$24</f>
        <v>0</v>
      </c>
      <c r="V33" s="11" t="str">
        <f>[29]Junho!$H$25</f>
        <v>*</v>
      </c>
      <c r="W33" s="11" t="str">
        <f>[29]Junho!$H$26</f>
        <v>*</v>
      </c>
      <c r="X33" s="11">
        <f>[29]Junho!$H$27</f>
        <v>0.72000000000000008</v>
      </c>
      <c r="Y33" s="11">
        <f>[29]Junho!$H$28</f>
        <v>1.8</v>
      </c>
      <c r="Z33" s="11">
        <f>[29]Junho!$H$29</f>
        <v>0</v>
      </c>
      <c r="AA33" s="11">
        <f>[29]Junho!$H$30</f>
        <v>0</v>
      </c>
      <c r="AB33" s="11">
        <f>[29]Junho!$H$31</f>
        <v>2.52</v>
      </c>
      <c r="AC33" s="11" t="str">
        <f>[29]Junho!$H$32</f>
        <v>*</v>
      </c>
      <c r="AD33" s="11">
        <f>[29]Junho!$H$33</f>
        <v>0</v>
      </c>
      <c r="AE33" s="11">
        <f>[29]Junho!$H$34</f>
        <v>14.4</v>
      </c>
      <c r="AF33" s="15">
        <f t="shared" si="1"/>
        <v>14.4</v>
      </c>
      <c r="AG33" s="124">
        <f t="shared" si="2"/>
        <v>1.0933333333333335</v>
      </c>
      <c r="AJ33" s="5" t="s">
        <v>47</v>
      </c>
      <c r="AK33" s="5" t="s">
        <v>47</v>
      </c>
    </row>
    <row r="34" spans="1:37" x14ac:dyDescent="0.2">
      <c r="A34" s="58" t="s">
        <v>13</v>
      </c>
      <c r="B34" s="11" t="str">
        <f>[30]Junho!$H$5</f>
        <v>*</v>
      </c>
      <c r="C34" s="11" t="str">
        <f>[30]Junho!$H$6</f>
        <v>*</v>
      </c>
      <c r="D34" s="11" t="str">
        <f>[30]Junho!$H$7</f>
        <v>*</v>
      </c>
      <c r="E34" s="11" t="str">
        <f>[30]Junho!$H$8</f>
        <v>*</v>
      </c>
      <c r="F34" s="11" t="str">
        <f>[30]Junho!$H$9</f>
        <v>*</v>
      </c>
      <c r="G34" s="11" t="str">
        <f>[30]Junho!$H$10</f>
        <v>*</v>
      </c>
      <c r="H34" s="11" t="str">
        <f>[30]Junho!$H$11</f>
        <v>*</v>
      </c>
      <c r="I34" s="11" t="str">
        <f>[30]Junho!$H$12</f>
        <v>*</v>
      </c>
      <c r="J34" s="11" t="str">
        <f>[30]Junho!$H$13</f>
        <v>*</v>
      </c>
      <c r="K34" s="11" t="str">
        <f>[30]Junho!$H$14</f>
        <v>*</v>
      </c>
      <c r="L34" s="11" t="str">
        <f>[30]Junho!$H$15</f>
        <v>*</v>
      </c>
      <c r="M34" s="11" t="str">
        <f>[30]Junho!$H$16</f>
        <v>*</v>
      </c>
      <c r="N34" s="11" t="str">
        <f>[30]Junho!$H$17</f>
        <v>*</v>
      </c>
      <c r="O34" s="11" t="str">
        <f>[30]Junho!$H$18</f>
        <v>*</v>
      </c>
      <c r="P34" s="11" t="str">
        <f>[30]Junho!$H$19</f>
        <v>*</v>
      </c>
      <c r="Q34" s="11" t="str">
        <f>[30]Junho!$H$20</f>
        <v>*</v>
      </c>
      <c r="R34" s="11" t="str">
        <f>[30]Junho!$H$21</f>
        <v>*</v>
      </c>
      <c r="S34" s="11" t="str">
        <f>[30]Junho!$H$22</f>
        <v>*</v>
      </c>
      <c r="T34" s="11" t="str">
        <f>[30]Junho!$H$23</f>
        <v>*</v>
      </c>
      <c r="U34" s="11" t="str">
        <f>[30]Junho!$H$24</f>
        <v>*</v>
      </c>
      <c r="V34" s="11" t="str">
        <f>[30]Junho!$H$25</f>
        <v>*</v>
      </c>
      <c r="W34" s="11" t="str">
        <f>[30]Junho!$H$26</f>
        <v>*</v>
      </c>
      <c r="X34" s="11" t="str">
        <f>[30]Junho!$H$27</f>
        <v>*</v>
      </c>
      <c r="Y34" s="11" t="str">
        <f>[30]Junho!$H$28</f>
        <v>*</v>
      </c>
      <c r="Z34" s="11" t="str">
        <f>[30]Junho!$H$29</f>
        <v>*</v>
      </c>
      <c r="AA34" s="11" t="str">
        <f>[30]Junho!$H$30</f>
        <v>*</v>
      </c>
      <c r="AB34" s="11" t="str">
        <f>[30]Junho!$H$31</f>
        <v>*</v>
      </c>
      <c r="AC34" s="11" t="str">
        <f>[30]Junho!$H$32</f>
        <v>*</v>
      </c>
      <c r="AD34" s="11" t="str">
        <f>[30]Junho!$H$33</f>
        <v>*</v>
      </c>
      <c r="AE34" s="11" t="str">
        <f>[30]Junho!$H$34</f>
        <v>*</v>
      </c>
      <c r="AF34" s="15" t="s">
        <v>226</v>
      </c>
      <c r="AG34" s="124" t="s">
        <v>226</v>
      </c>
      <c r="AJ34" t="s">
        <v>47</v>
      </c>
    </row>
    <row r="35" spans="1:37" x14ac:dyDescent="0.2">
      <c r="A35" s="58" t="s">
        <v>173</v>
      </c>
      <c r="B35" s="11">
        <f>[31]Junho!$H$5</f>
        <v>10.08</v>
      </c>
      <c r="C35" s="11">
        <f>[31]Junho!$H$6</f>
        <v>10.08</v>
      </c>
      <c r="D35" s="11">
        <f>[31]Junho!$H$7</f>
        <v>12.6</v>
      </c>
      <c r="E35" s="11">
        <f>[31]Junho!$H$8</f>
        <v>11.520000000000001</v>
      </c>
      <c r="F35" s="11">
        <f>[31]Junho!$H$9</f>
        <v>20.16</v>
      </c>
      <c r="G35" s="11">
        <f>[31]Junho!$H$10</f>
        <v>11.520000000000001</v>
      </c>
      <c r="H35" s="11">
        <f>[31]Junho!$H$11</f>
        <v>11.16</v>
      </c>
      <c r="I35" s="11">
        <f>[31]Junho!$H$12</f>
        <v>12.6</v>
      </c>
      <c r="J35" s="11">
        <f>[31]Junho!$H$13</f>
        <v>12.6</v>
      </c>
      <c r="K35" s="11">
        <f>[31]Junho!$H$14</f>
        <v>23.040000000000003</v>
      </c>
      <c r="L35" s="11">
        <f>[31]Junho!$H$15</f>
        <v>18</v>
      </c>
      <c r="M35" s="11">
        <f>[31]Junho!$H$16</f>
        <v>23.400000000000002</v>
      </c>
      <c r="N35" s="11">
        <f>[31]Junho!$H$17</f>
        <v>11.520000000000001</v>
      </c>
      <c r="O35" s="11">
        <f>[31]Junho!$H$18</f>
        <v>8.2799999999999994</v>
      </c>
      <c r="P35" s="11">
        <f>[31]Junho!$H$19</f>
        <v>20.52</v>
      </c>
      <c r="Q35" s="11">
        <f>[31]Junho!$H$20</f>
        <v>20.88</v>
      </c>
      <c r="R35" s="11">
        <f>[31]Junho!$H$21</f>
        <v>23.040000000000003</v>
      </c>
      <c r="S35" s="11">
        <f>[31]Junho!$H$22</f>
        <v>18</v>
      </c>
      <c r="T35" s="11">
        <f>[31]Junho!$H$23</f>
        <v>20.88</v>
      </c>
      <c r="U35" s="11">
        <f>[31]Junho!$H$24</f>
        <v>18.720000000000002</v>
      </c>
      <c r="V35" s="11">
        <f>[31]Junho!$H$25</f>
        <v>21.6</v>
      </c>
      <c r="W35" s="11">
        <f>[31]Junho!$H$26</f>
        <v>11.16</v>
      </c>
      <c r="X35" s="11">
        <f>[31]Junho!$H$27</f>
        <v>18</v>
      </c>
      <c r="Y35" s="11">
        <f>[31]Junho!$H$28</f>
        <v>24.12</v>
      </c>
      <c r="Z35" s="11">
        <f>[31]Junho!$H$29</f>
        <v>32.4</v>
      </c>
      <c r="AA35" s="11">
        <f>[31]Junho!$H$30</f>
        <v>13.32</v>
      </c>
      <c r="AB35" s="11">
        <f>[31]Junho!$H$31</f>
        <v>12.96</v>
      </c>
      <c r="AC35" s="11">
        <f>[31]Junho!$H$32</f>
        <v>10.8</v>
      </c>
      <c r="AD35" s="11">
        <f>[31]Junho!$H$33</f>
        <v>18.36</v>
      </c>
      <c r="AE35" s="11">
        <f>[31]Junho!$H$34</f>
        <v>35.64</v>
      </c>
      <c r="AF35" s="93">
        <f t="shared" si="1"/>
        <v>35.64</v>
      </c>
      <c r="AG35" s="115">
        <f t="shared" si="2"/>
        <v>17.232000000000003</v>
      </c>
      <c r="AJ35" t="s">
        <v>47</v>
      </c>
    </row>
    <row r="36" spans="1:37" x14ac:dyDescent="0.2">
      <c r="A36" s="58" t="s">
        <v>144</v>
      </c>
      <c r="B36" s="11" t="str">
        <f>[32]Junho!$H$5</f>
        <v>*</v>
      </c>
      <c r="C36" s="11" t="str">
        <f>[32]Junho!$H$6</f>
        <v>*</v>
      </c>
      <c r="D36" s="11" t="str">
        <f>[32]Junho!$H$7</f>
        <v>*</v>
      </c>
      <c r="E36" s="11" t="str">
        <f>[32]Junho!$H$8</f>
        <v>*</v>
      </c>
      <c r="F36" s="11" t="str">
        <f>[32]Junho!$H$9</f>
        <v>*</v>
      </c>
      <c r="G36" s="11" t="str">
        <f>[32]Junho!$H$10</f>
        <v>*</v>
      </c>
      <c r="H36" s="11" t="str">
        <f>[32]Junho!$H$11</f>
        <v>*</v>
      </c>
      <c r="I36" s="11" t="str">
        <f>[32]Junho!$H$12</f>
        <v>*</v>
      </c>
      <c r="J36" s="11" t="str">
        <f>[32]Junho!$H$13</f>
        <v>*</v>
      </c>
      <c r="K36" s="11" t="str">
        <f>[32]Junho!$H$14</f>
        <v>*</v>
      </c>
      <c r="L36" s="11" t="str">
        <f>[32]Junho!$H$15</f>
        <v>*</v>
      </c>
      <c r="M36" s="11" t="str">
        <f>[32]Junho!$H$16</f>
        <v>*</v>
      </c>
      <c r="N36" s="11" t="str">
        <f>[32]Junho!$H$17</f>
        <v>*</v>
      </c>
      <c r="O36" s="11" t="str">
        <f>[32]Junho!$H$18</f>
        <v>*</v>
      </c>
      <c r="P36" s="11" t="str">
        <f>[32]Junho!$H$19</f>
        <v>*</v>
      </c>
      <c r="Q36" s="11" t="str">
        <f>[32]Junho!$H$20</f>
        <v>*</v>
      </c>
      <c r="R36" s="11" t="str">
        <f>[32]Junho!$H$21</f>
        <v>*</v>
      </c>
      <c r="S36" s="11" t="str">
        <f>[32]Junho!$H$22</f>
        <v>*</v>
      </c>
      <c r="T36" s="11" t="str">
        <f>[32]Junho!$H$23</f>
        <v>*</v>
      </c>
      <c r="U36" s="11" t="str">
        <f>[32]Junho!$H$24</f>
        <v>*</v>
      </c>
      <c r="V36" s="11" t="str">
        <f>[32]Junho!$H$25</f>
        <v>*</v>
      </c>
      <c r="W36" s="11" t="str">
        <f>[32]Junho!$H$26</f>
        <v>*</v>
      </c>
      <c r="X36" s="11" t="str">
        <f>[32]Junho!$H$27</f>
        <v>*</v>
      </c>
      <c r="Y36" s="11" t="str">
        <f>[32]Junho!$H$28</f>
        <v>*</v>
      </c>
      <c r="Z36" s="11" t="str">
        <f>[32]Junho!$H$29</f>
        <v>*</v>
      </c>
      <c r="AA36" s="11" t="str">
        <f>[32]Junho!$H$30</f>
        <v>*</v>
      </c>
      <c r="AB36" s="11" t="str">
        <f>[32]Junho!$H$31</f>
        <v>*</v>
      </c>
      <c r="AC36" s="11" t="str">
        <f>[32]Junho!$H$32</f>
        <v>*</v>
      </c>
      <c r="AD36" s="11" t="str">
        <f>[32]Junho!$H$33</f>
        <v>*</v>
      </c>
      <c r="AE36" s="11" t="str">
        <f>[32]Junho!$H$34</f>
        <v>*</v>
      </c>
      <c r="AF36" s="93" t="s">
        <v>226</v>
      </c>
      <c r="AG36" s="115" t="s">
        <v>226</v>
      </c>
      <c r="AJ36" t="s">
        <v>47</v>
      </c>
    </row>
    <row r="37" spans="1:37" x14ac:dyDescent="0.2">
      <c r="A37" s="58" t="s">
        <v>14</v>
      </c>
      <c r="B37" s="11" t="str">
        <f>[33]Junho!$H$5</f>
        <v>*</v>
      </c>
      <c r="C37" s="11" t="str">
        <f>[33]Junho!$H$6</f>
        <v>*</v>
      </c>
      <c r="D37" s="11" t="str">
        <f>[33]Junho!$H$7</f>
        <v>*</v>
      </c>
      <c r="E37" s="11" t="str">
        <f>[33]Junho!$H$8</f>
        <v>*</v>
      </c>
      <c r="F37" s="11" t="str">
        <f>[33]Junho!$H$9</f>
        <v>*</v>
      </c>
      <c r="G37" s="11" t="str">
        <f>[33]Junho!$H$10</f>
        <v>*</v>
      </c>
      <c r="H37" s="11" t="str">
        <f>[33]Junho!$H$11</f>
        <v>*</v>
      </c>
      <c r="I37" s="11" t="str">
        <f>[33]Junho!$H$12</f>
        <v>*</v>
      </c>
      <c r="J37" s="11" t="str">
        <f>[33]Junho!$H$13</f>
        <v>*</v>
      </c>
      <c r="K37" s="11" t="str">
        <f>[33]Junho!$H$14</f>
        <v>*</v>
      </c>
      <c r="L37" s="11" t="str">
        <f>[33]Junho!$H$15</f>
        <v>*</v>
      </c>
      <c r="M37" s="11" t="str">
        <f>[33]Junho!$H$16</f>
        <v>*</v>
      </c>
      <c r="N37" s="11" t="str">
        <f>[33]Junho!$H$17</f>
        <v>*</v>
      </c>
      <c r="O37" s="11" t="str">
        <f>[33]Junho!$H$18</f>
        <v>*</v>
      </c>
      <c r="P37" s="11" t="str">
        <f>[33]Junho!$H$19</f>
        <v>*</v>
      </c>
      <c r="Q37" s="11" t="str">
        <f>[33]Junho!$H$20</f>
        <v>*</v>
      </c>
      <c r="R37" s="11" t="str">
        <f>[33]Junho!$H$21</f>
        <v>*</v>
      </c>
      <c r="S37" s="11" t="str">
        <f>[33]Junho!$H$22</f>
        <v>*</v>
      </c>
      <c r="T37" s="11" t="str">
        <f>[33]Junho!$H$23</f>
        <v>*</v>
      </c>
      <c r="U37" s="11" t="str">
        <f>[33]Junho!$H$24</f>
        <v>*</v>
      </c>
      <c r="V37" s="11" t="str">
        <f>[33]Junho!$H$25</f>
        <v>*</v>
      </c>
      <c r="W37" s="11" t="str">
        <f>[33]Junho!$H$26</f>
        <v>*</v>
      </c>
      <c r="X37" s="11" t="str">
        <f>[33]Junho!$H$27</f>
        <v>*</v>
      </c>
      <c r="Y37" s="11" t="str">
        <f>[33]Junho!$H$28</f>
        <v>*</v>
      </c>
      <c r="Z37" s="11" t="str">
        <f>[33]Junho!$H$29</f>
        <v>*</v>
      </c>
      <c r="AA37" s="11" t="str">
        <f>[33]Junho!$H$30</f>
        <v>*</v>
      </c>
      <c r="AB37" s="11" t="str">
        <f>[33]Junho!$H$31</f>
        <v>*</v>
      </c>
      <c r="AC37" s="11" t="str">
        <f>[33]Junho!$H$32</f>
        <v>*</v>
      </c>
      <c r="AD37" s="11" t="str">
        <f>[33]Junho!$H$33</f>
        <v>*</v>
      </c>
      <c r="AE37" s="11" t="str">
        <f>[33]Junho!$H$34</f>
        <v>*</v>
      </c>
      <c r="AF37" s="93" t="s">
        <v>226</v>
      </c>
      <c r="AG37" s="115" t="s">
        <v>226</v>
      </c>
      <c r="AJ37" t="s">
        <v>47</v>
      </c>
    </row>
    <row r="38" spans="1:37" x14ac:dyDescent="0.2">
      <c r="A38" s="58" t="s">
        <v>174</v>
      </c>
      <c r="B38" s="11">
        <f>[34]Junho!$H$5</f>
        <v>5.04</v>
      </c>
      <c r="C38" s="11">
        <f>[34]Junho!$H$6</f>
        <v>11.520000000000001</v>
      </c>
      <c r="D38" s="11">
        <f>[34]Junho!$H$7</f>
        <v>7.9200000000000008</v>
      </c>
      <c r="E38" s="11">
        <f>[34]Junho!$H$8</f>
        <v>8.2799999999999994</v>
      </c>
      <c r="F38" s="11">
        <f>[34]Junho!$H$9</f>
        <v>10.8</v>
      </c>
      <c r="G38" s="11">
        <f>[34]Junho!$H$10</f>
        <v>8.2799999999999994</v>
      </c>
      <c r="H38" s="11">
        <f>[34]Junho!$H$11</f>
        <v>6.84</v>
      </c>
      <c r="I38" s="11">
        <f>[34]Junho!$H$12</f>
        <v>3.6</v>
      </c>
      <c r="J38" s="11">
        <f>[34]Junho!$H$13</f>
        <v>4.6800000000000006</v>
      </c>
      <c r="K38" s="11">
        <f>[34]Junho!$H$14</f>
        <v>4.6800000000000006</v>
      </c>
      <c r="L38" s="11">
        <f>[34]Junho!$H$15</f>
        <v>3.9600000000000004</v>
      </c>
      <c r="M38" s="11">
        <f>[34]Junho!$H$16</f>
        <v>11.16</v>
      </c>
      <c r="N38" s="11">
        <f>[34]Junho!$H$17</f>
        <v>5.4</v>
      </c>
      <c r="O38" s="11">
        <f>[34]Junho!$H$18</f>
        <v>10.8</v>
      </c>
      <c r="P38" s="11">
        <f>[34]Junho!$H$19</f>
        <v>9</v>
      </c>
      <c r="Q38" s="11">
        <f>[34]Junho!$H$20</f>
        <v>9.3600000000000012</v>
      </c>
      <c r="R38" s="11">
        <f>[34]Junho!$H$21</f>
        <v>5.4</v>
      </c>
      <c r="S38" s="11">
        <f>[34]Junho!$H$22</f>
        <v>15.120000000000001</v>
      </c>
      <c r="T38" s="11">
        <f>[34]Junho!$H$23</f>
        <v>5.4</v>
      </c>
      <c r="U38" s="11">
        <f>[34]Junho!$H$24</f>
        <v>6.84</v>
      </c>
      <c r="V38" s="11">
        <f>[34]Junho!$H$25</f>
        <v>4.32</v>
      </c>
      <c r="W38" s="11">
        <f>[34]Junho!$H$26</f>
        <v>6.84</v>
      </c>
      <c r="X38" s="11">
        <f>[34]Junho!$H$27</f>
        <v>19.8</v>
      </c>
      <c r="Y38" s="11">
        <f>[34]Junho!$H$28</f>
        <v>10.08</v>
      </c>
      <c r="Z38" s="11">
        <f>[34]Junho!$H$29</f>
        <v>20.52</v>
      </c>
      <c r="AA38" s="11">
        <f>[34]Junho!$H$30</f>
        <v>8.64</v>
      </c>
      <c r="AB38" s="11">
        <f>[34]Junho!$H$31</f>
        <v>8.64</v>
      </c>
      <c r="AC38" s="11">
        <f>[34]Junho!$H$32</f>
        <v>8.64</v>
      </c>
      <c r="AD38" s="11">
        <f>[34]Junho!$H$33</f>
        <v>9.3600000000000012</v>
      </c>
      <c r="AE38" s="11">
        <f>[34]Junho!$H$34</f>
        <v>17.64</v>
      </c>
      <c r="AF38" s="93">
        <f t="shared" si="1"/>
        <v>20.52</v>
      </c>
      <c r="AG38" s="115">
        <f t="shared" si="2"/>
        <v>8.952</v>
      </c>
    </row>
    <row r="39" spans="1:37" x14ac:dyDescent="0.2">
      <c r="A39" s="58" t="s">
        <v>15</v>
      </c>
      <c r="B39" s="11" t="str">
        <f>[35]Junho!$H$5</f>
        <v>*</v>
      </c>
      <c r="C39" s="11" t="str">
        <f>[35]Junho!$H$6</f>
        <v>*</v>
      </c>
      <c r="D39" s="11" t="str">
        <f>[35]Junho!$H$7</f>
        <v>*</v>
      </c>
      <c r="E39" s="11" t="str">
        <f>[35]Junho!$H$8</f>
        <v>*</v>
      </c>
      <c r="F39" s="11" t="str">
        <f>[35]Junho!$H$9</f>
        <v>*</v>
      </c>
      <c r="G39" s="11" t="str">
        <f>[35]Junho!$H$10</f>
        <v>*</v>
      </c>
      <c r="H39" s="11" t="str">
        <f>[35]Junho!$H$11</f>
        <v>*</v>
      </c>
      <c r="I39" s="11" t="str">
        <f>[35]Junho!$H$12</f>
        <v>*</v>
      </c>
      <c r="J39" s="11" t="str">
        <f>[35]Junho!$H$13</f>
        <v>*</v>
      </c>
      <c r="K39" s="11" t="str">
        <f>[35]Junho!$H$14</f>
        <v>*</v>
      </c>
      <c r="L39" s="11" t="str">
        <f>[35]Junho!$H$15</f>
        <v>*</v>
      </c>
      <c r="M39" s="11" t="str">
        <f>[35]Junho!$H$16</f>
        <v>*</v>
      </c>
      <c r="N39" s="11" t="str">
        <f>[35]Junho!$H$17</f>
        <v>*</v>
      </c>
      <c r="O39" s="11" t="str">
        <f>[35]Junho!$H$18</f>
        <v>*</v>
      </c>
      <c r="P39" s="11" t="str">
        <f>[35]Junho!$H$19</f>
        <v>*</v>
      </c>
      <c r="Q39" s="11" t="str">
        <f>[35]Junho!$H$20</f>
        <v>*</v>
      </c>
      <c r="R39" s="11" t="str">
        <f>[35]Junho!$H$21</f>
        <v>*</v>
      </c>
      <c r="S39" s="11" t="str">
        <f>[35]Junho!$H$22</f>
        <v>*</v>
      </c>
      <c r="T39" s="11" t="str">
        <f>[35]Junho!$H$23</f>
        <v>*</v>
      </c>
      <c r="U39" s="11" t="str">
        <f>[35]Junho!$H$24</f>
        <v>*</v>
      </c>
      <c r="V39" s="11" t="str">
        <f>[35]Junho!$H$25</f>
        <v>*</v>
      </c>
      <c r="W39" s="11" t="str">
        <f>[35]Junho!$H$26</f>
        <v>*</v>
      </c>
      <c r="X39" s="11" t="str">
        <f>[35]Junho!$H$27</f>
        <v>*</v>
      </c>
      <c r="Y39" s="11" t="str">
        <f>[35]Junho!$H$28</f>
        <v>*</v>
      </c>
      <c r="Z39" s="11" t="str">
        <f>[35]Junho!$H$29</f>
        <v>*</v>
      </c>
      <c r="AA39" s="11" t="str">
        <f>[35]Junho!$H$30</f>
        <v>*</v>
      </c>
      <c r="AB39" s="11" t="str">
        <f>[35]Junho!$H$31</f>
        <v>*</v>
      </c>
      <c r="AC39" s="11" t="str">
        <f>[35]Junho!$H$32</f>
        <v>*</v>
      </c>
      <c r="AD39" s="11" t="str">
        <f>[35]Junho!$H$33</f>
        <v>*</v>
      </c>
      <c r="AE39" s="11" t="str">
        <f>[35]Junho!$H$34</f>
        <v>*</v>
      </c>
      <c r="AF39" s="93" t="s">
        <v>226</v>
      </c>
      <c r="AG39" s="115" t="s">
        <v>226</v>
      </c>
      <c r="AH39" s="12" t="s">
        <v>47</v>
      </c>
      <c r="AJ39" t="s">
        <v>47</v>
      </c>
    </row>
    <row r="40" spans="1:37" x14ac:dyDescent="0.2">
      <c r="A40" s="58" t="s">
        <v>16</v>
      </c>
      <c r="B40" s="11" t="str">
        <f>[36]Junho!$H$5</f>
        <v>*</v>
      </c>
      <c r="C40" s="11">
        <f>[36]Junho!$H$6</f>
        <v>6.12</v>
      </c>
      <c r="D40" s="11">
        <f>[36]Junho!$H$7</f>
        <v>3.6</v>
      </c>
      <c r="E40" s="11">
        <f>[36]Junho!$H$8</f>
        <v>0</v>
      </c>
      <c r="F40" s="11" t="str">
        <f>[36]Junho!$H$9</f>
        <v>*</v>
      </c>
      <c r="G40" s="11" t="str">
        <f>[36]Junho!$H$10</f>
        <v>*</v>
      </c>
      <c r="H40" s="11">
        <f>[36]Junho!$H$11</f>
        <v>8.2799999999999994</v>
      </c>
      <c r="I40" s="11">
        <f>[36]Junho!$H$12</f>
        <v>11.16</v>
      </c>
      <c r="J40" s="11">
        <f>[36]Junho!$H$13</f>
        <v>13.32</v>
      </c>
      <c r="K40" s="11">
        <f>[36]Junho!$H$14</f>
        <v>14.76</v>
      </c>
      <c r="L40" s="11">
        <f>[36]Junho!$H$15</f>
        <v>8.64</v>
      </c>
      <c r="M40" s="11" t="str">
        <f>[36]Junho!$H$16</f>
        <v>*</v>
      </c>
      <c r="N40" s="11" t="str">
        <f>[36]Junho!$H$17</f>
        <v>*</v>
      </c>
      <c r="O40" s="11">
        <f>[36]Junho!$H$18</f>
        <v>11.16</v>
      </c>
      <c r="P40" s="11">
        <f>[36]Junho!$H$19</f>
        <v>5.04</v>
      </c>
      <c r="Q40" s="11">
        <f>[36]Junho!$H$20</f>
        <v>16.2</v>
      </c>
      <c r="R40" s="11">
        <f>[36]Junho!$H$21</f>
        <v>21.96</v>
      </c>
      <c r="S40" s="11">
        <f>[36]Junho!$H$22</f>
        <v>12.24</v>
      </c>
      <c r="T40" s="11" t="str">
        <f>[36]Junho!$H$23</f>
        <v>*</v>
      </c>
      <c r="U40" s="11" t="str">
        <f>[36]Junho!$H$24</f>
        <v>*</v>
      </c>
      <c r="V40" s="11">
        <f>[36]Junho!$H$25</f>
        <v>23.400000000000002</v>
      </c>
      <c r="W40" s="11">
        <f>[36]Junho!$H$26</f>
        <v>12.24</v>
      </c>
      <c r="X40" s="11">
        <f>[36]Junho!$H$27</f>
        <v>21.240000000000002</v>
      </c>
      <c r="Y40" s="11">
        <f>[36]Junho!$H$28</f>
        <v>14.04</v>
      </c>
      <c r="Z40" s="11" t="str">
        <f>[36]Junho!$H$29</f>
        <v>*</v>
      </c>
      <c r="AA40" s="11" t="str">
        <f>[36]Junho!$H$30</f>
        <v>*</v>
      </c>
      <c r="AB40" s="11">
        <f>[36]Junho!$H$31</f>
        <v>10.8</v>
      </c>
      <c r="AC40" s="11">
        <f>[36]Junho!$H$32</f>
        <v>6.12</v>
      </c>
      <c r="AD40" s="11">
        <f>[36]Junho!$H$33</f>
        <v>0</v>
      </c>
      <c r="AE40" s="11" t="str">
        <f>[36]Junho!$H$34</f>
        <v>*</v>
      </c>
      <c r="AF40" s="15">
        <f t="shared" si="1"/>
        <v>23.400000000000002</v>
      </c>
      <c r="AG40" s="124">
        <f t="shared" si="2"/>
        <v>11.016000000000002</v>
      </c>
      <c r="AJ40" t="s">
        <v>47</v>
      </c>
    </row>
    <row r="41" spans="1:37" x14ac:dyDescent="0.2">
      <c r="A41" s="58" t="s">
        <v>175</v>
      </c>
      <c r="B41" s="11">
        <f>[37]Junho!$H$5</f>
        <v>13.32</v>
      </c>
      <c r="C41" s="11">
        <f>[37]Junho!$H$6</f>
        <v>15.840000000000002</v>
      </c>
      <c r="D41" s="11">
        <f>[37]Junho!$H$7</f>
        <v>14.04</v>
      </c>
      <c r="E41" s="11">
        <f>[37]Junho!$H$8</f>
        <v>12.24</v>
      </c>
      <c r="F41" s="11">
        <f>[37]Junho!$H$9</f>
        <v>13.32</v>
      </c>
      <c r="G41" s="11">
        <f>[37]Junho!$H$10</f>
        <v>16.2</v>
      </c>
      <c r="H41" s="11">
        <f>[37]Junho!$H$11</f>
        <v>12.96</v>
      </c>
      <c r="I41" s="11">
        <f>[37]Junho!$H$12</f>
        <v>11.520000000000001</v>
      </c>
      <c r="J41" s="11">
        <f>[37]Junho!$H$13</f>
        <v>14.76</v>
      </c>
      <c r="K41" s="11">
        <f>[37]Junho!$H$14</f>
        <v>20.52</v>
      </c>
      <c r="L41" s="11">
        <f>[37]Junho!$H$15</f>
        <v>25.56</v>
      </c>
      <c r="M41" s="11">
        <f>[37]Junho!$H$16</f>
        <v>19.079999999999998</v>
      </c>
      <c r="N41" s="11">
        <f>[37]Junho!$H$17</f>
        <v>12.6</v>
      </c>
      <c r="O41" s="11">
        <f>[37]Junho!$H$18</f>
        <v>15.840000000000002</v>
      </c>
      <c r="P41" s="11">
        <f>[37]Junho!$H$19</f>
        <v>13.68</v>
      </c>
      <c r="Q41" s="11">
        <f>[37]Junho!$H$20</f>
        <v>24.48</v>
      </c>
      <c r="R41" s="11">
        <f>[37]Junho!$H$21</f>
        <v>25.92</v>
      </c>
      <c r="S41" s="11">
        <f>[37]Junho!$H$22</f>
        <v>13.68</v>
      </c>
      <c r="T41" s="11">
        <f>[37]Junho!$H$23</f>
        <v>18.720000000000002</v>
      </c>
      <c r="U41" s="11">
        <f>[37]Junho!$H$24</f>
        <v>21.96</v>
      </c>
      <c r="V41" s="11">
        <f>[37]Junho!$H$25</f>
        <v>17.64</v>
      </c>
      <c r="W41" s="11">
        <f>[37]Junho!$H$26</f>
        <v>10.08</v>
      </c>
      <c r="X41" s="11">
        <f>[37]Junho!$H$27</f>
        <v>17.28</v>
      </c>
      <c r="Y41" s="11">
        <f>[37]Junho!$H$28</f>
        <v>23.759999999999998</v>
      </c>
      <c r="Z41" s="11">
        <f>[37]Junho!$H$29</f>
        <v>30.240000000000002</v>
      </c>
      <c r="AA41" s="11">
        <f>[37]Junho!$H$30</f>
        <v>16.559999999999999</v>
      </c>
      <c r="AB41" s="11">
        <f>[37]Junho!$H$31</f>
        <v>18.720000000000002</v>
      </c>
      <c r="AC41" s="11">
        <f>[37]Junho!$H$32</f>
        <v>15.840000000000002</v>
      </c>
      <c r="AD41" s="11">
        <f>[37]Junho!$H$33</f>
        <v>17.28</v>
      </c>
      <c r="AE41" s="11">
        <f>[37]Junho!$H$34</f>
        <v>32.04</v>
      </c>
      <c r="AF41" s="15">
        <f t="shared" si="1"/>
        <v>32.04</v>
      </c>
      <c r="AG41" s="124">
        <f t="shared" si="2"/>
        <v>17.855999999999998</v>
      </c>
      <c r="AJ41" t="s">
        <v>47</v>
      </c>
    </row>
    <row r="42" spans="1:37" x14ac:dyDescent="0.2">
      <c r="A42" s="58" t="s">
        <v>17</v>
      </c>
      <c r="B42" s="11">
        <f>[38]Junho!$H$5</f>
        <v>11.879999999999999</v>
      </c>
      <c r="C42" s="11">
        <f>[38]Junho!$H$6</f>
        <v>9</v>
      </c>
      <c r="D42" s="11">
        <f>[38]Junho!$H$7</f>
        <v>7.2</v>
      </c>
      <c r="E42" s="11">
        <f>[38]Junho!$H$8</f>
        <v>9.7200000000000006</v>
      </c>
      <c r="F42" s="11">
        <f>[38]Junho!$H$9</f>
        <v>19.8</v>
      </c>
      <c r="G42" s="11">
        <f>[38]Junho!$H$10</f>
        <v>7.2</v>
      </c>
      <c r="H42" s="11">
        <f>[38]Junho!$H$11</f>
        <v>8.2799999999999994</v>
      </c>
      <c r="I42" s="11">
        <f>[38]Junho!$H$12</f>
        <v>10.08</v>
      </c>
      <c r="J42" s="11">
        <f>[38]Junho!$H$13</f>
        <v>19.079999999999998</v>
      </c>
      <c r="K42" s="11">
        <f>[38]Junho!$H$14</f>
        <v>21.240000000000002</v>
      </c>
      <c r="L42" s="11">
        <f>[38]Junho!$H$15</f>
        <v>20.52</v>
      </c>
      <c r="M42" s="11">
        <f>[38]Junho!$H$16</f>
        <v>24.48</v>
      </c>
      <c r="N42" s="11">
        <f>[38]Junho!$H$17</f>
        <v>18.36</v>
      </c>
      <c r="O42" s="11">
        <f>[38]Junho!$H$18</f>
        <v>13.68</v>
      </c>
      <c r="P42" s="11">
        <f>[38]Junho!$H$19</f>
        <v>15.840000000000002</v>
      </c>
      <c r="Q42" s="11">
        <f>[38]Junho!$H$20</f>
        <v>18.36</v>
      </c>
      <c r="R42" s="11">
        <f>[38]Junho!$H$21</f>
        <v>20.16</v>
      </c>
      <c r="S42" s="11">
        <f>[38]Junho!$H$22</f>
        <v>15.48</v>
      </c>
      <c r="T42" s="11">
        <f>[38]Junho!$H$23</f>
        <v>15.840000000000002</v>
      </c>
      <c r="U42" s="11">
        <f>[38]Junho!$H$24</f>
        <v>14.76</v>
      </c>
      <c r="V42" s="11">
        <f>[38]Junho!$H$25</f>
        <v>17.64</v>
      </c>
      <c r="W42" s="11">
        <f>[38]Junho!$H$26</f>
        <v>10.8</v>
      </c>
      <c r="X42" s="11">
        <f>[38]Junho!$H$27</f>
        <v>15.840000000000002</v>
      </c>
      <c r="Y42" s="11">
        <f>[38]Junho!$H$28</f>
        <v>22.32</v>
      </c>
      <c r="Z42" s="11">
        <f>[38]Junho!$H$29</f>
        <v>29.880000000000003</v>
      </c>
      <c r="AA42" s="11">
        <f>[38]Junho!$H$30</f>
        <v>11.879999999999999</v>
      </c>
      <c r="AB42" s="11">
        <f>[38]Junho!$H$31</f>
        <v>8.2799999999999994</v>
      </c>
      <c r="AC42" s="11">
        <f>[38]Junho!$H$32</f>
        <v>9</v>
      </c>
      <c r="AD42" s="11">
        <f>[38]Junho!$H$33</f>
        <v>12.96</v>
      </c>
      <c r="AE42" s="11">
        <f>[38]Junho!$H$34</f>
        <v>33.840000000000003</v>
      </c>
      <c r="AF42" s="15">
        <f t="shared" si="1"/>
        <v>33.840000000000003</v>
      </c>
      <c r="AG42" s="124">
        <f t="shared" si="2"/>
        <v>15.779999999999996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[39]Junho!$H$5</f>
        <v>12.96</v>
      </c>
      <c r="C43" s="11">
        <f>[39]Junho!$H$6</f>
        <v>14.04</v>
      </c>
      <c r="D43" s="11">
        <f>[39]Junho!$H$7</f>
        <v>13.68</v>
      </c>
      <c r="E43" s="11">
        <f>[39]Junho!$H$8</f>
        <v>18.720000000000002</v>
      </c>
      <c r="F43" s="11">
        <f>[39]Junho!$H$9</f>
        <v>21.96</v>
      </c>
      <c r="G43" s="11">
        <f>[39]Junho!$H$10</f>
        <v>15.48</v>
      </c>
      <c r="H43" s="11">
        <f>[39]Junho!$H$11</f>
        <v>12.6</v>
      </c>
      <c r="I43" s="11">
        <f>[39]Junho!$H$12</f>
        <v>16.559999999999999</v>
      </c>
      <c r="J43" s="11">
        <f>[39]Junho!$H$13</f>
        <v>13.32</v>
      </c>
      <c r="K43" s="11">
        <f>[39]Junho!$H$14</f>
        <v>20.52</v>
      </c>
      <c r="L43" s="11">
        <f>[39]Junho!$H$15</f>
        <v>15.840000000000002</v>
      </c>
      <c r="M43" s="11">
        <f>[39]Junho!$H$16</f>
        <v>25.2</v>
      </c>
      <c r="N43" s="11">
        <f>[39]Junho!$H$17</f>
        <v>15.120000000000001</v>
      </c>
      <c r="O43" s="11">
        <f>[39]Junho!$H$18</f>
        <v>13.68</v>
      </c>
      <c r="P43" s="11">
        <f>[39]Junho!$H$19</f>
        <v>28.08</v>
      </c>
      <c r="Q43" s="11">
        <f>[39]Junho!$H$20</f>
        <v>19.440000000000001</v>
      </c>
      <c r="R43" s="11">
        <f>[39]Junho!$H$21</f>
        <v>23.040000000000003</v>
      </c>
      <c r="S43" s="11">
        <f>[39]Junho!$H$22</f>
        <v>23.759999999999998</v>
      </c>
      <c r="T43" s="11">
        <f>[39]Junho!$H$23</f>
        <v>18</v>
      </c>
      <c r="U43" s="11">
        <f>[39]Junho!$H$24</f>
        <v>20.88</v>
      </c>
      <c r="V43" s="11">
        <f>[39]Junho!$H$25</f>
        <v>20.88</v>
      </c>
      <c r="W43" s="11">
        <f>[39]Junho!$H$26</f>
        <v>20.16</v>
      </c>
      <c r="X43" s="11">
        <f>[39]Junho!$H$27</f>
        <v>18</v>
      </c>
      <c r="Y43" s="11">
        <f>[39]Junho!$H$28</f>
        <v>21.96</v>
      </c>
      <c r="Z43" s="11">
        <f>[39]Junho!$H$29</f>
        <v>26.64</v>
      </c>
      <c r="AA43" s="11">
        <f>[39]Junho!$H$30</f>
        <v>0</v>
      </c>
      <c r="AB43" s="11">
        <f>[39]Junho!$H$31</f>
        <v>0</v>
      </c>
      <c r="AC43" s="11">
        <f>[39]Junho!$H$32</f>
        <v>0</v>
      </c>
      <c r="AD43" s="11">
        <f>[39]Junho!$H$33</f>
        <v>0</v>
      </c>
      <c r="AE43" s="11">
        <f>[39]Junho!$H$34</f>
        <v>0</v>
      </c>
      <c r="AF43" s="93">
        <f t="shared" si="1"/>
        <v>28.08</v>
      </c>
      <c r="AG43" s="115">
        <f t="shared" si="2"/>
        <v>15.684000000000001</v>
      </c>
      <c r="AK43" t="s">
        <v>47</v>
      </c>
    </row>
    <row r="44" spans="1:37" x14ac:dyDescent="0.2">
      <c r="A44" s="58" t="s">
        <v>18</v>
      </c>
      <c r="B44" s="11">
        <f>[40]Junho!$H$5</f>
        <v>16.2</v>
      </c>
      <c r="C44" s="11">
        <f>[40]Junho!$H$6</f>
        <v>13.68</v>
      </c>
      <c r="D44" s="11">
        <f>[40]Junho!$H$7</f>
        <v>9.3600000000000012</v>
      </c>
      <c r="E44" s="11">
        <f>[40]Junho!$H$8</f>
        <v>16.559999999999999</v>
      </c>
      <c r="F44" s="11">
        <f>[40]Junho!$H$9</f>
        <v>16.920000000000002</v>
      </c>
      <c r="G44" s="11">
        <f>[40]Junho!$H$10</f>
        <v>12.96</v>
      </c>
      <c r="H44" s="11">
        <f>[40]Junho!$H$11</f>
        <v>8.2799999999999994</v>
      </c>
      <c r="I44" s="11">
        <f>[40]Junho!$H$12</f>
        <v>12.6</v>
      </c>
      <c r="J44" s="11">
        <f>[40]Junho!$H$13</f>
        <v>11.520000000000001</v>
      </c>
      <c r="K44" s="11">
        <f>[40]Junho!$H$14</f>
        <v>16.2</v>
      </c>
      <c r="L44" s="11">
        <f>[40]Junho!$H$15</f>
        <v>14.76</v>
      </c>
      <c r="M44" s="11">
        <f>[40]Junho!$H$16</f>
        <v>15.840000000000002</v>
      </c>
      <c r="N44" s="11">
        <f>[40]Junho!$H$17</f>
        <v>8.64</v>
      </c>
      <c r="O44" s="11">
        <f>[40]Junho!$H$18</f>
        <v>10.44</v>
      </c>
      <c r="P44" s="11">
        <f>[40]Junho!$H$19</f>
        <v>13.68</v>
      </c>
      <c r="Q44" s="11">
        <f>[40]Junho!$H$20</f>
        <v>15.120000000000001</v>
      </c>
      <c r="R44" s="11">
        <f>[40]Junho!$H$21</f>
        <v>17.28</v>
      </c>
      <c r="S44" s="11">
        <f>[40]Junho!$H$22</f>
        <v>14.76</v>
      </c>
      <c r="T44" s="11">
        <f>[40]Junho!$H$23</f>
        <v>16.559999999999999</v>
      </c>
      <c r="U44" s="11">
        <f>[40]Junho!$H$24</f>
        <v>16.2</v>
      </c>
      <c r="V44" s="11">
        <f>[40]Junho!$H$25</f>
        <v>19.079999999999998</v>
      </c>
      <c r="W44" s="11">
        <f>[40]Junho!$H$26</f>
        <v>12.6</v>
      </c>
      <c r="X44" s="11">
        <f>[40]Junho!$H$27</f>
        <v>16.2</v>
      </c>
      <c r="Y44" s="11">
        <f>[40]Junho!$H$28</f>
        <v>20.52</v>
      </c>
      <c r="Z44" s="11">
        <f>[40]Junho!$H$29</f>
        <v>25.2</v>
      </c>
      <c r="AA44" s="11">
        <f>[40]Junho!$H$30</f>
        <v>24.12</v>
      </c>
      <c r="AB44" s="11">
        <f>[40]Junho!$H$31</f>
        <v>10.44</v>
      </c>
      <c r="AC44" s="11" t="str">
        <f>[40]Junho!$H$32</f>
        <v>*</v>
      </c>
      <c r="AD44" s="11">
        <f>[40]Junho!$H$33</f>
        <v>10.08</v>
      </c>
      <c r="AE44" s="11">
        <f>[40]Junho!$H$34</f>
        <v>0</v>
      </c>
      <c r="AF44" s="15">
        <f t="shared" si="1"/>
        <v>25.2</v>
      </c>
      <c r="AG44" s="124">
        <f t="shared" si="2"/>
        <v>14.337931034482756</v>
      </c>
      <c r="AI44" t="s">
        <v>47</v>
      </c>
      <c r="AJ44" t="s">
        <v>47</v>
      </c>
      <c r="AK44" t="s">
        <v>47</v>
      </c>
    </row>
    <row r="45" spans="1:37" x14ac:dyDescent="0.2">
      <c r="A45" s="58" t="s">
        <v>162</v>
      </c>
      <c r="B45" s="11" t="str">
        <f>[41]Junho!$H$5</f>
        <v>*</v>
      </c>
      <c r="C45" s="11" t="str">
        <f>[41]Junho!$H$6</f>
        <v>*</v>
      </c>
      <c r="D45" s="11" t="str">
        <f>[41]Junho!$H$7</f>
        <v>*</v>
      </c>
      <c r="E45" s="11" t="str">
        <f>[41]Junho!$H$8</f>
        <v>*</v>
      </c>
      <c r="F45" s="11" t="str">
        <f>[41]Junho!$H$9</f>
        <v>*</v>
      </c>
      <c r="G45" s="11" t="str">
        <f>[41]Junho!$H$10</f>
        <v>*</v>
      </c>
      <c r="H45" s="11" t="str">
        <f>[41]Junho!$H$11</f>
        <v>*</v>
      </c>
      <c r="I45" s="11" t="str">
        <f>[41]Junho!$H$12</f>
        <v>*</v>
      </c>
      <c r="J45" s="11" t="str">
        <f>[41]Junho!$H$13</f>
        <v>*</v>
      </c>
      <c r="K45" s="11" t="str">
        <f>[41]Junho!$H$14</f>
        <v>*</v>
      </c>
      <c r="L45" s="11" t="str">
        <f>[41]Junho!$H$15</f>
        <v>*</v>
      </c>
      <c r="M45" s="11" t="str">
        <f>[41]Junho!$H$16</f>
        <v>*</v>
      </c>
      <c r="N45" s="11" t="str">
        <f>[41]Junho!$H$17</f>
        <v>*</v>
      </c>
      <c r="O45" s="11" t="str">
        <f>[41]Junho!$H$18</f>
        <v>*</v>
      </c>
      <c r="P45" s="11" t="str">
        <f>[41]Junho!$H$19</f>
        <v>*</v>
      </c>
      <c r="Q45" s="11" t="str">
        <f>[41]Junho!$H$20</f>
        <v>*</v>
      </c>
      <c r="R45" s="11" t="str">
        <f>[41]Junho!$H$21</f>
        <v>*</v>
      </c>
      <c r="S45" s="11" t="str">
        <f>[41]Junho!$H$22</f>
        <v>*</v>
      </c>
      <c r="T45" s="11" t="str">
        <f>[41]Junho!$H$23</f>
        <v>*</v>
      </c>
      <c r="U45" s="11" t="str">
        <f>[41]Junho!$H$24</f>
        <v>*</v>
      </c>
      <c r="V45" s="11" t="str">
        <f>[41]Junho!$H$25</f>
        <v>*</v>
      </c>
      <c r="W45" s="11" t="str">
        <f>[41]Junho!$H$26</f>
        <v>*</v>
      </c>
      <c r="X45" s="11" t="str">
        <f>[41]Junho!$H$27</f>
        <v>*</v>
      </c>
      <c r="Y45" s="11" t="str">
        <f>[41]Junho!$H$28</f>
        <v>*</v>
      </c>
      <c r="Z45" s="11" t="str">
        <f>[41]Junho!$H$29</f>
        <v>*</v>
      </c>
      <c r="AA45" s="11" t="str">
        <f>[41]Junho!$H$30</f>
        <v>*</v>
      </c>
      <c r="AB45" s="11" t="str">
        <f>[41]Junho!$H$31</f>
        <v>*</v>
      </c>
      <c r="AC45" s="11" t="str">
        <f>[41]Junho!$H$32</f>
        <v>*</v>
      </c>
      <c r="AD45" s="11" t="str">
        <f>[41]Junho!$H$33</f>
        <v>*</v>
      </c>
      <c r="AE45" s="11" t="str">
        <f>[41]Junho!$H$34</f>
        <v>*</v>
      </c>
      <c r="AF45" s="93" t="s">
        <v>226</v>
      </c>
      <c r="AG45" s="115" t="s">
        <v>226</v>
      </c>
    </row>
    <row r="46" spans="1:37" x14ac:dyDescent="0.2">
      <c r="A46" s="58" t="s">
        <v>19</v>
      </c>
      <c r="B46" s="11">
        <f>[42]Junho!$H$5</f>
        <v>1.08</v>
      </c>
      <c r="C46" s="11">
        <f>[42]Junho!$H$6</f>
        <v>0.36000000000000004</v>
      </c>
      <c r="D46" s="11">
        <f>[42]Junho!$H$7</f>
        <v>0</v>
      </c>
      <c r="E46" s="11">
        <f>[42]Junho!$H$8</f>
        <v>0.72000000000000008</v>
      </c>
      <c r="F46" s="11">
        <f>[42]Junho!$H$9</f>
        <v>11.520000000000001</v>
      </c>
      <c r="G46" s="11">
        <f>[42]Junho!$H$10</f>
        <v>0.36000000000000004</v>
      </c>
      <c r="H46" s="11">
        <f>[42]Junho!$H$11</f>
        <v>0</v>
      </c>
      <c r="I46" s="11">
        <f>[42]Junho!$H$12</f>
        <v>6.12</v>
      </c>
      <c r="J46" s="11">
        <f>[42]Junho!$H$13</f>
        <v>11.520000000000001</v>
      </c>
      <c r="K46" s="11">
        <f>[42]Junho!$H$14</f>
        <v>16.920000000000002</v>
      </c>
      <c r="L46" s="11">
        <f>[42]Junho!$H$15</f>
        <v>16.2</v>
      </c>
      <c r="M46" s="11">
        <f>[42]Junho!$H$16</f>
        <v>12.24</v>
      </c>
      <c r="N46" s="11">
        <f>[42]Junho!$H$17</f>
        <v>11.16</v>
      </c>
      <c r="O46" s="11">
        <f>[42]Junho!$H$18</f>
        <v>7.5600000000000005</v>
      </c>
      <c r="P46" s="11">
        <f>[42]Junho!$H$19</f>
        <v>15.120000000000001</v>
      </c>
      <c r="Q46" s="11">
        <f>[42]Junho!$H$20</f>
        <v>19.8</v>
      </c>
      <c r="R46" s="11">
        <f>[42]Junho!$H$21</f>
        <v>25.2</v>
      </c>
      <c r="S46" s="11">
        <f>[42]Junho!$H$22</f>
        <v>10.08</v>
      </c>
      <c r="T46" s="11">
        <f>[42]Junho!$H$23</f>
        <v>13.32</v>
      </c>
      <c r="U46" s="11">
        <f>[42]Junho!$H$24</f>
        <v>11.520000000000001</v>
      </c>
      <c r="V46" s="11">
        <f>[42]Junho!$H$25</f>
        <v>8.2799999999999994</v>
      </c>
      <c r="W46" s="11">
        <f>[42]Junho!$H$26</f>
        <v>14.76</v>
      </c>
      <c r="X46" s="11">
        <f>[42]Junho!$H$27</f>
        <v>22.68</v>
      </c>
      <c r="Y46" s="11">
        <f>[42]Junho!$H$28</f>
        <v>14.76</v>
      </c>
      <c r="Z46" s="11">
        <f>[42]Junho!$H$29</f>
        <v>3.6</v>
      </c>
      <c r="AA46" s="11">
        <f>[42]Junho!$H$30</f>
        <v>12.6</v>
      </c>
      <c r="AB46" s="11">
        <f>[42]Junho!$H$31</f>
        <v>0.72000000000000008</v>
      </c>
      <c r="AC46" s="11">
        <f>[42]Junho!$H$32</f>
        <v>0.72000000000000008</v>
      </c>
      <c r="AD46" s="11">
        <f>[42]Junho!$H$33</f>
        <v>23.400000000000002</v>
      </c>
      <c r="AE46" s="11">
        <f>[42]Junho!$H$34</f>
        <v>25.56</v>
      </c>
      <c r="AF46" s="15">
        <f t="shared" si="1"/>
        <v>25.56</v>
      </c>
      <c r="AG46" s="124">
        <f t="shared" si="2"/>
        <v>10.596000000000002</v>
      </c>
      <c r="AH46" s="12" t="s">
        <v>47</v>
      </c>
    </row>
    <row r="47" spans="1:37" x14ac:dyDescent="0.2">
      <c r="A47" s="58" t="s">
        <v>31</v>
      </c>
      <c r="B47" s="11">
        <f>[43]Junho!$H$5</f>
        <v>9</v>
      </c>
      <c r="C47" s="11">
        <f>[43]Junho!$H$6</f>
        <v>11.879999999999999</v>
      </c>
      <c r="D47" s="11">
        <f>[43]Junho!$H$7</f>
        <v>7.5600000000000005</v>
      </c>
      <c r="E47" s="11">
        <f>[43]Junho!$H$8</f>
        <v>12.96</v>
      </c>
      <c r="F47" s="11">
        <f>[43]Junho!$H$9</f>
        <v>17.64</v>
      </c>
      <c r="G47" s="11">
        <f>[43]Junho!$H$10</f>
        <v>10.44</v>
      </c>
      <c r="H47" s="11">
        <f>[43]Junho!$H$11</f>
        <v>8.64</v>
      </c>
      <c r="I47" s="11">
        <f>[43]Junho!$H$12</f>
        <v>10.8</v>
      </c>
      <c r="J47" s="11">
        <f>[43]Junho!$H$13</f>
        <v>12.6</v>
      </c>
      <c r="K47" s="11">
        <f>[43]Junho!$H$14</f>
        <v>16.559999999999999</v>
      </c>
      <c r="L47" s="11">
        <f>[43]Junho!$H$15</f>
        <v>15.840000000000002</v>
      </c>
      <c r="M47" s="11">
        <f>[43]Junho!$H$16</f>
        <v>14.04</v>
      </c>
      <c r="N47" s="11">
        <f>[43]Junho!$H$17</f>
        <v>11.16</v>
      </c>
      <c r="O47" s="11">
        <f>[43]Junho!$H$18</f>
        <v>14.4</v>
      </c>
      <c r="P47" s="11">
        <f>[43]Junho!$H$19</f>
        <v>13.68</v>
      </c>
      <c r="Q47" s="11">
        <f>[43]Junho!$H$20</f>
        <v>14.4</v>
      </c>
      <c r="R47" s="11">
        <f>[43]Junho!$H$21</f>
        <v>21.240000000000002</v>
      </c>
      <c r="S47" s="11">
        <f>[43]Junho!$H$22</f>
        <v>15.120000000000001</v>
      </c>
      <c r="T47" s="11">
        <f>[43]Junho!$H$23</f>
        <v>15.48</v>
      </c>
      <c r="U47" s="11">
        <f>[43]Junho!$H$24</f>
        <v>15.120000000000001</v>
      </c>
      <c r="V47" s="11">
        <f>[43]Junho!$H$25</f>
        <v>17.64</v>
      </c>
      <c r="W47" s="11">
        <f>[43]Junho!$H$26</f>
        <v>10.44</v>
      </c>
      <c r="X47" s="11">
        <f>[43]Junho!$H$27</f>
        <v>18</v>
      </c>
      <c r="Y47" s="11">
        <f>[43]Junho!$H$28</f>
        <v>16.920000000000002</v>
      </c>
      <c r="Z47" s="11">
        <f>[43]Junho!$H$29</f>
        <v>13.68</v>
      </c>
      <c r="AA47" s="11">
        <f>[43]Junho!$H$30</f>
        <v>18</v>
      </c>
      <c r="AB47" s="11">
        <f>[43]Junho!$H$31</f>
        <v>10.8</v>
      </c>
      <c r="AC47" s="11">
        <f>[43]Junho!$H$32</f>
        <v>10.44</v>
      </c>
      <c r="AD47" s="11">
        <f>[43]Junho!$H$33</f>
        <v>17.28</v>
      </c>
      <c r="AE47" s="11">
        <f>[43]Junho!$H$34</f>
        <v>28.44</v>
      </c>
      <c r="AF47" s="15">
        <f t="shared" si="1"/>
        <v>28.44</v>
      </c>
      <c r="AG47" s="124">
        <f t="shared" si="2"/>
        <v>14.34</v>
      </c>
    </row>
    <row r="48" spans="1:37" x14ac:dyDescent="0.2">
      <c r="A48" s="58" t="s">
        <v>44</v>
      </c>
      <c r="B48" s="11">
        <f>[44]Junho!$H$5</f>
        <v>13.32</v>
      </c>
      <c r="C48" s="11">
        <f>[44]Junho!$H$6</f>
        <v>15.120000000000001</v>
      </c>
      <c r="D48" s="11">
        <f>[44]Junho!$H$7</f>
        <v>11.520000000000001</v>
      </c>
      <c r="E48" s="11">
        <f>[44]Junho!$H$8</f>
        <v>16.2</v>
      </c>
      <c r="F48" s="11">
        <f>[44]Junho!$H$9</f>
        <v>15.840000000000002</v>
      </c>
      <c r="G48" s="11">
        <f>[44]Junho!$H$10</f>
        <v>15.48</v>
      </c>
      <c r="H48" s="11">
        <f>[44]Junho!$H$11</f>
        <v>15.120000000000001</v>
      </c>
      <c r="I48" s="11">
        <f>[44]Junho!$H$12</f>
        <v>12.96</v>
      </c>
      <c r="J48" s="11">
        <f>[44]Junho!$H$13</f>
        <v>15.840000000000002</v>
      </c>
      <c r="K48" s="11">
        <f>[44]Junho!$H$14</f>
        <v>24.12</v>
      </c>
      <c r="L48" s="11">
        <f>[44]Junho!$H$15</f>
        <v>21.240000000000002</v>
      </c>
      <c r="M48" s="11">
        <f>[44]Junho!$H$16</f>
        <v>26.64</v>
      </c>
      <c r="N48" s="11">
        <f>[44]Junho!$H$17</f>
        <v>16.2</v>
      </c>
      <c r="O48" s="11">
        <f>[44]Junho!$H$18</f>
        <v>21.96</v>
      </c>
      <c r="P48" s="11">
        <f>[44]Junho!$H$19</f>
        <v>14.76</v>
      </c>
      <c r="Q48" s="11">
        <f>[44]Junho!$H$20</f>
        <v>23.759999999999998</v>
      </c>
      <c r="R48" s="11">
        <f>[44]Junho!$H$21</f>
        <v>23.040000000000003</v>
      </c>
      <c r="S48" s="11">
        <f>[44]Junho!$H$22</f>
        <v>25.92</v>
      </c>
      <c r="T48" s="11">
        <f>[44]Junho!$H$23</f>
        <v>18.720000000000002</v>
      </c>
      <c r="U48" s="11">
        <f>[44]Junho!$H$24</f>
        <v>20.88</v>
      </c>
      <c r="V48" s="11">
        <f>[44]Junho!$H$25</f>
        <v>23.400000000000002</v>
      </c>
      <c r="W48" s="11">
        <f>[44]Junho!$H$26</f>
        <v>14.04</v>
      </c>
      <c r="X48" s="11">
        <f>[44]Junho!$H$27</f>
        <v>22.32</v>
      </c>
      <c r="Y48" s="11">
        <f>[44]Junho!$H$28</f>
        <v>28.8</v>
      </c>
      <c r="Z48" s="11">
        <f>[44]Junho!$H$29</f>
        <v>23.040000000000003</v>
      </c>
      <c r="AA48" s="11">
        <f>[44]Junho!$H$30</f>
        <v>20.52</v>
      </c>
      <c r="AB48" s="11">
        <f>[44]Junho!$H$31</f>
        <v>16.2</v>
      </c>
      <c r="AC48" s="11">
        <f>[44]Junho!$H$32</f>
        <v>15.840000000000002</v>
      </c>
      <c r="AD48" s="11">
        <f>[44]Junho!$H$33</f>
        <v>21.6</v>
      </c>
      <c r="AE48" s="11">
        <f>[44]Junho!$H$34</f>
        <v>27.36</v>
      </c>
      <c r="AF48" s="15">
        <f t="shared" si="1"/>
        <v>28.8</v>
      </c>
      <c r="AG48" s="124">
        <f t="shared" si="2"/>
        <v>19.392000000000007</v>
      </c>
      <c r="AH48" s="12" t="s">
        <v>47</v>
      </c>
    </row>
    <row r="49" spans="1:37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93" t="s">
        <v>226</v>
      </c>
      <c r="AG49" s="115" t="s">
        <v>226</v>
      </c>
    </row>
    <row r="50" spans="1:37" s="5" customFormat="1" ht="17.100000000000001" customHeight="1" x14ac:dyDescent="0.2">
      <c r="A50" s="59" t="s">
        <v>33</v>
      </c>
      <c r="B50" s="13">
        <f t="shared" ref="B50:AF50" si="3">MAX(B5:B49)</f>
        <v>22.68</v>
      </c>
      <c r="C50" s="13">
        <f t="shared" si="3"/>
        <v>19.440000000000001</v>
      </c>
      <c r="D50" s="13">
        <f t="shared" si="3"/>
        <v>17.64</v>
      </c>
      <c r="E50" s="13">
        <f t="shared" si="3"/>
        <v>22.68</v>
      </c>
      <c r="F50" s="13">
        <f t="shared" si="3"/>
        <v>36.72</v>
      </c>
      <c r="G50" s="13">
        <f t="shared" si="3"/>
        <v>17.64</v>
      </c>
      <c r="H50" s="13">
        <f t="shared" si="3"/>
        <v>16.920000000000002</v>
      </c>
      <c r="I50" s="13">
        <f t="shared" si="3"/>
        <v>23.400000000000002</v>
      </c>
      <c r="J50" s="13">
        <f t="shared" si="3"/>
        <v>21.6</v>
      </c>
      <c r="K50" s="13">
        <f t="shared" si="3"/>
        <v>25.92</v>
      </c>
      <c r="L50" s="13">
        <f t="shared" si="3"/>
        <v>25.56</v>
      </c>
      <c r="M50" s="13">
        <f t="shared" si="3"/>
        <v>30.6</v>
      </c>
      <c r="N50" s="13">
        <f t="shared" si="3"/>
        <v>28.08</v>
      </c>
      <c r="O50" s="13">
        <f t="shared" si="3"/>
        <v>31.680000000000003</v>
      </c>
      <c r="P50" s="13">
        <f t="shared" si="3"/>
        <v>33.480000000000004</v>
      </c>
      <c r="Q50" s="13">
        <f t="shared" si="3"/>
        <v>33.119999999999997</v>
      </c>
      <c r="R50" s="13">
        <f t="shared" si="3"/>
        <v>33.840000000000003</v>
      </c>
      <c r="S50" s="13">
        <f t="shared" si="3"/>
        <v>27.720000000000002</v>
      </c>
      <c r="T50" s="13">
        <f t="shared" si="3"/>
        <v>27</v>
      </c>
      <c r="U50" s="13">
        <f t="shared" si="3"/>
        <v>26.28</v>
      </c>
      <c r="V50" s="13">
        <f t="shared" si="3"/>
        <v>29.16</v>
      </c>
      <c r="W50" s="13">
        <f t="shared" si="3"/>
        <v>25.2</v>
      </c>
      <c r="X50" s="13">
        <f t="shared" si="3"/>
        <v>33.480000000000004</v>
      </c>
      <c r="Y50" s="13">
        <f t="shared" si="3"/>
        <v>36.36</v>
      </c>
      <c r="Z50" s="13">
        <f t="shared" si="3"/>
        <v>34.56</v>
      </c>
      <c r="AA50" s="13">
        <f t="shared" si="3"/>
        <v>24.12</v>
      </c>
      <c r="AB50" s="13">
        <f t="shared" si="3"/>
        <v>32.04</v>
      </c>
      <c r="AC50" s="13">
        <f t="shared" si="3"/>
        <v>19.079999999999998</v>
      </c>
      <c r="AD50" s="13">
        <f t="shared" si="3"/>
        <v>31.319999999999997</v>
      </c>
      <c r="AE50" s="13">
        <f t="shared" si="3"/>
        <v>37.800000000000004</v>
      </c>
      <c r="AF50" s="15">
        <f t="shared" si="3"/>
        <v>37.800000000000004</v>
      </c>
      <c r="AG50" s="94">
        <f>AVERAGE(AG5:AG49)</f>
        <v>15.309653689284389</v>
      </c>
      <c r="AJ50" s="5" t="s">
        <v>47</v>
      </c>
      <c r="AK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52"/>
      <c r="AG52" s="51"/>
      <c r="AI52" t="s">
        <v>47</v>
      </c>
      <c r="AJ52" t="s">
        <v>47</v>
      </c>
      <c r="AK52" t="s">
        <v>47</v>
      </c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  <c r="AK54" t="s">
        <v>47</v>
      </c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  <c r="AJ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G58" s="1"/>
      <c r="AJ58" t="s">
        <v>47</v>
      </c>
    </row>
    <row r="60" spans="1:37" x14ac:dyDescent="0.2">
      <c r="AA60" s="3" t="s">
        <v>47</v>
      </c>
      <c r="AG60" t="s">
        <v>47</v>
      </c>
      <c r="AJ60" t="s">
        <v>47</v>
      </c>
      <c r="AK60" t="s">
        <v>47</v>
      </c>
    </row>
    <row r="61" spans="1:37" x14ac:dyDescent="0.2">
      <c r="U61" s="3" t="s">
        <v>47</v>
      </c>
    </row>
    <row r="62" spans="1:37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7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7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I56" sqref="AI5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7" ht="20.100000000000001" customHeight="1" thickBot="1" x14ac:dyDescent="0.25">
      <c r="A1" s="152" t="s">
        <v>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4"/>
    </row>
    <row r="2" spans="1:37" s="4" customFormat="1" ht="16.5" customHeight="1" x14ac:dyDescent="0.2">
      <c r="A2" s="178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82"/>
    </row>
    <row r="3" spans="1:37" s="5" customFormat="1" ht="12" customHeight="1" x14ac:dyDescent="0.2">
      <c r="A3" s="179"/>
      <c r="B3" s="180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83">
        <v>30</v>
      </c>
      <c r="AF3" s="119" t="s">
        <v>222</v>
      </c>
    </row>
    <row r="4" spans="1:37" s="5" customFormat="1" ht="13.5" customHeight="1" x14ac:dyDescent="0.2">
      <c r="A4" s="179"/>
      <c r="B4" s="181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84"/>
      <c r="AF4" s="120" t="s">
        <v>35</v>
      </c>
    </row>
    <row r="5" spans="1:37" s="5" customFormat="1" x14ac:dyDescent="0.2">
      <c r="A5" s="98" t="s">
        <v>40</v>
      </c>
      <c r="B5" s="132" t="str">
        <f>[1]Junho!$I$5</f>
        <v>NE</v>
      </c>
      <c r="C5" s="132" t="str">
        <f>[1]Junho!$I$6</f>
        <v>NO</v>
      </c>
      <c r="D5" s="132" t="str">
        <f>[1]Junho!$I$7</f>
        <v>O</v>
      </c>
      <c r="E5" s="132" t="str">
        <f>[1]Junho!$I$8</f>
        <v>O</v>
      </c>
      <c r="F5" s="132" t="str">
        <f>[1]Junho!$I$9</f>
        <v>O</v>
      </c>
      <c r="G5" s="132" t="str">
        <f>[1]Junho!$I$10</f>
        <v>O</v>
      </c>
      <c r="H5" s="132" t="str">
        <f>[1]Junho!$I$11</f>
        <v>O</v>
      </c>
      <c r="I5" s="132" t="str">
        <f>[1]Junho!$I$12</f>
        <v>O</v>
      </c>
      <c r="J5" s="132" t="str">
        <f>[1]Junho!$I$13</f>
        <v>L</v>
      </c>
      <c r="K5" s="132" t="str">
        <f>[1]Junho!$I$14</f>
        <v>L</v>
      </c>
      <c r="L5" s="132" t="str">
        <f>[1]Junho!$I$15</f>
        <v>NE</v>
      </c>
      <c r="M5" s="132" t="str">
        <f>[1]Junho!$I$16</f>
        <v>NO</v>
      </c>
      <c r="N5" s="132" t="str">
        <f>[1]Junho!$I$17</f>
        <v>NO</v>
      </c>
      <c r="O5" s="132" t="str">
        <f>[1]Junho!$I$18</f>
        <v>NO</v>
      </c>
      <c r="P5" s="132" t="str">
        <f>[1]Junho!$I$19</f>
        <v>O</v>
      </c>
      <c r="Q5" s="132" t="str">
        <f>[1]Junho!$I$20</f>
        <v>O</v>
      </c>
      <c r="R5" s="132" t="str">
        <f>[1]Junho!$I$21</f>
        <v>NO</v>
      </c>
      <c r="S5" s="132" t="str">
        <f>[1]Junho!$I$22</f>
        <v>SE</v>
      </c>
      <c r="T5" s="132" t="str">
        <f>[1]Junho!$I$23</f>
        <v>SE</v>
      </c>
      <c r="U5" s="132" t="str">
        <f>[1]Junho!$I$24</f>
        <v>SE</v>
      </c>
      <c r="V5" s="132" t="str">
        <f>[1]Junho!$I$25</f>
        <v>NO</v>
      </c>
      <c r="W5" s="132" t="str">
        <f>[1]Junho!$I$26</f>
        <v>N</v>
      </c>
      <c r="X5" s="132" t="str">
        <f>[1]Junho!$I$27</f>
        <v>NO</v>
      </c>
      <c r="Y5" s="132" t="str">
        <f>[1]Junho!$I$28</f>
        <v>NO</v>
      </c>
      <c r="Z5" s="132" t="str">
        <f>[1]Junho!$I$29</f>
        <v>NE</v>
      </c>
      <c r="AA5" s="132" t="str">
        <f>[1]Junho!$I$30</f>
        <v>NO</v>
      </c>
      <c r="AB5" s="132" t="str">
        <f>[1]Junho!$I$31</f>
        <v>SE</v>
      </c>
      <c r="AC5" s="132" t="str">
        <f>[1]Junho!$I$32</f>
        <v>O</v>
      </c>
      <c r="AD5" s="132" t="str">
        <f>[1]Junho!$I$33</f>
        <v>O</v>
      </c>
      <c r="AE5" s="132" t="str">
        <f>[1]Junho!$I$34</f>
        <v>L</v>
      </c>
      <c r="AF5" s="133" t="str">
        <f>[1]Junho!$I$35</f>
        <v>O</v>
      </c>
    </row>
    <row r="6" spans="1:37" x14ac:dyDescent="0.2">
      <c r="A6" s="98" t="s">
        <v>0</v>
      </c>
      <c r="B6" s="11" t="str">
        <f>[2]Junho!$I$5</f>
        <v>SO</v>
      </c>
      <c r="C6" s="11" t="str">
        <f>[2]Junho!$I$6</f>
        <v>SO</v>
      </c>
      <c r="D6" s="11" t="str">
        <f>[2]Junho!$I$7</f>
        <v>SO</v>
      </c>
      <c r="E6" s="11" t="str">
        <f>[2]Junho!$I$8</f>
        <v>SO</v>
      </c>
      <c r="F6" s="11" t="str">
        <f>[2]Junho!$I$9</f>
        <v>SO</v>
      </c>
      <c r="G6" s="11" t="str">
        <f>[2]Junho!$I$10</f>
        <v>SO</v>
      </c>
      <c r="H6" s="11" t="str">
        <f>[2]Junho!$I$11</f>
        <v>SO</v>
      </c>
      <c r="I6" s="11" t="str">
        <f>[2]Junho!$I$12</f>
        <v>SO</v>
      </c>
      <c r="J6" s="11" t="str">
        <f>[2]Junho!$I$13</f>
        <v>SO</v>
      </c>
      <c r="K6" s="11" t="str">
        <f>[2]Junho!$I$14</f>
        <v>SO</v>
      </c>
      <c r="L6" s="11" t="str">
        <f>[2]Junho!$I$15</f>
        <v>SO</v>
      </c>
      <c r="M6" s="11" t="str">
        <f>[2]Junho!$I$16</f>
        <v>SO</v>
      </c>
      <c r="N6" s="11" t="str">
        <f>[2]Junho!$I$17</f>
        <v>SO</v>
      </c>
      <c r="O6" s="11" t="str">
        <f>[2]Junho!$I$18</f>
        <v>SO</v>
      </c>
      <c r="P6" s="11" t="str">
        <f>[2]Junho!$I$19</f>
        <v>SO</v>
      </c>
      <c r="Q6" s="11" t="str">
        <f>[2]Junho!$I$20</f>
        <v>SO</v>
      </c>
      <c r="R6" s="11" t="str">
        <f>[2]Junho!$I$21</f>
        <v>SO</v>
      </c>
      <c r="S6" s="11" t="str">
        <f>[2]Junho!$I$22</f>
        <v>SO</v>
      </c>
      <c r="T6" s="129" t="str">
        <f>[2]Junho!$I$23</f>
        <v>SO</v>
      </c>
      <c r="U6" s="129" t="str">
        <f>[2]Junho!$I$24</f>
        <v>SO</v>
      </c>
      <c r="V6" s="129" t="str">
        <f>[2]Junho!$I$25</f>
        <v>SO</v>
      </c>
      <c r="W6" s="129" t="str">
        <f>[2]Junho!$I$26</f>
        <v>SO</v>
      </c>
      <c r="X6" s="129" t="str">
        <f>[2]Junho!$I$27</f>
        <v>SO</v>
      </c>
      <c r="Y6" s="129" t="str">
        <f>[2]Junho!$I$28</f>
        <v>SO</v>
      </c>
      <c r="Z6" s="129" t="str">
        <f>[2]Junho!$I$29</f>
        <v>SO</v>
      </c>
      <c r="AA6" s="129" t="str">
        <f>[2]Junho!$I$30</f>
        <v>SO</v>
      </c>
      <c r="AB6" s="129" t="str">
        <f>[2]Junho!$I$31</f>
        <v>SO</v>
      </c>
      <c r="AC6" s="129" t="str">
        <f>[2]Junho!$I$32</f>
        <v>SO</v>
      </c>
      <c r="AD6" s="129" t="str">
        <f>[2]Junho!$I$33</f>
        <v>SO</v>
      </c>
      <c r="AE6" s="129" t="str">
        <f>[2]Junho!$I$34</f>
        <v>SO</v>
      </c>
      <c r="AF6" s="125" t="str">
        <f>[2]Junho!$I$35</f>
        <v>SO</v>
      </c>
    </row>
    <row r="7" spans="1:37" x14ac:dyDescent="0.2">
      <c r="A7" s="98" t="s">
        <v>104</v>
      </c>
      <c r="B7" s="129" t="str">
        <f>[3]Junho!$I$5</f>
        <v>S</v>
      </c>
      <c r="C7" s="129" t="str">
        <f>[3]Junho!$I$6</f>
        <v>SO</v>
      </c>
      <c r="D7" s="129" t="str">
        <f>[3]Junho!$I$7</f>
        <v>NE</v>
      </c>
      <c r="E7" s="129" t="str">
        <f>[3]Junho!$I$8</f>
        <v>L</v>
      </c>
      <c r="F7" s="129" t="str">
        <f>[3]Junho!$I$9</f>
        <v>SE</v>
      </c>
      <c r="G7" s="129" t="str">
        <f>[3]Junho!$I$10</f>
        <v>SO</v>
      </c>
      <c r="H7" s="129" t="str">
        <f>[3]Junho!$I$11</f>
        <v>SE</v>
      </c>
      <c r="I7" s="129" t="str">
        <f>[3]Junho!$I$12</f>
        <v>L</v>
      </c>
      <c r="J7" s="129" t="str">
        <f>[3]Junho!$I$13</f>
        <v>NE</v>
      </c>
      <c r="K7" s="129" t="str">
        <f>[3]Junho!$I$14</f>
        <v>NO</v>
      </c>
      <c r="L7" s="129" t="str">
        <f>[3]Junho!$I$15</f>
        <v>N</v>
      </c>
      <c r="M7" s="129" t="str">
        <f>[3]Junho!$I$16</f>
        <v>N</v>
      </c>
      <c r="N7" s="129" t="str">
        <f>[3]Junho!$I$17</f>
        <v>N</v>
      </c>
      <c r="O7" s="129" t="str">
        <f>[3]Junho!$I$18</f>
        <v>S</v>
      </c>
      <c r="P7" s="129" t="str">
        <f>[3]Junho!$I$19</f>
        <v>SE</v>
      </c>
      <c r="Q7" s="129" t="str">
        <f>[3]Junho!$I$20</f>
        <v>SE</v>
      </c>
      <c r="R7" s="129" t="str">
        <f>[3]Junho!$I$21</f>
        <v>L</v>
      </c>
      <c r="S7" s="129" t="str">
        <f>[3]Junho!$I$22</f>
        <v>NE</v>
      </c>
      <c r="T7" s="129" t="str">
        <f>[3]Junho!$I$23</f>
        <v>NE</v>
      </c>
      <c r="U7" s="129" t="str">
        <f>[3]Junho!$I$24</f>
        <v>NE</v>
      </c>
      <c r="V7" s="129" t="str">
        <f>[3]Junho!$I$25</f>
        <v>L</v>
      </c>
      <c r="W7" s="129" t="str">
        <f>[3]Junho!$I$26</f>
        <v>NE</v>
      </c>
      <c r="X7" s="129" t="str">
        <f>[3]Junho!$I$27</f>
        <v>NE</v>
      </c>
      <c r="Y7" s="129" t="str">
        <f>[3]Junho!$I$28</f>
        <v>NE</v>
      </c>
      <c r="Z7" s="129" t="str">
        <f>[3]Junho!$I$29</f>
        <v>NO</v>
      </c>
      <c r="AA7" s="129" t="str">
        <f>[3]Junho!$I$30</f>
        <v>S</v>
      </c>
      <c r="AB7" s="129" t="str">
        <f>[3]Junho!$I$31</f>
        <v>SO</v>
      </c>
      <c r="AC7" s="129" t="str">
        <f>[3]Junho!$I$32</f>
        <v>L</v>
      </c>
      <c r="AD7" s="129" t="str">
        <f>[3]Junho!$I$33</f>
        <v>L</v>
      </c>
      <c r="AE7" s="129" t="str">
        <f>[3]Junho!$I$34</f>
        <v>L</v>
      </c>
      <c r="AF7" s="125" t="str">
        <f>[3]Junho!$I$35</f>
        <v>NE</v>
      </c>
    </row>
    <row r="8" spans="1:37" x14ac:dyDescent="0.2">
      <c r="A8" s="98" t="s">
        <v>1</v>
      </c>
      <c r="B8" s="11" t="str">
        <f>[4]Junho!$I$5</f>
        <v>*</v>
      </c>
      <c r="C8" s="11" t="str">
        <f>[4]Junho!$I$6</f>
        <v>*</v>
      </c>
      <c r="D8" s="11" t="str">
        <f>[4]Junho!$I$7</f>
        <v>*</v>
      </c>
      <c r="E8" s="11" t="str">
        <f>[4]Junho!$I$8</f>
        <v>*</v>
      </c>
      <c r="F8" s="11" t="str">
        <f>[4]Junho!$I$9</f>
        <v>NO</v>
      </c>
      <c r="G8" s="11" t="str">
        <f>[4]Junho!$I$10</f>
        <v>S</v>
      </c>
      <c r="H8" s="11" t="str">
        <f>[4]Junho!$I$11</f>
        <v>SE</v>
      </c>
      <c r="I8" s="11" t="str">
        <f>[4]Junho!$I$12</f>
        <v>SE</v>
      </c>
      <c r="J8" s="11" t="str">
        <f>[4]Junho!$I$13</f>
        <v>SE</v>
      </c>
      <c r="K8" s="11" t="str">
        <f>[4]Junho!$I$14</f>
        <v>*</v>
      </c>
      <c r="L8" s="11" t="str">
        <f>[4]Junho!$I$15</f>
        <v>*</v>
      </c>
      <c r="M8" s="11" t="str">
        <f>[4]Junho!$I$16</f>
        <v>*</v>
      </c>
      <c r="N8" s="11" t="str">
        <f>[4]Junho!$I$17</f>
        <v>*</v>
      </c>
      <c r="O8" s="11" t="str">
        <f>[4]Junho!$I$18</f>
        <v>*</v>
      </c>
      <c r="P8" s="11" t="str">
        <f>[4]Junho!$I$19</f>
        <v>*</v>
      </c>
      <c r="Q8" s="11" t="str">
        <f>[4]Junho!$I$20</f>
        <v>*</v>
      </c>
      <c r="R8" s="11" t="str">
        <f>[4]Junho!$I$21</f>
        <v>*</v>
      </c>
      <c r="S8" s="11" t="str">
        <f>[4]Junho!$I$22</f>
        <v>*</v>
      </c>
      <c r="T8" s="129" t="str">
        <f>[4]Junho!$I$23</f>
        <v>*</v>
      </c>
      <c r="U8" s="129" t="str">
        <f>[4]Junho!$I$24</f>
        <v>*</v>
      </c>
      <c r="V8" s="129" t="str">
        <f>[4]Junho!$I$25</f>
        <v>*</v>
      </c>
      <c r="W8" s="129" t="str">
        <f>[4]Junho!$I$26</f>
        <v>N</v>
      </c>
      <c r="X8" s="129" t="str">
        <f>[4]Junho!$I$27</f>
        <v>SE</v>
      </c>
      <c r="Y8" s="129" t="str">
        <f>[4]Junho!$I$28</f>
        <v>N</v>
      </c>
      <c r="Z8" s="129" t="str">
        <f>[4]Junho!$I$29</f>
        <v>N</v>
      </c>
      <c r="AA8" s="129" t="str">
        <f>[4]Junho!$I$30</f>
        <v>S</v>
      </c>
      <c r="AB8" s="129" t="str">
        <f>[4]Junho!$I$31</f>
        <v>*</v>
      </c>
      <c r="AC8" s="129" t="str">
        <f>[4]Junho!$I$32</f>
        <v>*</v>
      </c>
      <c r="AD8" s="129" t="str">
        <f>[4]Junho!$I$33</f>
        <v>*</v>
      </c>
      <c r="AE8" s="129" t="str">
        <f>[4]Junho!$I$34</f>
        <v>*</v>
      </c>
      <c r="AF8" s="125" t="str">
        <f>[4]Junho!$I$35</f>
        <v>SE</v>
      </c>
    </row>
    <row r="9" spans="1:37" x14ac:dyDescent="0.2">
      <c r="A9" s="98" t="s">
        <v>167</v>
      </c>
      <c r="B9" s="11" t="str">
        <f>[5]Junho!$I$5</f>
        <v>SO</v>
      </c>
      <c r="C9" s="11" t="str">
        <f>[5]Junho!$I$6</f>
        <v>SO</v>
      </c>
      <c r="D9" s="11" t="str">
        <f>[5]Junho!$I$7</f>
        <v>NE</v>
      </c>
      <c r="E9" s="11" t="str">
        <f>[5]Junho!$I$8</f>
        <v>NE</v>
      </c>
      <c r="F9" s="11" t="str">
        <f>[5]Junho!$I$9</f>
        <v>NE</v>
      </c>
      <c r="G9" s="11" t="str">
        <f>[5]Junho!$I$10</f>
        <v>O</v>
      </c>
      <c r="H9" s="11" t="str">
        <f>[5]Junho!$I$11</f>
        <v>NE</v>
      </c>
      <c r="I9" s="11" t="str">
        <f>[5]Junho!$I$12</f>
        <v>N</v>
      </c>
      <c r="J9" s="11" t="str">
        <f>[5]Junho!$I$13</f>
        <v>N</v>
      </c>
      <c r="K9" s="11" t="str">
        <f>[5]Junho!$I$14</f>
        <v>N</v>
      </c>
      <c r="L9" s="11" t="str">
        <f>[5]Junho!$I$15</f>
        <v>N</v>
      </c>
      <c r="M9" s="11" t="str">
        <f>[5]Junho!$I$16</f>
        <v>N</v>
      </c>
      <c r="N9" s="11" t="str">
        <f>[5]Junho!$I$17</f>
        <v>N</v>
      </c>
      <c r="O9" s="11" t="str">
        <f>[5]Junho!$I$18</f>
        <v>L</v>
      </c>
      <c r="P9" s="11" t="str">
        <f>[5]Junho!$I$19</f>
        <v>NE</v>
      </c>
      <c r="Q9" s="11" t="str">
        <f>[5]Junho!$I$20</f>
        <v>L</v>
      </c>
      <c r="R9" s="11" t="str">
        <f>[5]Junho!$I$21</f>
        <v>NE</v>
      </c>
      <c r="S9" s="11" t="str">
        <f>[5]Junho!$I$22</f>
        <v>N</v>
      </c>
      <c r="T9" s="129" t="str">
        <f>[5]Junho!$I$23</f>
        <v>N</v>
      </c>
      <c r="U9" s="129" t="str">
        <f>[5]Junho!$I$24</f>
        <v>N</v>
      </c>
      <c r="V9" s="129" t="str">
        <f>[5]Junho!$I$25</f>
        <v>N</v>
      </c>
      <c r="W9" s="129" t="str">
        <f>[5]Junho!$I$26</f>
        <v>NE</v>
      </c>
      <c r="X9" s="129" t="str">
        <f>[5]Junho!$I$27</f>
        <v>NE</v>
      </c>
      <c r="Y9" s="129" t="str">
        <f>[5]Junho!$I$28</f>
        <v>N</v>
      </c>
      <c r="Z9" s="129" t="str">
        <f>[5]Junho!$I$29</f>
        <v>N</v>
      </c>
      <c r="AA9" s="129" t="str">
        <f>[5]Junho!$I$30</f>
        <v>SE</v>
      </c>
      <c r="AB9" s="129" t="str">
        <f>[5]Junho!$I$31</f>
        <v>SO</v>
      </c>
      <c r="AC9" s="129" t="str">
        <f>[5]Junho!$I$32</f>
        <v>NE</v>
      </c>
      <c r="AD9" s="129" t="str">
        <f>[5]Junho!$I$33</f>
        <v>NE</v>
      </c>
      <c r="AE9" s="129" t="str">
        <f>[5]Junho!$I$34</f>
        <v>NE</v>
      </c>
      <c r="AF9" s="138" t="str">
        <f>[5]Junho!$I$35</f>
        <v>N</v>
      </c>
    </row>
    <row r="10" spans="1:37" x14ac:dyDescent="0.2">
      <c r="A10" s="98" t="s">
        <v>111</v>
      </c>
      <c r="B10" s="11" t="str">
        <f>[6]Junho!$I$5</f>
        <v>*</v>
      </c>
      <c r="C10" s="11" t="str">
        <f>[6]Junho!$I$6</f>
        <v>*</v>
      </c>
      <c r="D10" s="11" t="str">
        <f>[6]Junho!$I$7</f>
        <v>*</v>
      </c>
      <c r="E10" s="11" t="str">
        <f>[6]Junho!$I$8</f>
        <v>*</v>
      </c>
      <c r="F10" s="11" t="str">
        <f>[6]Junho!$I$9</f>
        <v>*</v>
      </c>
      <c r="G10" s="11" t="str">
        <f>[6]Junho!$I$10</f>
        <v>*</v>
      </c>
      <c r="H10" s="11" t="str">
        <f>[6]Junho!$I$11</f>
        <v>*</v>
      </c>
      <c r="I10" s="11" t="str">
        <f>[6]Junho!$I$12</f>
        <v>*</v>
      </c>
      <c r="J10" s="11" t="str">
        <f>[6]Junho!$I$13</f>
        <v>*</v>
      </c>
      <c r="K10" s="11" t="str">
        <f>[6]Junho!$I$14</f>
        <v>*</v>
      </c>
      <c r="L10" s="11" t="str">
        <f>[6]Junho!$I$15</f>
        <v>*</v>
      </c>
      <c r="M10" s="11" t="str">
        <f>[6]Junho!$I$16</f>
        <v>*</v>
      </c>
      <c r="N10" s="11" t="str">
        <f>[6]Junho!$I$17</f>
        <v>*</v>
      </c>
      <c r="O10" s="11" t="str">
        <f>[6]Junho!$I$18</f>
        <v>*</v>
      </c>
      <c r="P10" s="11" t="str">
        <f>[6]Junho!$I$19</f>
        <v>*</v>
      </c>
      <c r="Q10" s="11" t="str">
        <f>[6]Junho!$I$20</f>
        <v>*</v>
      </c>
      <c r="R10" s="11" t="str">
        <f>[6]Junho!$I$21</f>
        <v>*</v>
      </c>
      <c r="S10" s="11" t="str">
        <f>[6]Junho!$I$22</f>
        <v>*</v>
      </c>
      <c r="T10" s="129" t="str">
        <f>[6]Junho!$I$23</f>
        <v>*</v>
      </c>
      <c r="U10" s="129" t="str">
        <f>[6]Junho!$I$24</f>
        <v>*</v>
      </c>
      <c r="V10" s="129" t="str">
        <f>[6]Junho!$I$25</f>
        <v>*</v>
      </c>
      <c r="W10" s="129" t="str">
        <f>[6]Junho!$I$26</f>
        <v>*</v>
      </c>
      <c r="X10" s="129" t="str">
        <f>[6]Junho!$I$27</f>
        <v>*</v>
      </c>
      <c r="Y10" s="129" t="str">
        <f>[6]Junho!$I$28</f>
        <v>*</v>
      </c>
      <c r="Z10" s="129" t="str">
        <f>[6]Junho!$I$29</f>
        <v>*</v>
      </c>
      <c r="AA10" s="129" t="str">
        <f>[6]Junho!$I$30</f>
        <v>*</v>
      </c>
      <c r="AB10" s="129" t="str">
        <f>[6]Junho!$I$31</f>
        <v>*</v>
      </c>
      <c r="AC10" s="129" t="str">
        <f>[6]Junho!$I$32</f>
        <v>*</v>
      </c>
      <c r="AD10" s="129" t="str">
        <f>[6]Junho!$I$33</f>
        <v>*</v>
      </c>
      <c r="AE10" s="129" t="str">
        <f>[6]Junho!$I$34</f>
        <v>*</v>
      </c>
      <c r="AF10" s="138" t="str">
        <f>[6]Junho!$I$35</f>
        <v>*</v>
      </c>
    </row>
    <row r="11" spans="1:37" x14ac:dyDescent="0.2">
      <c r="A11" s="98" t="s">
        <v>64</v>
      </c>
      <c r="B11" s="11" t="str">
        <f>[7]Junho!$I$5</f>
        <v>NE</v>
      </c>
      <c r="C11" s="11" t="str">
        <f>[7]Junho!$I$6</f>
        <v>SO</v>
      </c>
      <c r="D11" s="11" t="str">
        <f>[7]Junho!$I$7</f>
        <v>SO</v>
      </c>
      <c r="E11" s="11" t="str">
        <f>[7]Junho!$I$8</f>
        <v>L</v>
      </c>
      <c r="F11" s="11" t="str">
        <f>[7]Junho!$I$9</f>
        <v>NE</v>
      </c>
      <c r="G11" s="11" t="str">
        <f>[7]Junho!$I$10</f>
        <v>SO</v>
      </c>
      <c r="H11" s="11" t="str">
        <f>[7]Junho!$I$11</f>
        <v>SE</v>
      </c>
      <c r="I11" s="11" t="str">
        <f>[7]Junho!$I$12</f>
        <v>L</v>
      </c>
      <c r="J11" s="11" t="str">
        <f>[7]Junho!$I$13</f>
        <v>L</v>
      </c>
      <c r="K11" s="11" t="str">
        <f>[7]Junho!$I$14</f>
        <v>NO</v>
      </c>
      <c r="L11" s="11" t="str">
        <f>[7]Junho!$I$15</f>
        <v>NO</v>
      </c>
      <c r="M11" s="11" t="str">
        <f>[7]Junho!$I$16</f>
        <v>NE</v>
      </c>
      <c r="N11" s="11" t="str">
        <f>[7]Junho!$I$17</f>
        <v>L</v>
      </c>
      <c r="O11" s="11" t="str">
        <f>[7]Junho!$I$18</f>
        <v>SE</v>
      </c>
      <c r="P11" s="11" t="str">
        <f>[7]Junho!$I$19</f>
        <v>SE</v>
      </c>
      <c r="Q11" s="11" t="str">
        <f>[7]Junho!$I$20</f>
        <v>SE</v>
      </c>
      <c r="R11" s="11" t="str">
        <f>[7]Junho!$I$21</f>
        <v>L</v>
      </c>
      <c r="S11" s="11" t="str">
        <f>[7]Junho!$I$22</f>
        <v>NE</v>
      </c>
      <c r="T11" s="129" t="str">
        <f>[7]Junho!$I$23</f>
        <v>L</v>
      </c>
      <c r="U11" s="129" t="str">
        <f>[7]Junho!$I$24</f>
        <v>NE</v>
      </c>
      <c r="V11" s="129" t="str">
        <f>[7]Junho!$I$25</f>
        <v>L</v>
      </c>
      <c r="W11" s="129" t="str">
        <f>[7]Junho!$I$26</f>
        <v>L</v>
      </c>
      <c r="X11" s="129" t="str">
        <f>[7]Junho!$I$27</f>
        <v>L</v>
      </c>
      <c r="Y11" s="129" t="str">
        <f>[7]Junho!$I$28</f>
        <v>NE</v>
      </c>
      <c r="Z11" s="129" t="str">
        <f>[7]Junho!$I$29</f>
        <v>NE</v>
      </c>
      <c r="AA11" s="129" t="str">
        <f>[7]Junho!$I$30</f>
        <v>SO</v>
      </c>
      <c r="AB11" s="129" t="str">
        <f>[7]Junho!$I$31</f>
        <v>SO</v>
      </c>
      <c r="AC11" s="129" t="str">
        <f>[7]Junho!$I$32</f>
        <v>L</v>
      </c>
      <c r="AD11" s="129" t="str">
        <f>[7]Junho!$I$33</f>
        <v>L</v>
      </c>
      <c r="AE11" s="129" t="str">
        <f>[7]Junho!$I$34</f>
        <v>L</v>
      </c>
      <c r="AF11" s="125" t="str">
        <f>[7]Junho!$I$35</f>
        <v>L</v>
      </c>
    </row>
    <row r="12" spans="1:37" x14ac:dyDescent="0.2">
      <c r="A12" s="98" t="s">
        <v>41</v>
      </c>
      <c r="B12" s="134" t="str">
        <f>[8]Junho!$I$5</f>
        <v>N</v>
      </c>
      <c r="C12" s="134" t="str">
        <f>[8]Junho!$I$6</f>
        <v>*</v>
      </c>
      <c r="D12" s="134" t="str">
        <f>[8]Junho!$I$7</f>
        <v>N</v>
      </c>
      <c r="E12" s="134" t="str">
        <f>[8]Junho!$I$8</f>
        <v>*</v>
      </c>
      <c r="F12" s="134" t="str">
        <f>[8]Junho!$I$9</f>
        <v>*</v>
      </c>
      <c r="G12" s="134" t="str">
        <f>[8]Junho!$I$10</f>
        <v>*</v>
      </c>
      <c r="H12" s="134" t="str">
        <f>[8]Junho!$I$11</f>
        <v>*</v>
      </c>
      <c r="I12" s="134" t="str">
        <f>[8]Junho!$I$12</f>
        <v>*</v>
      </c>
      <c r="J12" s="134" t="str">
        <f>[8]Junho!$I$13</f>
        <v>*</v>
      </c>
      <c r="K12" s="134" t="str">
        <f>[8]Junho!$I$14</f>
        <v>*</v>
      </c>
      <c r="L12" s="134" t="str">
        <f>[8]Junho!$I$15</f>
        <v>*</v>
      </c>
      <c r="M12" s="134" t="str">
        <f>[8]Junho!$I$16</f>
        <v>*</v>
      </c>
      <c r="N12" s="134" t="str">
        <f>[8]Junho!$I$17</f>
        <v>*</v>
      </c>
      <c r="O12" s="134" t="str">
        <f>[8]Junho!$I$18</f>
        <v>*</v>
      </c>
      <c r="P12" s="134" t="str">
        <f>[8]Junho!$I$19</f>
        <v>*</v>
      </c>
      <c r="Q12" s="134" t="str">
        <f>[8]Junho!$I$20</f>
        <v>*</v>
      </c>
      <c r="R12" s="134" t="str">
        <f>[8]Junho!$I$21</f>
        <v>*</v>
      </c>
      <c r="S12" s="134" t="str">
        <f>[8]Junho!$I$22</f>
        <v>*</v>
      </c>
      <c r="T12" s="129" t="str">
        <f>[8]Junho!$I$23</f>
        <v>*</v>
      </c>
      <c r="U12" s="129" t="str">
        <f>[8]Junho!$I$24</f>
        <v>*</v>
      </c>
      <c r="V12" s="129" t="str">
        <f>[8]Junho!$I$25</f>
        <v>*</v>
      </c>
      <c r="W12" s="129" t="str">
        <f>[8]Junho!$I$26</f>
        <v>*</v>
      </c>
      <c r="X12" s="129" t="str">
        <f>[8]Junho!$I$27</f>
        <v>*</v>
      </c>
      <c r="Y12" s="129" t="str">
        <f>[8]Junho!$I$28</f>
        <v>*</v>
      </c>
      <c r="Z12" s="129" t="str">
        <f>[8]Junho!$I$29</f>
        <v>*</v>
      </c>
      <c r="AA12" s="129" t="str">
        <f>[8]Junho!$I$30</f>
        <v>*</v>
      </c>
      <c r="AB12" s="129" t="str">
        <f>[8]Junho!$I$31</f>
        <v>*</v>
      </c>
      <c r="AC12" s="129" t="str">
        <f>[8]Junho!$I$32</f>
        <v>*</v>
      </c>
      <c r="AD12" s="129" t="str">
        <f>[8]Junho!$I$33</f>
        <v>*</v>
      </c>
      <c r="AE12" s="129" t="str">
        <f>[8]Junho!$I$34</f>
        <v>*</v>
      </c>
      <c r="AF12" s="125" t="str">
        <f>[8]Junho!$I$35</f>
        <v>N</v>
      </c>
      <c r="AI12" t="s">
        <v>47</v>
      </c>
    </row>
    <row r="13" spans="1:37" x14ac:dyDescent="0.2">
      <c r="A13" s="98" t="s">
        <v>114</v>
      </c>
      <c r="B13" s="11" t="str">
        <f>[9]Junho!$I$5</f>
        <v>*</v>
      </c>
      <c r="C13" s="11" t="str">
        <f>[9]Junho!$I$6</f>
        <v>*</v>
      </c>
      <c r="D13" s="11" t="str">
        <f>[9]Junho!$I$7</f>
        <v>*</v>
      </c>
      <c r="E13" s="11" t="str">
        <f>[9]Junho!$I$8</f>
        <v>*</v>
      </c>
      <c r="F13" s="11" t="str">
        <f>[9]Junho!$I$9</f>
        <v>*</v>
      </c>
      <c r="G13" s="11" t="str">
        <f>[9]Junho!$I$10</f>
        <v>*</v>
      </c>
      <c r="H13" s="11" t="str">
        <f>[9]Junho!$I$11</f>
        <v>*</v>
      </c>
      <c r="I13" s="11" t="str">
        <f>[9]Junho!$I$12</f>
        <v>*</v>
      </c>
      <c r="J13" s="11" t="str">
        <f>[9]Junho!$I$13</f>
        <v>*</v>
      </c>
      <c r="K13" s="11" t="str">
        <f>[9]Junho!$I$14</f>
        <v>*</v>
      </c>
      <c r="L13" s="11" t="str">
        <f>[9]Junho!$I$15</f>
        <v>*</v>
      </c>
      <c r="M13" s="11" t="str">
        <f>[9]Junho!$I$16</f>
        <v>*</v>
      </c>
      <c r="N13" s="11" t="str">
        <f>[9]Junho!$I$17</f>
        <v>*</v>
      </c>
      <c r="O13" s="11" t="str">
        <f>[9]Junho!$I$18</f>
        <v>*</v>
      </c>
      <c r="P13" s="11" t="str">
        <f>[9]Junho!$I$19</f>
        <v>*</v>
      </c>
      <c r="Q13" s="11" t="str">
        <f>[9]Junho!$I$20</f>
        <v>*</v>
      </c>
      <c r="R13" s="11" t="str">
        <f>[9]Junho!$I$21</f>
        <v>*</v>
      </c>
      <c r="S13" s="11" t="str">
        <f>[9]Junho!$I$22</f>
        <v>*</v>
      </c>
      <c r="T13" s="11" t="str">
        <f>[9]Junho!$I$23</f>
        <v>*</v>
      </c>
      <c r="U13" s="11" t="str">
        <f>[9]Junho!$I$24</f>
        <v>*</v>
      </c>
      <c r="V13" s="11" t="str">
        <f>[9]Junho!$I$25</f>
        <v>*</v>
      </c>
      <c r="W13" s="11" t="str">
        <f>[9]Junho!$I$26</f>
        <v>*</v>
      </c>
      <c r="X13" s="11" t="str">
        <f>[9]Junho!$I$27</f>
        <v>*</v>
      </c>
      <c r="Y13" s="11" t="str">
        <f>[9]Junho!$I$28</f>
        <v>*</v>
      </c>
      <c r="Z13" s="11" t="str">
        <f>[9]Junho!$I$29</f>
        <v>*</v>
      </c>
      <c r="AA13" s="11" t="str">
        <f>[9]Junho!$I$30</f>
        <v>*</v>
      </c>
      <c r="AB13" s="11" t="str">
        <f>[9]Junho!$I$31</f>
        <v>*</v>
      </c>
      <c r="AC13" s="11" t="str">
        <f>[9]Junho!$I$32</f>
        <v>*</v>
      </c>
      <c r="AD13" s="11" t="str">
        <f>[9]Junho!$I$33</f>
        <v>*</v>
      </c>
      <c r="AE13" s="11" t="str">
        <f>[9]Junho!$I$34</f>
        <v>*</v>
      </c>
      <c r="AF13" s="138" t="str">
        <f>[9]Junho!$I$35</f>
        <v>*</v>
      </c>
      <c r="AK13" t="s">
        <v>47</v>
      </c>
    </row>
    <row r="14" spans="1:37" x14ac:dyDescent="0.2">
      <c r="A14" s="98" t="s">
        <v>118</v>
      </c>
      <c r="B14" s="134" t="str">
        <f>[10]Junho!$I$5</f>
        <v>*</v>
      </c>
      <c r="C14" s="134" t="str">
        <f>[10]Junho!$I$6</f>
        <v>*</v>
      </c>
      <c r="D14" s="134" t="str">
        <f>[10]Junho!$I$7</f>
        <v>*</v>
      </c>
      <c r="E14" s="134" t="str">
        <f>[10]Junho!$I$8</f>
        <v>*</v>
      </c>
      <c r="F14" s="134" t="str">
        <f>[10]Junho!$I$9</f>
        <v>*</v>
      </c>
      <c r="G14" s="134" t="str">
        <f>[10]Junho!$I$10</f>
        <v>*</v>
      </c>
      <c r="H14" s="134" t="str">
        <f>[10]Junho!$I$11</f>
        <v>*</v>
      </c>
      <c r="I14" s="134" t="str">
        <f>[10]Junho!$I$12</f>
        <v>*</v>
      </c>
      <c r="J14" s="134" t="str">
        <f>[10]Junho!$I$13</f>
        <v>*</v>
      </c>
      <c r="K14" s="134" t="str">
        <f>[10]Junho!$I$14</f>
        <v>*</v>
      </c>
      <c r="L14" s="134" t="str">
        <f>[10]Junho!$I$15</f>
        <v>*</v>
      </c>
      <c r="M14" s="134" t="str">
        <f>[10]Junho!$I$16</f>
        <v>*</v>
      </c>
      <c r="N14" s="134" t="str">
        <f>[10]Junho!$I$17</f>
        <v>*</v>
      </c>
      <c r="O14" s="134" t="str">
        <f>[10]Junho!$I$18</f>
        <v>*</v>
      </c>
      <c r="P14" s="134" t="str">
        <f>[10]Junho!$I$19</f>
        <v>*</v>
      </c>
      <c r="Q14" s="134" t="str">
        <f>[10]Junho!$I$20</f>
        <v>*</v>
      </c>
      <c r="R14" s="134" t="str">
        <f>[10]Junho!$I$21</f>
        <v>*</v>
      </c>
      <c r="S14" s="134" t="str">
        <f>[10]Junho!$I$22</f>
        <v>*</v>
      </c>
      <c r="T14" s="129" t="str">
        <f>[10]Junho!$I$23</f>
        <v>*</v>
      </c>
      <c r="U14" s="129" t="str">
        <f>[10]Junho!$I$24</f>
        <v>*</v>
      </c>
      <c r="V14" s="129" t="str">
        <f>[10]Junho!$I$25</f>
        <v>*</v>
      </c>
      <c r="W14" s="129" t="str">
        <f>[10]Junho!$I$26</f>
        <v>*</v>
      </c>
      <c r="X14" s="129" t="str">
        <f>[10]Junho!$I$27</f>
        <v>*</v>
      </c>
      <c r="Y14" s="129" t="str">
        <f>[10]Junho!$I$28</f>
        <v>*</v>
      </c>
      <c r="Z14" s="129" t="str">
        <f>[10]Junho!$I$29</f>
        <v>*</v>
      </c>
      <c r="AA14" s="129" t="str">
        <f>[10]Junho!$I$30</f>
        <v>*</v>
      </c>
      <c r="AB14" s="129" t="str">
        <f>[10]Junho!$I$31</f>
        <v>*</v>
      </c>
      <c r="AC14" s="129" t="str">
        <f>[10]Junho!$I$32</f>
        <v>*</v>
      </c>
      <c r="AD14" s="129" t="str">
        <f>[10]Junho!$I$33</f>
        <v>*</v>
      </c>
      <c r="AE14" s="129" t="str">
        <f>[10]Junho!$I$34</f>
        <v>*</v>
      </c>
      <c r="AF14" s="138" t="str">
        <f>[10]Junho!$I$35</f>
        <v>*</v>
      </c>
    </row>
    <row r="15" spans="1:37" x14ac:dyDescent="0.2">
      <c r="A15" s="98" t="s">
        <v>121</v>
      </c>
      <c r="B15" s="134" t="str">
        <f>[11]Junho!$I$5</f>
        <v>SO</v>
      </c>
      <c r="C15" s="134" t="str">
        <f>[11]Junho!$I$6</f>
        <v>SO</v>
      </c>
      <c r="D15" s="134" t="str">
        <f>[11]Junho!$I$7</f>
        <v>NE</v>
      </c>
      <c r="E15" s="134" t="str">
        <f>[11]Junho!$I$8</f>
        <v>NE</v>
      </c>
      <c r="F15" s="134" t="str">
        <f>[11]Junho!$I$9</f>
        <v>NE</v>
      </c>
      <c r="G15" s="134" t="str">
        <f>[11]Junho!$I$10</f>
        <v>SO</v>
      </c>
      <c r="H15" s="134" t="str">
        <f>[11]Junho!$I$11</f>
        <v>NE</v>
      </c>
      <c r="I15" s="134" t="str">
        <f>[11]Junho!$I$12</f>
        <v>NE</v>
      </c>
      <c r="J15" s="134" t="str">
        <f>[11]Junho!$I$13</f>
        <v>N</v>
      </c>
      <c r="K15" s="134" t="str">
        <f>[11]Junho!$I$14</f>
        <v>N</v>
      </c>
      <c r="L15" s="134" t="str">
        <f>[11]Junho!$I$15</f>
        <v>N</v>
      </c>
      <c r="M15" s="134" t="str">
        <f>[11]Junho!$I$16</f>
        <v>N</v>
      </c>
      <c r="N15" s="134" t="str">
        <f>[11]Junho!$I$17</f>
        <v>N</v>
      </c>
      <c r="O15" s="134" t="str">
        <f>[11]Junho!$I$18</f>
        <v>S</v>
      </c>
      <c r="P15" s="134" t="str">
        <f>[11]Junho!$I$19</f>
        <v>NE</v>
      </c>
      <c r="Q15" s="134" t="str">
        <f>[11]Junho!$I$20</f>
        <v>L</v>
      </c>
      <c r="R15" s="134" t="str">
        <f>[11]Junho!$I$21</f>
        <v>NE</v>
      </c>
      <c r="S15" s="134" t="str">
        <f>[11]Junho!$I$22</f>
        <v>NE</v>
      </c>
      <c r="T15" s="129" t="str">
        <f>[11]Junho!$I$23</f>
        <v>N</v>
      </c>
      <c r="U15" s="129" t="str">
        <f>[11]Junho!$I$24</f>
        <v>NE</v>
      </c>
      <c r="V15" s="134" t="str">
        <f>[11]Junho!$I$25</f>
        <v>N</v>
      </c>
      <c r="W15" s="129" t="str">
        <f>[11]Junho!$I$26</f>
        <v>NE</v>
      </c>
      <c r="X15" s="129" t="str">
        <f>[11]Junho!$I$27</f>
        <v>NE</v>
      </c>
      <c r="Y15" s="129" t="str">
        <f>[11]Junho!$I$28</f>
        <v>NE</v>
      </c>
      <c r="Z15" s="129" t="str">
        <f>[11]Junho!$I$29</f>
        <v>N</v>
      </c>
      <c r="AA15" s="129" t="str">
        <f>[11]Junho!$I$30</f>
        <v>S</v>
      </c>
      <c r="AB15" s="129" t="str">
        <f>[11]Junho!$I$31</f>
        <v>SO</v>
      </c>
      <c r="AC15" s="129" t="str">
        <f>[11]Junho!$I$32</f>
        <v>NE</v>
      </c>
      <c r="AD15" s="129" t="str">
        <f>[11]Junho!$I$33</f>
        <v>NE</v>
      </c>
      <c r="AE15" s="129" t="str">
        <f>[11]Junho!$I$34</f>
        <v>NE</v>
      </c>
      <c r="AF15" s="138" t="str">
        <f>[11]Junho!$I$35</f>
        <v>NE</v>
      </c>
    </row>
    <row r="16" spans="1:37" x14ac:dyDescent="0.2">
      <c r="A16" s="98" t="s">
        <v>168</v>
      </c>
      <c r="B16" s="134" t="str">
        <f>[12]Junho!$I$5</f>
        <v>*</v>
      </c>
      <c r="C16" s="134" t="str">
        <f>[12]Junho!$I$6</f>
        <v>*</v>
      </c>
      <c r="D16" s="134" t="str">
        <f>[12]Junho!$I$7</f>
        <v>*</v>
      </c>
      <c r="E16" s="134" t="str">
        <f>[12]Junho!$I$8</f>
        <v>*</v>
      </c>
      <c r="F16" s="134" t="str">
        <f>[12]Junho!$I$9</f>
        <v>*</v>
      </c>
      <c r="G16" s="134" t="str">
        <f>[12]Junho!$I$10</f>
        <v>*</v>
      </c>
      <c r="H16" s="134" t="str">
        <f>[12]Junho!$I$11</f>
        <v>*</v>
      </c>
      <c r="I16" s="134" t="str">
        <f>[12]Junho!$I$12</f>
        <v>*</v>
      </c>
      <c r="J16" s="134" t="str">
        <f>[12]Junho!$I$13</f>
        <v>*</v>
      </c>
      <c r="K16" s="134" t="str">
        <f>[12]Junho!$I$14</f>
        <v>*</v>
      </c>
      <c r="L16" s="134" t="str">
        <f>[12]Junho!$I$15</f>
        <v>*</v>
      </c>
      <c r="M16" s="134" t="str">
        <f>[12]Junho!$I$16</f>
        <v>*</v>
      </c>
      <c r="N16" s="134" t="str">
        <f>[12]Junho!$I$17</f>
        <v>*</v>
      </c>
      <c r="O16" s="134" t="str">
        <f>[12]Junho!$I$18</f>
        <v>*</v>
      </c>
      <c r="P16" s="134" t="str">
        <f>[12]Junho!$I$19</f>
        <v>*</v>
      </c>
      <c r="Q16" s="134" t="str">
        <f>[12]Junho!$I$20</f>
        <v>*</v>
      </c>
      <c r="R16" s="134" t="str">
        <f>[12]Junho!$I$21</f>
        <v>*</v>
      </c>
      <c r="S16" s="134" t="str">
        <f>[12]Junho!$I$22</f>
        <v>*</v>
      </c>
      <c r="T16" s="129" t="str">
        <f>[12]Junho!$I$23</f>
        <v>*</v>
      </c>
      <c r="U16" s="129" t="str">
        <f>[12]Junho!$I$24</f>
        <v>*</v>
      </c>
      <c r="V16" s="129" t="str">
        <f>[12]Junho!$I$25</f>
        <v>*</v>
      </c>
      <c r="W16" s="129" t="str">
        <f>[12]Junho!$I$26</f>
        <v>*</v>
      </c>
      <c r="X16" s="129" t="str">
        <f>[12]Junho!$I$27</f>
        <v>*</v>
      </c>
      <c r="Y16" s="129" t="str">
        <f>[12]Junho!$I$28</f>
        <v>*</v>
      </c>
      <c r="Z16" s="129" t="str">
        <f>[12]Junho!$I$29</f>
        <v>*</v>
      </c>
      <c r="AA16" s="129" t="str">
        <f>[12]Junho!$I$30</f>
        <v>*</v>
      </c>
      <c r="AB16" s="129" t="str">
        <f>[12]Junho!$I$31</f>
        <v>*</v>
      </c>
      <c r="AC16" s="129" t="str">
        <f>[12]Junho!$I$32</f>
        <v>*</v>
      </c>
      <c r="AD16" s="129" t="str">
        <f>[12]Junho!$I$33</f>
        <v>*</v>
      </c>
      <c r="AE16" s="129" t="str">
        <f>[12]Junho!$I$34</f>
        <v>*</v>
      </c>
      <c r="AF16" s="138" t="str">
        <f>[12]Junho!$I$35</f>
        <v>*</v>
      </c>
      <c r="AI16" t="s">
        <v>47</v>
      </c>
    </row>
    <row r="17" spans="1:39" x14ac:dyDescent="0.2">
      <c r="A17" s="98" t="s">
        <v>2</v>
      </c>
      <c r="B17" s="134" t="str">
        <f>[13]Junho!$I$5</f>
        <v>N</v>
      </c>
      <c r="C17" s="134" t="str">
        <f>[13]Junho!$I$6</f>
        <v>N</v>
      </c>
      <c r="D17" s="134" t="str">
        <f>[13]Junho!$I$7</f>
        <v>L</v>
      </c>
      <c r="E17" s="134" t="str">
        <f>[13]Junho!$I$8</f>
        <v>L</v>
      </c>
      <c r="F17" s="134" t="str">
        <f>[13]Junho!$I$9</f>
        <v>L</v>
      </c>
      <c r="G17" s="134" t="str">
        <f>[13]Junho!$I$10</f>
        <v>N</v>
      </c>
      <c r="H17" s="134" t="str">
        <f>[13]Junho!$I$11</f>
        <v>N</v>
      </c>
      <c r="I17" s="134" t="str">
        <f>[13]Junho!$I$12</f>
        <v>L</v>
      </c>
      <c r="J17" s="134" t="str">
        <f>[13]Junho!$I$13</f>
        <v>NE</v>
      </c>
      <c r="K17" s="134" t="str">
        <f>[13]Junho!$I$14</f>
        <v>NE</v>
      </c>
      <c r="L17" s="134" t="str">
        <f>[13]Junho!$I$15</f>
        <v>NE</v>
      </c>
      <c r="M17" s="134" t="str">
        <f>[13]Junho!$I$16</f>
        <v>NE</v>
      </c>
      <c r="N17" s="134" t="str">
        <f>[13]Junho!$I$17</f>
        <v>N</v>
      </c>
      <c r="O17" s="134" t="str">
        <f>[13]Junho!$I$18</f>
        <v>L</v>
      </c>
      <c r="P17" s="134" t="str">
        <f>[13]Junho!$I$19</f>
        <v>L</v>
      </c>
      <c r="Q17" s="134" t="str">
        <f>[13]Junho!$I$20</f>
        <v>L</v>
      </c>
      <c r="R17" s="134" t="str">
        <f>[13]Junho!$I$21</f>
        <v>L</v>
      </c>
      <c r="S17" s="134" t="str">
        <f>[13]Junho!$I$22</f>
        <v>NE</v>
      </c>
      <c r="T17" s="129" t="str">
        <f>[13]Junho!$I$23</f>
        <v>NE</v>
      </c>
      <c r="U17" s="129" t="str">
        <f>[13]Junho!$I$24</f>
        <v>NE</v>
      </c>
      <c r="V17" s="134" t="str">
        <f>[13]Junho!$I$25</f>
        <v>NE</v>
      </c>
      <c r="W17" s="129" t="str">
        <f>[13]Junho!$I$26</f>
        <v>L</v>
      </c>
      <c r="X17" s="129" t="str">
        <f>[13]Junho!$I$27</f>
        <v>NE</v>
      </c>
      <c r="Y17" s="129" t="str">
        <f>[13]Junho!$I$28</f>
        <v>NE</v>
      </c>
      <c r="Z17" s="129" t="str">
        <f>[13]Junho!$I$29</f>
        <v>NE</v>
      </c>
      <c r="AA17" s="129" t="str">
        <f>[13]Junho!$I$30</f>
        <v>N</v>
      </c>
      <c r="AB17" s="129" t="str">
        <f>[13]Junho!$I$31</f>
        <v>N</v>
      </c>
      <c r="AC17" s="129" t="str">
        <f>[13]Junho!$I$32</f>
        <v>SE</v>
      </c>
      <c r="AD17" s="129" t="str">
        <f>[13]Junho!$I$33</f>
        <v>L</v>
      </c>
      <c r="AE17" s="129" t="str">
        <f>[13]Junho!$I$34</f>
        <v>NE</v>
      </c>
      <c r="AF17" s="125" t="str">
        <f>[13]Junho!$I$35</f>
        <v>NE</v>
      </c>
      <c r="AH17" s="12" t="s">
        <v>47</v>
      </c>
      <c r="AI17" t="s">
        <v>47</v>
      </c>
    </row>
    <row r="18" spans="1:39" x14ac:dyDescent="0.2">
      <c r="A18" s="98" t="s">
        <v>3</v>
      </c>
      <c r="B18" s="134" t="str">
        <f>[14]Junho!$I$5</f>
        <v>O</v>
      </c>
      <c r="C18" s="134" t="str">
        <f>[14]Junho!$I$6</f>
        <v>SO</v>
      </c>
      <c r="D18" s="134" t="str">
        <f>[14]Junho!$I$7</f>
        <v>SO</v>
      </c>
      <c r="E18" s="134" t="str">
        <f>[14]Junho!$I$8</f>
        <v>SO</v>
      </c>
      <c r="F18" s="134" t="str">
        <f>[14]Junho!$I$9</f>
        <v>SO</v>
      </c>
      <c r="G18" s="134" t="str">
        <f>[14]Junho!$I$10</f>
        <v>SO</v>
      </c>
      <c r="H18" s="134" t="str">
        <f>[14]Junho!$I$11</f>
        <v>SO</v>
      </c>
      <c r="I18" s="134" t="str">
        <f>[14]Junho!$I$12</f>
        <v>NO</v>
      </c>
      <c r="J18" s="134" t="str">
        <f>[14]Junho!$I$13</f>
        <v>SO</v>
      </c>
      <c r="K18" s="134" t="str">
        <f>[14]Junho!$I$14</f>
        <v>NO</v>
      </c>
      <c r="L18" s="134" t="str">
        <f>[14]Junho!$I$15</f>
        <v>NO</v>
      </c>
      <c r="M18" s="134" t="str">
        <f>[14]Junho!$I$16</f>
        <v>SO</v>
      </c>
      <c r="N18" s="134" t="str">
        <f>[14]Junho!$I$17</f>
        <v>SO</v>
      </c>
      <c r="O18" s="134" t="str">
        <f>[14]Junho!$I$18</f>
        <v>O</v>
      </c>
      <c r="P18" s="134" t="str">
        <f>[14]Junho!$I$19</f>
        <v>SO</v>
      </c>
      <c r="Q18" s="134" t="str">
        <f>[14]Junho!$I$20</f>
        <v>SO</v>
      </c>
      <c r="R18" s="134" t="str">
        <f>[14]Junho!$I$21</f>
        <v>NO</v>
      </c>
      <c r="S18" s="134" t="str">
        <f>[14]Junho!$I$22</f>
        <v>SO</v>
      </c>
      <c r="T18" s="129" t="str">
        <f>[14]Junho!$I$23</f>
        <v>NO</v>
      </c>
      <c r="U18" s="129" t="str">
        <f>[14]Junho!$I$24</f>
        <v>SO</v>
      </c>
      <c r="V18" s="129" t="str">
        <f>[14]Junho!$I$25</f>
        <v>SO</v>
      </c>
      <c r="W18" s="129" t="str">
        <f>[14]Junho!$I$26</f>
        <v>O</v>
      </c>
      <c r="X18" s="129" t="str">
        <f>[14]Junho!$I$27</f>
        <v>SO</v>
      </c>
      <c r="Y18" s="129" t="str">
        <f>[14]Junho!$I$28</f>
        <v>SO</v>
      </c>
      <c r="Z18" s="129" t="str">
        <f>[14]Junho!$I$29</f>
        <v>SO</v>
      </c>
      <c r="AA18" s="129" t="str">
        <f>[14]Junho!$I$30</f>
        <v>NO</v>
      </c>
      <c r="AB18" s="129" t="str">
        <f>[14]Junho!$I$31</f>
        <v>SO</v>
      </c>
      <c r="AC18" s="129" t="str">
        <f>[14]Junho!$I$32</f>
        <v>SO</v>
      </c>
      <c r="AD18" s="129" t="str">
        <f>[14]Junho!$I$33</f>
        <v>SO</v>
      </c>
      <c r="AE18" s="129" t="str">
        <f>[14]Junho!$I$34</f>
        <v>NO</v>
      </c>
      <c r="AF18" s="125" t="str">
        <f>[14]Junho!$I$35</f>
        <v>SO</v>
      </c>
      <c r="AG18" s="12" t="s">
        <v>47</v>
      </c>
      <c r="AH18" s="12" t="s">
        <v>47</v>
      </c>
      <c r="AI18" t="s">
        <v>47</v>
      </c>
    </row>
    <row r="19" spans="1:39" x14ac:dyDescent="0.2">
      <c r="A19" s="98" t="s">
        <v>4</v>
      </c>
      <c r="B19" s="134" t="str">
        <f>[15]Junho!$I$5</f>
        <v>*</v>
      </c>
      <c r="C19" s="134" t="str">
        <f>[15]Junho!$I$6</f>
        <v>*</v>
      </c>
      <c r="D19" s="134" t="str">
        <f>[15]Junho!$I$7</f>
        <v>*</v>
      </c>
      <c r="E19" s="134" t="str">
        <f>[15]Junho!$I$8</f>
        <v>*</v>
      </c>
      <c r="F19" s="134" t="str">
        <f>[15]Junho!$I$9</f>
        <v>*</v>
      </c>
      <c r="G19" s="134" t="str">
        <f>[15]Junho!$I$10</f>
        <v>*</v>
      </c>
      <c r="H19" s="134" t="str">
        <f>[15]Junho!$I$11</f>
        <v>*</v>
      </c>
      <c r="I19" s="134" t="str">
        <f>[15]Junho!$I$12</f>
        <v>*</v>
      </c>
      <c r="J19" s="134" t="str">
        <f>[15]Junho!$I$13</f>
        <v>*</v>
      </c>
      <c r="K19" s="134" t="str">
        <f>[15]Junho!$I$14</f>
        <v>*</v>
      </c>
      <c r="L19" s="134" t="str">
        <f>[15]Junho!$I$15</f>
        <v>*</v>
      </c>
      <c r="M19" s="134" t="str">
        <f>[15]Junho!$I$16</f>
        <v>*</v>
      </c>
      <c r="N19" s="134" t="str">
        <f>[15]Junho!$I$17</f>
        <v>*</v>
      </c>
      <c r="O19" s="134" t="str">
        <f>[15]Junho!$I$18</f>
        <v>*</v>
      </c>
      <c r="P19" s="134" t="str">
        <f>[15]Junho!$I$19</f>
        <v>*</v>
      </c>
      <c r="Q19" s="134" t="str">
        <f>[15]Junho!$I$20</f>
        <v>*</v>
      </c>
      <c r="R19" s="134" t="str">
        <f>[15]Junho!$I$21</f>
        <v>*</v>
      </c>
      <c r="S19" s="134" t="str">
        <f>[15]Junho!$I$22</f>
        <v>*</v>
      </c>
      <c r="T19" s="129" t="str">
        <f>[15]Junho!$I$23</f>
        <v>*</v>
      </c>
      <c r="U19" s="129" t="str">
        <f>[15]Junho!$I$24</f>
        <v>*</v>
      </c>
      <c r="V19" s="129" t="str">
        <f>[15]Junho!$I$25</f>
        <v>*</v>
      </c>
      <c r="W19" s="129" t="str">
        <f>[15]Junho!$I$26</f>
        <v>*</v>
      </c>
      <c r="X19" s="129" t="str">
        <f>[15]Junho!$I$27</f>
        <v>*</v>
      </c>
      <c r="Y19" s="129" t="str">
        <f>[15]Junho!$I$28</f>
        <v>*</v>
      </c>
      <c r="Z19" s="129" t="str">
        <f>[15]Junho!$I$29</f>
        <v>*</v>
      </c>
      <c r="AA19" s="129" t="str">
        <f>[15]Junho!$I$30</f>
        <v>*</v>
      </c>
      <c r="AB19" s="129" t="str">
        <f>[15]Junho!$I$31</f>
        <v>*</v>
      </c>
      <c r="AC19" s="129" t="str">
        <f>[15]Junho!$I$32</f>
        <v>*</v>
      </c>
      <c r="AD19" s="129" t="str">
        <f>[15]Junho!$I$33</f>
        <v>*</v>
      </c>
      <c r="AE19" s="129" t="str">
        <f>[15]Junho!$I$34</f>
        <v>*</v>
      </c>
      <c r="AF19" s="125" t="str">
        <f>[15]Junho!$I$35</f>
        <v>*</v>
      </c>
      <c r="AI19" t="s">
        <v>47</v>
      </c>
    </row>
    <row r="20" spans="1:39" x14ac:dyDescent="0.2">
      <c r="A20" s="98" t="s">
        <v>5</v>
      </c>
      <c r="B20" s="129" t="str">
        <f>[16]Junho!$I$5</f>
        <v>SO</v>
      </c>
      <c r="C20" s="129" t="str">
        <f>[16]Junho!$I$6</f>
        <v>SO</v>
      </c>
      <c r="D20" s="129" t="str">
        <f>[16]Junho!$I$7</f>
        <v>L</v>
      </c>
      <c r="E20" s="129" t="str">
        <f>[16]Junho!$I$8</f>
        <v>L</v>
      </c>
      <c r="F20" s="129" t="str">
        <f>[16]Junho!$I$9</f>
        <v>SO</v>
      </c>
      <c r="G20" s="129" t="str">
        <f>[16]Junho!$I$10</f>
        <v>SO</v>
      </c>
      <c r="H20" s="129" t="str">
        <f>[16]Junho!$I$11</f>
        <v>L</v>
      </c>
      <c r="I20" s="129" t="str">
        <f>[16]Junho!$I$12</f>
        <v>SE</v>
      </c>
      <c r="J20" s="129" t="str">
        <f>[16]Junho!$I$13</f>
        <v>L</v>
      </c>
      <c r="K20" s="129" t="str">
        <f>[16]Junho!$I$14</f>
        <v>SE</v>
      </c>
      <c r="L20" s="129" t="str">
        <f>[16]Junho!$I$15</f>
        <v>L</v>
      </c>
      <c r="M20" s="129" t="str">
        <f>[16]Junho!$I$16</f>
        <v>L</v>
      </c>
      <c r="N20" s="129" t="str">
        <f>[16]Junho!$I$17</f>
        <v>L</v>
      </c>
      <c r="O20" s="129" t="str">
        <f>[16]Junho!$I$18</f>
        <v>SO</v>
      </c>
      <c r="P20" s="129" t="str">
        <f>[16]Junho!$I$19</f>
        <v>S</v>
      </c>
      <c r="Q20" s="129" t="str">
        <f>[16]Junho!$I$20</f>
        <v>L</v>
      </c>
      <c r="R20" s="129" t="str">
        <f>[16]Junho!$I$21</f>
        <v>L</v>
      </c>
      <c r="S20" s="129" t="str">
        <f>[16]Junho!$I$22</f>
        <v>L</v>
      </c>
      <c r="T20" s="129" t="str">
        <f>[16]Junho!$I$23</f>
        <v>NE</v>
      </c>
      <c r="U20" s="129" t="str">
        <f>[16]Junho!$I$24</f>
        <v>NE</v>
      </c>
      <c r="V20" s="129" t="str">
        <f>[16]Junho!$I$25</f>
        <v>L</v>
      </c>
      <c r="W20" s="129" t="str">
        <f>[16]Junho!$I$26</f>
        <v>NE</v>
      </c>
      <c r="X20" s="129" t="str">
        <f>[16]Junho!$I$27</f>
        <v>L</v>
      </c>
      <c r="Y20" s="129" t="str">
        <f>[16]Junho!$I$28</f>
        <v>L</v>
      </c>
      <c r="Z20" s="129" t="str">
        <f>[16]Junho!$I$29</f>
        <v>L</v>
      </c>
      <c r="AA20" s="129" t="str">
        <f>[16]Junho!$I$30</f>
        <v>SO</v>
      </c>
      <c r="AB20" s="129" t="str">
        <f>[16]Junho!$I$31</f>
        <v>SO</v>
      </c>
      <c r="AC20" s="129" t="str">
        <f>[16]Junho!$I$32</f>
        <v>SO</v>
      </c>
      <c r="AD20" s="129" t="str">
        <f>[16]Junho!$I$33</f>
        <v>L</v>
      </c>
      <c r="AE20" s="129" t="str">
        <f>[16]Junho!$I$34</f>
        <v>NO</v>
      </c>
      <c r="AF20" s="125" t="str">
        <f>[16]Junho!$I$35</f>
        <v>L</v>
      </c>
      <c r="AG20" s="12" t="s">
        <v>47</v>
      </c>
      <c r="AI20" t="s">
        <v>47</v>
      </c>
      <c r="AJ20" t="s">
        <v>47</v>
      </c>
      <c r="AK20" t="s">
        <v>47</v>
      </c>
    </row>
    <row r="21" spans="1:39" x14ac:dyDescent="0.2">
      <c r="A21" s="98" t="s">
        <v>43</v>
      </c>
      <c r="B21" s="129" t="str">
        <f>[17]Junho!$I$5</f>
        <v>NE</v>
      </c>
      <c r="C21" s="129" t="str">
        <f>[17]Junho!$I$6</f>
        <v>SE</v>
      </c>
      <c r="D21" s="129" t="str">
        <f>[17]Junho!$I$7</f>
        <v>L</v>
      </c>
      <c r="E21" s="129" t="str">
        <f>[17]Junho!$I$8</f>
        <v>NE</v>
      </c>
      <c r="F21" s="129" t="str">
        <f>[17]Junho!$I$9</f>
        <v>NE</v>
      </c>
      <c r="G21" s="129" t="str">
        <f>[17]Junho!$I$10</f>
        <v>S</v>
      </c>
      <c r="H21" s="129" t="str">
        <f>[17]Junho!$I$11</f>
        <v>NE</v>
      </c>
      <c r="I21" s="129" t="str">
        <f>[17]Junho!$I$12</f>
        <v>NE</v>
      </c>
      <c r="J21" s="129" t="str">
        <f>[17]Junho!$I$13</f>
        <v>NE</v>
      </c>
      <c r="K21" s="129" t="str">
        <f>[17]Junho!$I$14</f>
        <v>N</v>
      </c>
      <c r="L21" s="129" t="str">
        <f>[17]Junho!$I$15</f>
        <v>NE</v>
      </c>
      <c r="M21" s="129" t="str">
        <f>[17]Junho!$I$16</f>
        <v>NE</v>
      </c>
      <c r="N21" s="129" t="str">
        <f>[17]Junho!$I$17</f>
        <v>NE</v>
      </c>
      <c r="O21" s="129" t="str">
        <f>[17]Junho!$I$18</f>
        <v>L</v>
      </c>
      <c r="P21" s="129" t="str">
        <f>[17]Junho!$I$19</f>
        <v>L</v>
      </c>
      <c r="Q21" s="129" t="str">
        <f>[17]Junho!$I$20</f>
        <v>NE</v>
      </c>
      <c r="R21" s="129" t="str">
        <f>[17]Junho!$I$21</f>
        <v>NE</v>
      </c>
      <c r="S21" s="129" t="str">
        <f>[17]Junho!$I$22</f>
        <v>NE</v>
      </c>
      <c r="T21" s="129" t="str">
        <f>[17]Junho!$I$23</f>
        <v>NE</v>
      </c>
      <c r="U21" s="129" t="str">
        <f>[17]Junho!$I$24</f>
        <v>NE</v>
      </c>
      <c r="V21" s="129" t="str">
        <f>[17]Junho!$I$25</f>
        <v>NE</v>
      </c>
      <c r="W21" s="129" t="str">
        <f>[17]Junho!$I$26</f>
        <v>NE</v>
      </c>
      <c r="X21" s="129" t="str">
        <f>[17]Junho!$I$27</f>
        <v>NE</v>
      </c>
      <c r="Y21" s="129" t="str">
        <f>[17]Junho!$I$28</f>
        <v>NE</v>
      </c>
      <c r="Z21" s="129" t="str">
        <f>[17]Junho!$I$29</f>
        <v>NE</v>
      </c>
      <c r="AA21" s="129" t="str">
        <f>[17]Junho!$I$30</f>
        <v>N</v>
      </c>
      <c r="AB21" s="129" t="str">
        <f>[17]Junho!$I$31</f>
        <v>N</v>
      </c>
      <c r="AC21" s="129" t="str">
        <f>[17]Junho!$I$32</f>
        <v>L</v>
      </c>
      <c r="AD21" s="129" t="str">
        <f>[17]Junho!$I$33</f>
        <v>NE</v>
      </c>
      <c r="AE21" s="129" t="str">
        <f>[17]Junho!$I$34</f>
        <v>N</v>
      </c>
      <c r="AF21" s="125" t="str">
        <f>[17]Junho!$I$35</f>
        <v>NE</v>
      </c>
      <c r="AJ21" t="s">
        <v>47</v>
      </c>
    </row>
    <row r="22" spans="1:39" x14ac:dyDescent="0.2">
      <c r="A22" s="98" t="s">
        <v>6</v>
      </c>
      <c r="B22" s="129" t="str">
        <f>[18]Junho!$I$5</f>
        <v>O</v>
      </c>
      <c r="C22" s="129" t="str">
        <f>[18]Junho!$I$6</f>
        <v>NO</v>
      </c>
      <c r="D22" s="129" t="str">
        <f>[18]Junho!$I$7</f>
        <v>SE</v>
      </c>
      <c r="E22" s="129" t="str">
        <f>[18]Junho!$I$8</f>
        <v>SE</v>
      </c>
      <c r="F22" s="129" t="str">
        <f>[18]Junho!$I$9</f>
        <v>L</v>
      </c>
      <c r="G22" s="129" t="str">
        <f>[18]Junho!$I$10</f>
        <v>NO</v>
      </c>
      <c r="H22" s="129" t="str">
        <f>[18]Junho!$I$11</f>
        <v>SE</v>
      </c>
      <c r="I22" s="129" t="str">
        <f>[18]Junho!$I$12</f>
        <v>L</v>
      </c>
      <c r="J22" s="129" t="str">
        <f>[18]Junho!$I$13</f>
        <v>SE</v>
      </c>
      <c r="K22" s="129" t="str">
        <f>[18]Junho!$I$14</f>
        <v>NO</v>
      </c>
      <c r="L22" s="129" t="str">
        <f>[18]Junho!$I$15</f>
        <v>NO</v>
      </c>
      <c r="M22" s="129" t="str">
        <f>[18]Junho!$I$16</f>
        <v>SE</v>
      </c>
      <c r="N22" s="129" t="str">
        <f>[18]Junho!$I$17</f>
        <v>SE</v>
      </c>
      <c r="O22" s="129" t="str">
        <f>[18]Junho!$I$18</f>
        <v>L</v>
      </c>
      <c r="P22" s="129" t="str">
        <f>[18]Junho!$I$19</f>
        <v>SE</v>
      </c>
      <c r="Q22" s="129" t="str">
        <f>[18]Junho!$I$20</f>
        <v>L</v>
      </c>
      <c r="R22" s="129" t="str">
        <f>[18]Junho!$I$21</f>
        <v>NE</v>
      </c>
      <c r="S22" s="129" t="str">
        <f>[18]Junho!$I$22</f>
        <v>NE</v>
      </c>
      <c r="T22" s="129" t="str">
        <f>[18]Junho!$I$23</f>
        <v>NE</v>
      </c>
      <c r="U22" s="129" t="str">
        <f>[18]Junho!$I$24</f>
        <v>SE</v>
      </c>
      <c r="V22" s="129" t="str">
        <f>[18]Junho!$I$25</f>
        <v>NO</v>
      </c>
      <c r="W22" s="129" t="str">
        <f>[18]Junho!$I$26</f>
        <v>SE</v>
      </c>
      <c r="X22" s="129" t="str">
        <f>[18]Junho!$I$27</f>
        <v>NE</v>
      </c>
      <c r="Y22" s="129" t="str">
        <f>[18]Junho!$I$28</f>
        <v>SE</v>
      </c>
      <c r="Z22" s="129" t="str">
        <f>[18]Junho!$I$29</f>
        <v>NO</v>
      </c>
      <c r="AA22" s="129" t="str">
        <f>[18]Junho!$I$30</f>
        <v>SE</v>
      </c>
      <c r="AB22" s="129" t="str">
        <f>[18]Junho!$I$31</f>
        <v>O</v>
      </c>
      <c r="AC22" s="129" t="str">
        <f>[18]Junho!$I$32</f>
        <v>SE</v>
      </c>
      <c r="AD22" s="129" t="str">
        <f>[18]Junho!$I$33</f>
        <v>SE</v>
      </c>
      <c r="AE22" s="129" t="str">
        <f>[18]Junho!$I$34</f>
        <v>NO</v>
      </c>
      <c r="AF22" s="125" t="str">
        <f>[18]Junho!$I$35</f>
        <v>SE</v>
      </c>
      <c r="AJ22" t="s">
        <v>47</v>
      </c>
    </row>
    <row r="23" spans="1:39" x14ac:dyDescent="0.2">
      <c r="A23" s="98" t="s">
        <v>7</v>
      </c>
      <c r="B23" s="134" t="str">
        <f>[19]Junho!$I$5</f>
        <v>*</v>
      </c>
      <c r="C23" s="134" t="str">
        <f>[19]Junho!$I$6</f>
        <v>*</v>
      </c>
      <c r="D23" s="134" t="str">
        <f>[19]Junho!$I$7</f>
        <v>*</v>
      </c>
      <c r="E23" s="134" t="str">
        <f>[19]Junho!$I$8</f>
        <v>*</v>
      </c>
      <c r="F23" s="134" t="str">
        <f>[19]Junho!$I$9</f>
        <v>*</v>
      </c>
      <c r="G23" s="134" t="str">
        <f>[19]Junho!$I$10</f>
        <v>*</v>
      </c>
      <c r="H23" s="134" t="str">
        <f>[19]Junho!$I$11</f>
        <v>*</v>
      </c>
      <c r="I23" s="134" t="str">
        <f>[19]Junho!$I$12</f>
        <v>*</v>
      </c>
      <c r="J23" s="134" t="str">
        <f>[19]Junho!$I$13</f>
        <v>SE</v>
      </c>
      <c r="K23" s="134" t="str">
        <f>[19]Junho!$I$14</f>
        <v>*</v>
      </c>
      <c r="L23" s="134" t="str">
        <f>[19]Junho!$I$15</f>
        <v>*</v>
      </c>
      <c r="M23" s="134" t="str">
        <f>[19]Junho!$I$16</f>
        <v>*</v>
      </c>
      <c r="N23" s="134" t="str">
        <f>[19]Junho!$I$17</f>
        <v>*</v>
      </c>
      <c r="O23" s="134" t="str">
        <f>[19]Junho!$I$18</f>
        <v>*</v>
      </c>
      <c r="P23" s="134" t="str">
        <f>[19]Junho!$I$19</f>
        <v>SO</v>
      </c>
      <c r="Q23" s="134" t="str">
        <f>[19]Junho!$I$20</f>
        <v>SO</v>
      </c>
      <c r="R23" s="134" t="str">
        <f>[19]Junho!$I$21</f>
        <v>S</v>
      </c>
      <c r="S23" s="134" t="str">
        <f>[19]Junho!$I$22</f>
        <v>S</v>
      </c>
      <c r="T23" s="129" t="str">
        <f>[19]Junho!$I$23</f>
        <v>S</v>
      </c>
      <c r="U23" s="129" t="str">
        <f>[19]Junho!$I$24</f>
        <v>S</v>
      </c>
      <c r="V23" s="129" t="str">
        <f>[19]Junho!$I$25</f>
        <v>S</v>
      </c>
      <c r="W23" s="129" t="str">
        <f>[19]Junho!$I$26</f>
        <v>S</v>
      </c>
      <c r="X23" s="129" t="str">
        <f>[19]Junho!$I$27</f>
        <v>S</v>
      </c>
      <c r="Y23" s="129" t="str">
        <f>[19]Junho!$I$28</f>
        <v>S</v>
      </c>
      <c r="Z23" s="129" t="str">
        <f>[19]Junho!$I$29</f>
        <v>SE</v>
      </c>
      <c r="AA23" s="129" t="str">
        <f>[19]Junho!$I$30</f>
        <v>*</v>
      </c>
      <c r="AB23" s="129" t="str">
        <f>[19]Junho!$I$31</f>
        <v>*</v>
      </c>
      <c r="AC23" s="129" t="str">
        <f>[19]Junho!$I$32</f>
        <v>*</v>
      </c>
      <c r="AD23" s="129" t="str">
        <f>[19]Junho!$I$33</f>
        <v>*</v>
      </c>
      <c r="AE23" s="129" t="str">
        <f>[19]Junho!$I$34</f>
        <v>*</v>
      </c>
      <c r="AF23" s="125" t="str">
        <f>[19]Junho!$I$35</f>
        <v>S</v>
      </c>
      <c r="AI23" t="s">
        <v>47</v>
      </c>
      <c r="AJ23" t="s">
        <v>47</v>
      </c>
      <c r="AK23" t="s">
        <v>47</v>
      </c>
    </row>
    <row r="24" spans="1:39" x14ac:dyDescent="0.2">
      <c r="A24" s="98" t="s">
        <v>169</v>
      </c>
      <c r="B24" s="134" t="str">
        <f>[20]Junho!$I$5</f>
        <v>*</v>
      </c>
      <c r="C24" s="134" t="str">
        <f>[20]Junho!$I$6</f>
        <v>*</v>
      </c>
      <c r="D24" s="134" t="str">
        <f>[20]Junho!$I$7</f>
        <v>*</v>
      </c>
      <c r="E24" s="134" t="str">
        <f>[20]Junho!$I$8</f>
        <v>*</v>
      </c>
      <c r="F24" s="134" t="str">
        <f>[20]Junho!$I$9</f>
        <v>*</v>
      </c>
      <c r="G24" s="134" t="str">
        <f>[20]Junho!$I$10</f>
        <v>*</v>
      </c>
      <c r="H24" s="134" t="str">
        <f>[20]Junho!$I$11</f>
        <v>*</v>
      </c>
      <c r="I24" s="134" t="str">
        <f>[20]Junho!$I$12</f>
        <v>*</v>
      </c>
      <c r="J24" s="134" t="str">
        <f>[20]Junho!$I$13</f>
        <v>*</v>
      </c>
      <c r="K24" s="134" t="str">
        <f>[20]Junho!$I$14</f>
        <v>*</v>
      </c>
      <c r="L24" s="134" t="str">
        <f>[20]Junho!$I$15</f>
        <v>*</v>
      </c>
      <c r="M24" s="134" t="str">
        <f>[20]Junho!$I$16</f>
        <v>*</v>
      </c>
      <c r="N24" s="134" t="str">
        <f>[20]Junho!$I$17</f>
        <v>*</v>
      </c>
      <c r="O24" s="134" t="str">
        <f>[20]Junho!$I$18</f>
        <v>*</v>
      </c>
      <c r="P24" s="134" t="str">
        <f>[20]Junho!$I$19</f>
        <v>*</v>
      </c>
      <c r="Q24" s="134" t="str">
        <f>[20]Junho!$I$20</f>
        <v>*</v>
      </c>
      <c r="R24" s="134" t="str">
        <f>[20]Junho!$I$21</f>
        <v>*</v>
      </c>
      <c r="S24" s="134" t="str">
        <f>[20]Junho!$I$22</f>
        <v>*</v>
      </c>
      <c r="T24" s="134" t="str">
        <f>[20]Junho!$I$23</f>
        <v>*</v>
      </c>
      <c r="U24" s="134" t="str">
        <f>[20]Junho!$I$24</f>
        <v>*</v>
      </c>
      <c r="V24" s="134" t="str">
        <f>[20]Junho!$I$25</f>
        <v>*</v>
      </c>
      <c r="W24" s="134" t="str">
        <f>[20]Junho!$I$26</f>
        <v>*</v>
      </c>
      <c r="X24" s="134" t="str">
        <f>[20]Junho!$I$27</f>
        <v>*</v>
      </c>
      <c r="Y24" s="134" t="str">
        <f>[20]Junho!$I$28</f>
        <v>*</v>
      </c>
      <c r="Z24" s="134" t="str">
        <f>[20]Junho!$I$29</f>
        <v>*</v>
      </c>
      <c r="AA24" s="134" t="str">
        <f>[20]Junho!$I$30</f>
        <v>*</v>
      </c>
      <c r="AB24" s="134" t="str">
        <f>[20]Junho!$I$31</f>
        <v>*</v>
      </c>
      <c r="AC24" s="134" t="str">
        <f>[20]Junho!$I$32</f>
        <v>*</v>
      </c>
      <c r="AD24" s="134" t="str">
        <f>[20]Junho!$I$33</f>
        <v>*</v>
      </c>
      <c r="AE24" s="134" t="str">
        <f>[20]Junho!$I$34</f>
        <v>*</v>
      </c>
      <c r="AF24" s="138" t="str">
        <f>[20]Junho!$I$35</f>
        <v>*</v>
      </c>
      <c r="AJ24" t="s">
        <v>47</v>
      </c>
      <c r="AK24" t="s">
        <v>47</v>
      </c>
    </row>
    <row r="25" spans="1:39" x14ac:dyDescent="0.2">
      <c r="A25" s="98" t="s">
        <v>170</v>
      </c>
      <c r="B25" s="129" t="str">
        <f>[21]Junho!$I$5</f>
        <v>SO</v>
      </c>
      <c r="C25" s="129" t="str">
        <f>[21]Junho!$I$6</f>
        <v>SO</v>
      </c>
      <c r="D25" s="129" t="str">
        <f>[21]Junho!$I$7</f>
        <v>NE</v>
      </c>
      <c r="E25" s="129" t="str">
        <f>[21]Junho!$I$8</f>
        <v>NE</v>
      </c>
      <c r="F25" s="129" t="str">
        <f>[21]Junho!$I$9</f>
        <v>NE</v>
      </c>
      <c r="G25" s="129" t="str">
        <f>[21]Junho!$I$10</f>
        <v>SO</v>
      </c>
      <c r="H25" s="129" t="str">
        <f>[21]Junho!$I$11</f>
        <v>NE</v>
      </c>
      <c r="I25" s="129" t="str">
        <f>[21]Junho!$I$12</f>
        <v>N</v>
      </c>
      <c r="J25" s="129" t="str">
        <f>[21]Junho!$I$13</f>
        <v>NE</v>
      </c>
      <c r="K25" s="129" t="str">
        <f>[21]Junho!$I$14</f>
        <v>N</v>
      </c>
      <c r="L25" s="129" t="str">
        <f>[21]Junho!$I$15</f>
        <v>N</v>
      </c>
      <c r="M25" s="129" t="str">
        <f>[21]Junho!$I$16</f>
        <v>N</v>
      </c>
      <c r="N25" s="129" t="str">
        <f>[21]Junho!$I$17</f>
        <v>N</v>
      </c>
      <c r="O25" s="129" t="str">
        <f>[21]Junho!$I$18</f>
        <v>S</v>
      </c>
      <c r="P25" s="129" t="str">
        <f>[21]Junho!$I$19</f>
        <v>NE</v>
      </c>
      <c r="Q25" s="129" t="str">
        <f>[21]Junho!$I$20</f>
        <v>NE</v>
      </c>
      <c r="R25" s="129" t="str">
        <f>[21]Junho!$I$21</f>
        <v>NE</v>
      </c>
      <c r="S25" s="129" t="str">
        <f>[21]Junho!$I$22</f>
        <v>NE</v>
      </c>
      <c r="T25" s="11" t="s">
        <v>226</v>
      </c>
      <c r="U25" s="129" t="str">
        <f>[21]Junho!$I$24</f>
        <v>NE</v>
      </c>
      <c r="V25" s="129" t="str">
        <f>[21]Junho!$I$25</f>
        <v>NE</v>
      </c>
      <c r="W25" s="129" t="str">
        <f>[21]Junho!$I$26</f>
        <v>NE</v>
      </c>
      <c r="X25" s="129" t="str">
        <f>[21]Junho!$I$27</f>
        <v>NE</v>
      </c>
      <c r="Y25" s="129" t="str">
        <f>[21]Junho!$I$28</f>
        <v>NE</v>
      </c>
      <c r="Z25" s="129" t="str">
        <f>[21]Junho!$I$29</f>
        <v>N</v>
      </c>
      <c r="AA25" s="129" t="str">
        <f>[21]Junho!$I$30</f>
        <v>S</v>
      </c>
      <c r="AB25" s="129" t="str">
        <f>[21]Junho!$I$31</f>
        <v>SO</v>
      </c>
      <c r="AC25" s="129" t="str">
        <f>[21]Junho!$I$32</f>
        <v>NE</v>
      </c>
      <c r="AD25" s="129" t="str">
        <f>[21]Junho!$I$33</f>
        <v>NE</v>
      </c>
      <c r="AE25" s="129" t="str">
        <f>[21]Junho!$I$34</f>
        <v>NE</v>
      </c>
      <c r="AF25" s="138" t="str">
        <f>[21]Junho!$I$35</f>
        <v>NE</v>
      </c>
      <c r="AG25" s="12" t="s">
        <v>47</v>
      </c>
      <c r="AK25" t="s">
        <v>47</v>
      </c>
    </row>
    <row r="26" spans="1:39" x14ac:dyDescent="0.2">
      <c r="A26" s="98" t="s">
        <v>171</v>
      </c>
      <c r="B26" s="129" t="str">
        <f>[22]Junho!$I$5</f>
        <v>SO</v>
      </c>
      <c r="C26" s="129" t="str">
        <f>[22]Junho!$I$6</f>
        <v>SO</v>
      </c>
      <c r="D26" s="129" t="str">
        <f>[22]Junho!$I$7</f>
        <v>NE</v>
      </c>
      <c r="E26" s="129" t="str">
        <f>[22]Junho!$I$8</f>
        <v>L</v>
      </c>
      <c r="F26" s="129" t="str">
        <f>[22]Junho!$I$9</f>
        <v>NE</v>
      </c>
      <c r="G26" s="129" t="str">
        <f>[22]Junho!$I$10</f>
        <v>NO</v>
      </c>
      <c r="H26" s="129" t="str">
        <f>[22]Junho!$I$11</f>
        <v>L</v>
      </c>
      <c r="I26" s="129" t="str">
        <f>[22]Junho!$I$12</f>
        <v>SE</v>
      </c>
      <c r="J26" s="129" t="str">
        <f>[22]Junho!$I$13</f>
        <v>NO</v>
      </c>
      <c r="K26" s="129" t="str">
        <f>[22]Junho!$I$14</f>
        <v>NO</v>
      </c>
      <c r="L26" s="129" t="str">
        <f>[22]Junho!$I$15</f>
        <v>L</v>
      </c>
      <c r="M26" s="129" t="str">
        <f>[22]Junho!$I$16</f>
        <v>N</v>
      </c>
      <c r="N26" s="129" t="str">
        <f>[22]Junho!$I$17</f>
        <v>S</v>
      </c>
      <c r="O26" s="129" t="str">
        <f>[22]Junho!$I$18</f>
        <v>SE</v>
      </c>
      <c r="P26" s="129" t="str">
        <f>[22]Junho!$I$19</f>
        <v>SE</v>
      </c>
      <c r="Q26" s="129" t="str">
        <f>[22]Junho!$I$20</f>
        <v>L</v>
      </c>
      <c r="R26" s="129" t="str">
        <f>[22]Junho!$I$21</f>
        <v>L</v>
      </c>
      <c r="S26" s="129" t="str">
        <f>[22]Junho!$I$22</f>
        <v>NE</v>
      </c>
      <c r="T26" s="129" t="str">
        <f>[22]Junho!$I$23</f>
        <v>SE</v>
      </c>
      <c r="U26" s="129" t="str">
        <f>[22]Junho!$I$24</f>
        <v>N</v>
      </c>
      <c r="V26" s="129" t="str">
        <f>[22]Junho!$I$25</f>
        <v>L</v>
      </c>
      <c r="W26" s="129" t="str">
        <f>[22]Junho!$I$26</f>
        <v>SE</v>
      </c>
      <c r="X26" s="129" t="str">
        <f>[22]Junho!$I$27</f>
        <v>L</v>
      </c>
      <c r="Y26" s="129" t="str">
        <f>[22]Junho!$I$28</f>
        <v>N</v>
      </c>
      <c r="Z26" s="129" t="str">
        <f>[22]Junho!$I$29</f>
        <v>NO</v>
      </c>
      <c r="AA26" s="129" t="str">
        <f>[22]Junho!$I$30</f>
        <v>S</v>
      </c>
      <c r="AB26" s="129" t="str">
        <f>[22]Junho!$I$31</f>
        <v>S</v>
      </c>
      <c r="AC26" s="129" t="str">
        <f>[22]Junho!$I$32</f>
        <v>SE</v>
      </c>
      <c r="AD26" s="129" t="str">
        <f>[22]Junho!$I$33</f>
        <v>L</v>
      </c>
      <c r="AE26" s="129" t="str">
        <f>[22]Junho!$I$34</f>
        <v>L</v>
      </c>
      <c r="AF26" s="138" t="str">
        <f>[22]Junho!$I$35</f>
        <v>L</v>
      </c>
    </row>
    <row r="27" spans="1:39" x14ac:dyDescent="0.2">
      <c r="A27" s="98" t="s">
        <v>8</v>
      </c>
      <c r="B27" s="134" t="str">
        <f>[23]Junho!$I$5</f>
        <v>NO</v>
      </c>
      <c r="C27" s="134" t="str">
        <f>[23]Junho!$I$6</f>
        <v>NO</v>
      </c>
      <c r="D27" s="134" t="str">
        <f>[23]Junho!$I$7</f>
        <v>NE</v>
      </c>
      <c r="E27" s="134" t="str">
        <f>[23]Junho!$I$8</f>
        <v>SE</v>
      </c>
      <c r="F27" s="134" t="str">
        <f>[23]Junho!$I$9</f>
        <v>SE</v>
      </c>
      <c r="G27" s="134" t="str">
        <f>[23]Junho!$I$10</f>
        <v>N</v>
      </c>
      <c r="H27" s="134" t="str">
        <f>[23]Junho!$I$11</f>
        <v>SE</v>
      </c>
      <c r="I27" s="134" t="str">
        <f>[23]Junho!$I$12</f>
        <v>S</v>
      </c>
      <c r="J27" s="134" t="str">
        <f>[23]Junho!$I$13</f>
        <v>SE</v>
      </c>
      <c r="K27" s="134" t="str">
        <f>[23]Junho!$I$14</f>
        <v>NE</v>
      </c>
      <c r="L27" s="134" t="str">
        <f>[23]Junho!$I$15</f>
        <v>L</v>
      </c>
      <c r="M27" s="134" t="str">
        <f>[23]Junho!$I$16</f>
        <v>L</v>
      </c>
      <c r="N27" s="134" t="str">
        <f>[23]Junho!$I$17</f>
        <v>O</v>
      </c>
      <c r="O27" s="134" t="str">
        <f>[23]Junho!$I$18</f>
        <v>O</v>
      </c>
      <c r="P27" s="134" t="str">
        <f>[23]Junho!$I$19</f>
        <v>SO</v>
      </c>
      <c r="Q27" s="129" t="str">
        <f>[23]Junho!$I$20</f>
        <v>S</v>
      </c>
      <c r="R27" s="129" t="str">
        <f>[23]Junho!$I$21</f>
        <v>SE</v>
      </c>
      <c r="S27" s="129" t="str">
        <f>[23]Junho!$I$22</f>
        <v>SE</v>
      </c>
      <c r="T27" s="129" t="str">
        <f>[23]Junho!$I$23</f>
        <v>SE</v>
      </c>
      <c r="U27" s="129" t="str">
        <f>[23]Junho!$I$24</f>
        <v>SE</v>
      </c>
      <c r="V27" s="129" t="str">
        <f>[23]Junho!$I$25</f>
        <v>SE</v>
      </c>
      <c r="W27" s="129" t="str">
        <f>[23]Junho!$I$26</f>
        <v>SE</v>
      </c>
      <c r="X27" s="129" t="str">
        <f>[23]Junho!$I$27</f>
        <v>SE</v>
      </c>
      <c r="Y27" s="129" t="str">
        <f>[23]Junho!$I$28</f>
        <v>SE</v>
      </c>
      <c r="Z27" s="129" t="str">
        <f>[23]Junho!$I$29</f>
        <v>L</v>
      </c>
      <c r="AA27" s="129" t="str">
        <f>[23]Junho!$I$30</f>
        <v>O</v>
      </c>
      <c r="AB27" s="129" t="str">
        <f>[23]Junho!$I$31</f>
        <v>NO</v>
      </c>
      <c r="AC27" s="129" t="str">
        <f>[23]Junho!$I$32</f>
        <v>S</v>
      </c>
      <c r="AD27" s="129" t="str">
        <f>[23]Junho!$I$33</f>
        <v>SE</v>
      </c>
      <c r="AE27" s="129" t="str">
        <f>[23]Junho!$I$34</f>
        <v>SE</v>
      </c>
      <c r="AF27" s="125" t="str">
        <f>[23]Junho!$I$35</f>
        <v>SE</v>
      </c>
      <c r="AK27" t="s">
        <v>47</v>
      </c>
      <c r="AM27" t="s">
        <v>47</v>
      </c>
    </row>
    <row r="28" spans="1:39" x14ac:dyDescent="0.2">
      <c r="A28" s="98" t="s">
        <v>9</v>
      </c>
      <c r="B28" s="134" t="str">
        <f>[24]Junho!$I$5</f>
        <v>S</v>
      </c>
      <c r="C28" s="134" t="str">
        <f>[24]Junho!$I$6</f>
        <v>S</v>
      </c>
      <c r="D28" s="134" t="str">
        <f>[24]Junho!$I$7</f>
        <v>NE</v>
      </c>
      <c r="E28" s="134" t="str">
        <f>[24]Junho!$I$8</f>
        <v>NE</v>
      </c>
      <c r="F28" s="134" t="str">
        <f>[24]Junho!$I$9</f>
        <v>NE</v>
      </c>
      <c r="G28" s="134" t="str">
        <f>[24]Junho!$I$10</f>
        <v>NO</v>
      </c>
      <c r="H28" s="134" t="str">
        <f>[24]Junho!$I$11</f>
        <v>NE</v>
      </c>
      <c r="I28" s="134" t="str">
        <f>[24]Junho!$I$12</f>
        <v>NE</v>
      </c>
      <c r="J28" s="134" t="str">
        <f>[24]Junho!$I$13</f>
        <v>NE</v>
      </c>
      <c r="K28" s="134" t="str">
        <f>[24]Junho!$I$14</f>
        <v>NO</v>
      </c>
      <c r="L28" s="134" t="str">
        <f>[24]Junho!$I$15</f>
        <v>NO</v>
      </c>
      <c r="M28" s="134" t="str">
        <f>[24]Junho!$I$16</f>
        <v>N</v>
      </c>
      <c r="N28" s="134" t="str">
        <f>[24]Junho!$I$17</f>
        <v>N</v>
      </c>
      <c r="O28" s="134" t="str">
        <f>[24]Junho!$I$18</f>
        <v>S</v>
      </c>
      <c r="P28" s="134" t="str">
        <f>[24]Junho!$I$19</f>
        <v>L</v>
      </c>
      <c r="Q28" s="134" t="str">
        <f>[24]Junho!$I$20</f>
        <v>L</v>
      </c>
      <c r="R28" s="134" t="str">
        <f>[24]Junho!$I$21</f>
        <v>NE</v>
      </c>
      <c r="S28" s="134" t="str">
        <f>[24]Junho!$I$22</f>
        <v>NE</v>
      </c>
      <c r="T28" s="129" t="str">
        <f>[24]Junho!$I$23</f>
        <v>NE</v>
      </c>
      <c r="U28" s="129" t="str">
        <f>[24]Junho!$I$24</f>
        <v>L</v>
      </c>
      <c r="V28" s="129" t="str">
        <f>[24]Junho!$I$25</f>
        <v>NE</v>
      </c>
      <c r="W28" s="129" t="str">
        <f>[24]Junho!$I$26</f>
        <v>NE</v>
      </c>
      <c r="X28" s="129" t="str">
        <f>[24]Junho!$I$27</f>
        <v>NE</v>
      </c>
      <c r="Y28" s="129" t="str">
        <f>[24]Junho!$I$28</f>
        <v>NE</v>
      </c>
      <c r="Z28" s="129" t="str">
        <f>[24]Junho!$I$29</f>
        <v>NO</v>
      </c>
      <c r="AA28" s="129" t="str">
        <f>[24]Junho!$I$30</f>
        <v>L</v>
      </c>
      <c r="AB28" s="129" t="str">
        <f>[24]Junho!$I$31</f>
        <v>SO</v>
      </c>
      <c r="AC28" s="129" t="str">
        <f>[24]Junho!$I$32</f>
        <v>L</v>
      </c>
      <c r="AD28" s="129" t="str">
        <f>[24]Junho!$I$33</f>
        <v>NE</v>
      </c>
      <c r="AE28" s="129" t="str">
        <f>[24]Junho!$I$34</f>
        <v>NE</v>
      </c>
      <c r="AF28" s="125" t="str">
        <f>[24]Junho!$I$35</f>
        <v>NE</v>
      </c>
      <c r="AL28" t="s">
        <v>47</v>
      </c>
    </row>
    <row r="29" spans="1:39" x14ac:dyDescent="0.2">
      <c r="A29" s="98" t="s">
        <v>42</v>
      </c>
      <c r="B29" s="134" t="str">
        <f>[25]Junho!$I$5</f>
        <v>SO</v>
      </c>
      <c r="C29" s="134" t="str">
        <f>[25]Junho!$I$6</f>
        <v>SO</v>
      </c>
      <c r="D29" s="134" t="str">
        <f>[25]Junho!$I$7</f>
        <v>NE</v>
      </c>
      <c r="E29" s="134" t="str">
        <f>[25]Junho!$I$8</f>
        <v>L</v>
      </c>
      <c r="F29" s="134" t="str">
        <f>[25]Junho!$I$9</f>
        <v>S</v>
      </c>
      <c r="G29" s="134" t="str">
        <f>[25]Junho!$I$10</f>
        <v>SO</v>
      </c>
      <c r="H29" s="134" t="str">
        <f>[25]Junho!$I$11</f>
        <v>NE</v>
      </c>
      <c r="I29" s="134" t="str">
        <f>[25]Junho!$I$12</f>
        <v>N</v>
      </c>
      <c r="J29" s="134" t="str">
        <f>[25]Junho!$I$13</f>
        <v>N</v>
      </c>
      <c r="K29" s="134" t="str">
        <f>[25]Junho!$I$14</f>
        <v>N</v>
      </c>
      <c r="L29" s="134" t="str">
        <f>[25]Junho!$I$15</f>
        <v>N</v>
      </c>
      <c r="M29" s="134" t="str">
        <f>[25]Junho!$I$16</f>
        <v>N</v>
      </c>
      <c r="N29" s="134" t="str">
        <f>[25]Junho!$I$17</f>
        <v>S</v>
      </c>
      <c r="O29" s="134" t="str">
        <f>[25]Junho!$I$18</f>
        <v>S</v>
      </c>
      <c r="P29" s="134" t="str">
        <f>[25]Junho!$I$19</f>
        <v>L</v>
      </c>
      <c r="Q29" s="134" t="str">
        <f>[25]Junho!$I$20</f>
        <v>SE</v>
      </c>
      <c r="R29" s="134" t="str">
        <f>[25]Junho!$I$21</f>
        <v>NE</v>
      </c>
      <c r="S29" s="134" t="str">
        <f>[25]Junho!$I$22</f>
        <v>N</v>
      </c>
      <c r="T29" s="129" t="str">
        <f>[25]Junho!$I$23</f>
        <v>N</v>
      </c>
      <c r="U29" s="129" t="str">
        <f>[25]Junho!$I$24</f>
        <v>N</v>
      </c>
      <c r="V29" s="129" t="str">
        <f>[25]Junho!$I$25</f>
        <v>N</v>
      </c>
      <c r="W29" s="129" t="str">
        <f>[25]Junho!$I$26</f>
        <v>N</v>
      </c>
      <c r="X29" s="129" t="str">
        <f>[25]Junho!$I$27</f>
        <v>SE</v>
      </c>
      <c r="Y29" s="129" t="str">
        <f>[25]Junho!$I$28</f>
        <v>N</v>
      </c>
      <c r="Z29" s="129" t="str">
        <f>[25]Junho!$I$29</f>
        <v>N</v>
      </c>
      <c r="AA29" s="129" t="str">
        <f>[25]Junho!$I$30</f>
        <v>S</v>
      </c>
      <c r="AB29" s="129" t="str">
        <f>[25]Junho!$I$31</f>
        <v>SO</v>
      </c>
      <c r="AC29" s="129" t="str">
        <f>[25]Junho!$I$32</f>
        <v>NE</v>
      </c>
      <c r="AD29" s="129" t="str">
        <f>[25]Junho!$I$33</f>
        <v>NE</v>
      </c>
      <c r="AE29" s="129" t="str">
        <f>[25]Junho!$I$34</f>
        <v>N</v>
      </c>
      <c r="AF29" s="125" t="str">
        <f>[25]Junho!$I$35</f>
        <v>N</v>
      </c>
      <c r="AI29" t="s">
        <v>47</v>
      </c>
    </row>
    <row r="30" spans="1:39" x14ac:dyDescent="0.2">
      <c r="A30" s="98" t="s">
        <v>10</v>
      </c>
      <c r="B30" s="11" t="str">
        <f>[26]Junho!$I$5</f>
        <v>L</v>
      </c>
      <c r="C30" s="11" t="str">
        <f>[26]Junho!$I$6</f>
        <v>L</v>
      </c>
      <c r="D30" s="11" t="str">
        <f>[26]Junho!$I$7</f>
        <v>NO</v>
      </c>
      <c r="E30" s="11" t="str">
        <f>[26]Junho!$I$8</f>
        <v>O</v>
      </c>
      <c r="F30" s="11" t="str">
        <f>[26]Junho!$I$9</f>
        <v>SO</v>
      </c>
      <c r="G30" s="11" t="str">
        <f>[26]Junho!$I$10</f>
        <v>L</v>
      </c>
      <c r="H30" s="11" t="str">
        <f>[26]Junho!$I$11</f>
        <v>O</v>
      </c>
      <c r="I30" s="11" t="str">
        <f>[26]Junho!$I$12</f>
        <v>S</v>
      </c>
      <c r="J30" s="11" t="str">
        <f>[26]Junho!$I$13</f>
        <v>SO</v>
      </c>
      <c r="K30" s="11" t="str">
        <f>[26]Junho!$I$14</f>
        <v>SO</v>
      </c>
      <c r="L30" s="11" t="str">
        <f>[26]Junho!$I$15</f>
        <v>S</v>
      </c>
      <c r="M30" s="11" t="str">
        <f>[26]Junho!$I$16</f>
        <v>SO</v>
      </c>
      <c r="N30" s="11" t="str">
        <f>[26]Junho!$I$17</f>
        <v>SO</v>
      </c>
      <c r="O30" s="11" t="str">
        <f>[26]Junho!$I$18</f>
        <v>NE</v>
      </c>
      <c r="P30" s="11" t="str">
        <f>[26]Junho!$I$19</f>
        <v>NO</v>
      </c>
      <c r="Q30" s="11" t="str">
        <f>[26]Junho!$I$20</f>
        <v>O</v>
      </c>
      <c r="R30" s="11" t="str">
        <f>[26]Junho!$I$21</f>
        <v>O</v>
      </c>
      <c r="S30" s="11" t="str">
        <f>[26]Junho!$I$22</f>
        <v>SO</v>
      </c>
      <c r="T30" s="129" t="str">
        <f>[26]Junho!$I$23</f>
        <v>SO</v>
      </c>
      <c r="U30" s="129" t="str">
        <f>[26]Junho!$I$24</f>
        <v>SO</v>
      </c>
      <c r="V30" s="129" t="str">
        <f>[26]Junho!$I$25</f>
        <v>SO</v>
      </c>
      <c r="W30" s="129" t="str">
        <f>[26]Junho!$I$26</f>
        <v>O</v>
      </c>
      <c r="X30" s="129" t="str">
        <f>[26]Junho!$I$27</f>
        <v>SO</v>
      </c>
      <c r="Y30" s="129" t="str">
        <f>[26]Junho!$I$28</f>
        <v>O</v>
      </c>
      <c r="Z30" s="129" t="str">
        <f>[26]Junho!$I$29</f>
        <v>SO</v>
      </c>
      <c r="AA30" s="129" t="str">
        <f>[26]Junho!$I$30</f>
        <v>NE</v>
      </c>
      <c r="AB30" s="129" t="str">
        <f>[26]Junho!$I$31</f>
        <v>NE</v>
      </c>
      <c r="AC30" s="129" t="str">
        <f>[26]Junho!$I$32</f>
        <v>NO</v>
      </c>
      <c r="AD30" s="129" t="str">
        <f>[26]Junho!$I$33</f>
        <v>O</v>
      </c>
      <c r="AE30" s="129" t="str">
        <f>[26]Junho!$I$34</f>
        <v>SO</v>
      </c>
      <c r="AF30" s="125" t="str">
        <f>[26]Junho!$I$35</f>
        <v>SO</v>
      </c>
      <c r="AI30" t="s">
        <v>47</v>
      </c>
    </row>
    <row r="31" spans="1:39" x14ac:dyDescent="0.2">
      <c r="A31" s="98" t="s">
        <v>172</v>
      </c>
      <c r="B31" s="129" t="str">
        <f>[27]Junho!$I$5</f>
        <v>SO</v>
      </c>
      <c r="C31" s="129" t="str">
        <f>[27]Junho!$I$6</f>
        <v>S</v>
      </c>
      <c r="D31" s="129" t="str">
        <f>[27]Junho!$I$7</f>
        <v>NE</v>
      </c>
      <c r="E31" s="129" t="str">
        <f>[27]Junho!$I$8</f>
        <v>NE</v>
      </c>
      <c r="F31" s="129" t="str">
        <f>[27]Junho!$I$9</f>
        <v>N</v>
      </c>
      <c r="G31" s="129" t="str">
        <f>[27]Junho!$I$10</f>
        <v>N</v>
      </c>
      <c r="H31" s="129" t="str">
        <f>[27]Junho!$I$11</f>
        <v>NE</v>
      </c>
      <c r="I31" s="129" t="str">
        <f>[27]Junho!$I$12</f>
        <v>N</v>
      </c>
      <c r="J31" s="129" t="str">
        <f>[27]Junho!$I$13</f>
        <v>N</v>
      </c>
      <c r="K31" s="129" t="str">
        <f>[27]Junho!$I$14</f>
        <v>N</v>
      </c>
      <c r="L31" s="129" t="str">
        <f>[27]Junho!$I$15</f>
        <v>N</v>
      </c>
      <c r="M31" s="129" t="str">
        <f>[27]Junho!$I$16</f>
        <v>N</v>
      </c>
      <c r="N31" s="129" t="str">
        <f>[27]Junho!$I$17</f>
        <v>S</v>
      </c>
      <c r="O31" s="129" t="str">
        <f>[27]Junho!$I$18</f>
        <v>SE</v>
      </c>
      <c r="P31" s="129" t="str">
        <f>[27]Junho!$I$19</f>
        <v>NE</v>
      </c>
      <c r="Q31" s="129" t="str">
        <f>[27]Junho!$I$20</f>
        <v>NE</v>
      </c>
      <c r="R31" s="129" t="str">
        <f>[27]Junho!$I$21</f>
        <v>N</v>
      </c>
      <c r="S31" s="129" t="str">
        <f>[27]Junho!$I$22</f>
        <v>N</v>
      </c>
      <c r="T31" s="129" t="str">
        <f>[27]Junho!$I$23</f>
        <v>N</v>
      </c>
      <c r="U31" s="129" t="str">
        <f>[27]Junho!$I$24</f>
        <v>N</v>
      </c>
      <c r="V31" s="129" t="str">
        <f>[27]Junho!$I$25</f>
        <v>N</v>
      </c>
      <c r="W31" s="129" t="str">
        <f>[27]Junho!$I$26</f>
        <v>N</v>
      </c>
      <c r="X31" s="129" t="str">
        <f>[27]Junho!$I$27</f>
        <v>N</v>
      </c>
      <c r="Y31" s="129" t="str">
        <f>[27]Junho!$I$28</f>
        <v>N</v>
      </c>
      <c r="Z31" s="129" t="str">
        <f>[27]Junho!$I$29</f>
        <v>NO</v>
      </c>
      <c r="AA31" s="129" t="str">
        <f>[27]Junho!$I$30</f>
        <v>SE</v>
      </c>
      <c r="AB31" s="129" t="str">
        <f>[27]Junho!$I$31</f>
        <v>SO</v>
      </c>
      <c r="AC31" s="129" t="str">
        <f>[27]Junho!$I$32</f>
        <v>NE</v>
      </c>
      <c r="AD31" s="129" t="str">
        <f>[27]Junho!$I$33</f>
        <v>NE</v>
      </c>
      <c r="AE31" s="129" t="str">
        <f>[27]Junho!$I$34</f>
        <v>NO</v>
      </c>
      <c r="AF31" s="138" t="str">
        <f>[27]Junho!$I$35</f>
        <v>N</v>
      </c>
      <c r="AG31" s="12" t="s">
        <v>47</v>
      </c>
      <c r="AK31" t="s">
        <v>47</v>
      </c>
    </row>
    <row r="32" spans="1:39" x14ac:dyDescent="0.2">
      <c r="A32" s="98" t="s">
        <v>11</v>
      </c>
      <c r="B32" s="134" t="str">
        <f>[28]Junho!$I$5</f>
        <v>*</v>
      </c>
      <c r="C32" s="134" t="str">
        <f>[28]Junho!$I$6</f>
        <v>*</v>
      </c>
      <c r="D32" s="134" t="str">
        <f>[28]Junho!$I$7</f>
        <v>*</v>
      </c>
      <c r="E32" s="134" t="str">
        <f>[28]Junho!$I$8</f>
        <v>*</v>
      </c>
      <c r="F32" s="134" t="str">
        <f>[28]Junho!$I$9</f>
        <v>*</v>
      </c>
      <c r="G32" s="134" t="str">
        <f>[28]Junho!$I$10</f>
        <v>*</v>
      </c>
      <c r="H32" s="134" t="str">
        <f>[28]Junho!$I$11</f>
        <v>*</v>
      </c>
      <c r="I32" s="134" t="str">
        <f>[28]Junho!$I$12</f>
        <v>*</v>
      </c>
      <c r="J32" s="134" t="str">
        <f>[28]Junho!$I$13</f>
        <v>*</v>
      </c>
      <c r="K32" s="134" t="str">
        <f>[28]Junho!$I$14</f>
        <v>*</v>
      </c>
      <c r="L32" s="134" t="str">
        <f>[28]Junho!$I$15</f>
        <v>*</v>
      </c>
      <c r="M32" s="134" t="str">
        <f>[28]Junho!$I$16</f>
        <v>*</v>
      </c>
      <c r="N32" s="134" t="str">
        <f>[28]Junho!$I$17</f>
        <v>*</v>
      </c>
      <c r="O32" s="134" t="str">
        <f>[28]Junho!$I$18</f>
        <v>*</v>
      </c>
      <c r="P32" s="134" t="str">
        <f>[28]Junho!$I$19</f>
        <v>*</v>
      </c>
      <c r="Q32" s="134" t="str">
        <f>[28]Junho!$I$20</f>
        <v>*</v>
      </c>
      <c r="R32" s="134" t="str">
        <f>[28]Junho!$I$21</f>
        <v>*</v>
      </c>
      <c r="S32" s="134" t="str">
        <f>[28]Junho!$I$22</f>
        <v>*</v>
      </c>
      <c r="T32" s="129" t="str">
        <f>[28]Junho!$I$23</f>
        <v>*</v>
      </c>
      <c r="U32" s="129" t="str">
        <f>[28]Junho!$I$24</f>
        <v>*</v>
      </c>
      <c r="V32" s="129" t="str">
        <f>[28]Junho!$I$25</f>
        <v>*</v>
      </c>
      <c r="W32" s="129" t="str">
        <f>[28]Junho!$I$26</f>
        <v>*</v>
      </c>
      <c r="X32" s="129" t="str">
        <f>[28]Junho!$I$27</f>
        <v>*</v>
      </c>
      <c r="Y32" s="129" t="str">
        <f>[28]Junho!$I$28</f>
        <v>*</v>
      </c>
      <c r="Z32" s="129" t="str">
        <f>[28]Junho!$I$29</f>
        <v>*</v>
      </c>
      <c r="AA32" s="129" t="str">
        <f>[28]Junho!$I$30</f>
        <v>*</v>
      </c>
      <c r="AB32" s="129" t="str">
        <f>[28]Junho!$I$31</f>
        <v>*</v>
      </c>
      <c r="AC32" s="129" t="str">
        <f>[28]Junho!$I$32</f>
        <v>*</v>
      </c>
      <c r="AD32" s="129" t="str">
        <f>[28]Junho!$I$33</f>
        <v>*</v>
      </c>
      <c r="AE32" s="129" t="str">
        <f>[28]Junho!$I$34</f>
        <v>*</v>
      </c>
      <c r="AF32" s="125" t="str">
        <f>[28]Junho!$I$35</f>
        <v>*</v>
      </c>
      <c r="AI32" t="s">
        <v>47</v>
      </c>
    </row>
    <row r="33" spans="1:38" s="5" customFormat="1" x14ac:dyDescent="0.2">
      <c r="A33" s="98" t="s">
        <v>12</v>
      </c>
      <c r="B33" s="134" t="str">
        <f>[29]Junho!$I$5</f>
        <v>SO</v>
      </c>
      <c r="C33" s="134" t="str">
        <f>[29]Junho!$I$6</f>
        <v>S</v>
      </c>
      <c r="D33" s="134" t="str">
        <f>[29]Junho!$I$7</f>
        <v>S</v>
      </c>
      <c r="E33" s="134" t="str">
        <f>[29]Junho!$I$8</f>
        <v>S</v>
      </c>
      <c r="F33" s="134" t="str">
        <f>[29]Junho!$I$9</f>
        <v>SO</v>
      </c>
      <c r="G33" s="134" t="str">
        <f>[29]Junho!$I$10</f>
        <v>SE</v>
      </c>
      <c r="H33" s="134" t="str">
        <f>[29]Junho!$I$11</f>
        <v>S</v>
      </c>
      <c r="I33" s="134" t="str">
        <f>[29]Junho!$I$12</f>
        <v>NO</v>
      </c>
      <c r="J33" s="134" t="str">
        <f>[29]Junho!$I$13</f>
        <v>N</v>
      </c>
      <c r="K33" s="134" t="str">
        <f>[29]Junho!$I$14</f>
        <v>N</v>
      </c>
      <c r="L33" s="134" t="str">
        <f>[29]Junho!$I$15</f>
        <v>N</v>
      </c>
      <c r="M33" s="134" t="str">
        <f>[29]Junho!$I$16</f>
        <v>N</v>
      </c>
      <c r="N33" s="134" t="str">
        <f>[29]Junho!$I$17</f>
        <v>O</v>
      </c>
      <c r="O33" s="134" t="str">
        <f>[29]Junho!$I$18</f>
        <v>S</v>
      </c>
      <c r="P33" s="134" t="str">
        <f>[29]Junho!$I$19</f>
        <v>S</v>
      </c>
      <c r="Q33" s="134" t="str">
        <f>[29]Junho!$I$20</f>
        <v>S</v>
      </c>
      <c r="R33" s="134" t="str">
        <f>[29]Junho!$I$21</f>
        <v>SE</v>
      </c>
      <c r="S33" s="134" t="str">
        <f>[29]Junho!$I$22</f>
        <v>NE</v>
      </c>
      <c r="T33" s="134" t="str">
        <f>[29]Junho!$I$23</f>
        <v>N</v>
      </c>
      <c r="U33" s="134" t="str">
        <f>[29]Junho!$I$24</f>
        <v>O</v>
      </c>
      <c r="V33" s="134" t="str">
        <f>[29]Junho!$I$25</f>
        <v>*</v>
      </c>
      <c r="W33" s="134" t="str">
        <f>[29]Junho!$I$26</f>
        <v>*</v>
      </c>
      <c r="X33" s="134" t="str">
        <f>[29]Junho!$I$27</f>
        <v>N</v>
      </c>
      <c r="Y33" s="134" t="str">
        <f>[29]Junho!$I$28</f>
        <v>N</v>
      </c>
      <c r="Z33" s="134" t="str">
        <f>[29]Junho!$I$29</f>
        <v>N</v>
      </c>
      <c r="AA33" s="134" t="str">
        <f>[29]Junho!$I$30</f>
        <v>S</v>
      </c>
      <c r="AB33" s="134" t="str">
        <f>[29]Junho!$I$31</f>
        <v>SO</v>
      </c>
      <c r="AC33" s="134" t="str">
        <f>[29]Junho!$I$32</f>
        <v>*</v>
      </c>
      <c r="AD33" s="134" t="str">
        <f>[29]Junho!$I$33</f>
        <v>NE</v>
      </c>
      <c r="AE33" s="134" t="str">
        <f>[29]Junho!$I$34</f>
        <v>N</v>
      </c>
      <c r="AF33" s="125" t="str">
        <f>[29]Junho!$I$35</f>
        <v>N</v>
      </c>
      <c r="AJ33" s="5" t="s">
        <v>47</v>
      </c>
      <c r="AL33" s="5" t="s">
        <v>47</v>
      </c>
    </row>
    <row r="34" spans="1:38" x14ac:dyDescent="0.2">
      <c r="A34" s="98" t="s">
        <v>13</v>
      </c>
      <c r="B34" s="129" t="str">
        <f>[30]Junho!$I$5</f>
        <v>*</v>
      </c>
      <c r="C34" s="129" t="str">
        <f>[30]Junho!$I$6</f>
        <v>*</v>
      </c>
      <c r="D34" s="129" t="str">
        <f>[30]Junho!$I$7</f>
        <v>*</v>
      </c>
      <c r="E34" s="129" t="str">
        <f>[30]Junho!$I$8</f>
        <v>*</v>
      </c>
      <c r="F34" s="129" t="str">
        <f>[30]Junho!$I$9</f>
        <v>*</v>
      </c>
      <c r="G34" s="129" t="str">
        <f>[30]Junho!$I$10</f>
        <v>*</v>
      </c>
      <c r="H34" s="129" t="str">
        <f>[30]Junho!$I$11</f>
        <v>*</v>
      </c>
      <c r="I34" s="129" t="str">
        <f>[30]Junho!$I$12</f>
        <v>*</v>
      </c>
      <c r="J34" s="129" t="str">
        <f>[30]Junho!$I$13</f>
        <v>*</v>
      </c>
      <c r="K34" s="129" t="str">
        <f>[30]Junho!$I$14</f>
        <v>*</v>
      </c>
      <c r="L34" s="129" t="str">
        <f>[30]Junho!$I$15</f>
        <v>*</v>
      </c>
      <c r="M34" s="129" t="str">
        <f>[30]Junho!$I$16</f>
        <v>*</v>
      </c>
      <c r="N34" s="129" t="str">
        <f>[30]Junho!$I$17</f>
        <v>*</v>
      </c>
      <c r="O34" s="129" t="str">
        <f>[30]Junho!$I$18</f>
        <v>*</v>
      </c>
      <c r="P34" s="129" t="str">
        <f>[30]Junho!$I$19</f>
        <v>*</v>
      </c>
      <c r="Q34" s="129" t="str">
        <f>[30]Junho!$I$20</f>
        <v>*</v>
      </c>
      <c r="R34" s="129" t="str">
        <f>[30]Junho!$I$21</f>
        <v>*</v>
      </c>
      <c r="S34" s="129" t="str">
        <f>[30]Junho!$I$22</f>
        <v>*</v>
      </c>
      <c r="T34" s="129" t="str">
        <f>[30]Junho!$I$23</f>
        <v>*</v>
      </c>
      <c r="U34" s="129" t="str">
        <f>[30]Junho!$I$24</f>
        <v>*</v>
      </c>
      <c r="V34" s="129" t="str">
        <f>[30]Junho!$I$25</f>
        <v>*</v>
      </c>
      <c r="W34" s="129" t="str">
        <f>[30]Junho!$I$26</f>
        <v>*</v>
      </c>
      <c r="X34" s="129" t="str">
        <f>[30]Junho!$I$27</f>
        <v>*</v>
      </c>
      <c r="Y34" s="129" t="str">
        <f>[30]Junho!$I$28</f>
        <v>*</v>
      </c>
      <c r="Z34" s="129" t="str">
        <f>[30]Junho!$I$29</f>
        <v>*</v>
      </c>
      <c r="AA34" s="129" t="str">
        <f>[30]Junho!$I$30</f>
        <v>*</v>
      </c>
      <c r="AB34" s="129" t="str">
        <f>[30]Junho!$I$31</f>
        <v>*</v>
      </c>
      <c r="AC34" s="129" t="str">
        <f>[30]Junho!$I$32</f>
        <v>*</v>
      </c>
      <c r="AD34" s="129" t="str">
        <f>[30]Junho!$I$33</f>
        <v>*</v>
      </c>
      <c r="AE34" s="129" t="str">
        <f>[30]Junho!$I$34</f>
        <v>*</v>
      </c>
      <c r="AF34" s="133" t="str">
        <f>[30]Junho!$I$35</f>
        <v>*</v>
      </c>
      <c r="AI34" t="s">
        <v>47</v>
      </c>
      <c r="AJ34" t="s">
        <v>47</v>
      </c>
      <c r="AK34" t="s">
        <v>47</v>
      </c>
    </row>
    <row r="35" spans="1:38" x14ac:dyDescent="0.2">
      <c r="A35" s="98" t="s">
        <v>173</v>
      </c>
      <c r="B35" s="134" t="str">
        <f>[31]Junho!$I$5</f>
        <v>SO</v>
      </c>
      <c r="C35" s="134" t="str">
        <f>[31]Junho!$I$6</f>
        <v>S</v>
      </c>
      <c r="D35" s="134" t="str">
        <f>[31]Junho!$I$7</f>
        <v>NE</v>
      </c>
      <c r="E35" s="134" t="str">
        <f>[31]Junho!$I$8</f>
        <v>NE</v>
      </c>
      <c r="F35" s="134" t="str">
        <f>[31]Junho!$I$9</f>
        <v>NE</v>
      </c>
      <c r="G35" s="134" t="str">
        <f>[31]Junho!$I$10</f>
        <v>S</v>
      </c>
      <c r="H35" s="134" t="str">
        <f>[31]Junho!$I$11</f>
        <v>NE</v>
      </c>
      <c r="I35" s="134" t="str">
        <f>[31]Junho!$I$12</f>
        <v>NE</v>
      </c>
      <c r="J35" s="134" t="str">
        <f>[31]Junho!$I$13</f>
        <v>NE</v>
      </c>
      <c r="K35" s="134" t="str">
        <f>[31]Junho!$I$14</f>
        <v>NE</v>
      </c>
      <c r="L35" s="134" t="str">
        <f>[31]Junho!$I$15</f>
        <v>N</v>
      </c>
      <c r="M35" s="134" t="str">
        <f>[31]Junho!$I$16</f>
        <v>N</v>
      </c>
      <c r="N35" s="134" t="str">
        <f>[31]Junho!$I$17</f>
        <v>NE</v>
      </c>
      <c r="O35" s="134" t="str">
        <f>[31]Junho!$I$18</f>
        <v>S</v>
      </c>
      <c r="P35" s="134" t="str">
        <f>[31]Junho!$I$19</f>
        <v>NE</v>
      </c>
      <c r="Q35" s="134" t="str">
        <f>[31]Junho!$I$20</f>
        <v>NE</v>
      </c>
      <c r="R35" s="134" t="str">
        <f>[31]Junho!$I$21</f>
        <v>NE</v>
      </c>
      <c r="S35" s="134" t="str">
        <f>[31]Junho!$I$22</f>
        <v>NE</v>
      </c>
      <c r="T35" s="129" t="str">
        <f>[31]Junho!$I$23</f>
        <v>NE</v>
      </c>
      <c r="U35" s="129" t="str">
        <f>[31]Junho!$I$24</f>
        <v>N</v>
      </c>
      <c r="V35" s="129" t="str">
        <f>[31]Junho!$I$25</f>
        <v>NE</v>
      </c>
      <c r="W35" s="129" t="str">
        <f>[31]Junho!$I$26</f>
        <v>NE</v>
      </c>
      <c r="X35" s="129" t="str">
        <f>[31]Junho!$I$27</f>
        <v>NE</v>
      </c>
      <c r="Y35" s="129" t="str">
        <f>[31]Junho!$I$28</f>
        <v>NE</v>
      </c>
      <c r="Z35" s="129" t="str">
        <f>[31]Junho!$I$29</f>
        <v>N</v>
      </c>
      <c r="AA35" s="129" t="str">
        <f>[31]Junho!$I$30</f>
        <v>S</v>
      </c>
      <c r="AB35" s="129" t="str">
        <f>[31]Junho!$I$31</f>
        <v>SO</v>
      </c>
      <c r="AC35" s="129" t="str">
        <f>[31]Junho!$I$32</f>
        <v>L</v>
      </c>
      <c r="AD35" s="129" t="str">
        <f>[31]Junho!$I$33</f>
        <v>NE</v>
      </c>
      <c r="AE35" s="129" t="str">
        <f>[31]Junho!$I$34</f>
        <v>N</v>
      </c>
      <c r="AF35" s="138" t="str">
        <f>[31]Junho!$I$35</f>
        <v>NE</v>
      </c>
      <c r="AJ35" t="s">
        <v>47</v>
      </c>
    </row>
    <row r="36" spans="1:38" x14ac:dyDescent="0.2">
      <c r="A36" s="98" t="s">
        <v>144</v>
      </c>
      <c r="B36" s="134" t="str">
        <f>[32]Junho!$I$5</f>
        <v>*</v>
      </c>
      <c r="C36" s="134" t="str">
        <f>[32]Junho!$I$6</f>
        <v>*</v>
      </c>
      <c r="D36" s="134" t="str">
        <f>[32]Junho!$I$7</f>
        <v>*</v>
      </c>
      <c r="E36" s="134" t="str">
        <f>[32]Junho!$I$8</f>
        <v>*</v>
      </c>
      <c r="F36" s="134" t="str">
        <f>[32]Junho!$I$9</f>
        <v>*</v>
      </c>
      <c r="G36" s="134" t="str">
        <f>[32]Junho!$I$10</f>
        <v>*</v>
      </c>
      <c r="H36" s="134" t="str">
        <f>[32]Junho!$I$11</f>
        <v>*</v>
      </c>
      <c r="I36" s="134" t="str">
        <f>[32]Junho!$I$12</f>
        <v>*</v>
      </c>
      <c r="J36" s="134" t="str">
        <f>[32]Junho!$I$13</f>
        <v>*</v>
      </c>
      <c r="K36" s="134" t="str">
        <f>[32]Junho!$I$14</f>
        <v>*</v>
      </c>
      <c r="L36" s="134" t="str">
        <f>[32]Junho!$I$15</f>
        <v>*</v>
      </c>
      <c r="M36" s="134" t="str">
        <f>[32]Junho!$I$16</f>
        <v>*</v>
      </c>
      <c r="N36" s="134" t="str">
        <f>[32]Junho!$I$17</f>
        <v>*</v>
      </c>
      <c r="O36" s="134" t="str">
        <f>[32]Junho!$I$18</f>
        <v>*</v>
      </c>
      <c r="P36" s="134" t="str">
        <f>[32]Junho!$I$19</f>
        <v>*</v>
      </c>
      <c r="Q36" s="129" t="str">
        <f>[32]Junho!$I$20</f>
        <v>*</v>
      </c>
      <c r="R36" s="129" t="str">
        <f>[32]Junho!$I$21</f>
        <v>*</v>
      </c>
      <c r="S36" s="129" t="str">
        <f>[32]Junho!$I$22</f>
        <v>*</v>
      </c>
      <c r="T36" s="129" t="str">
        <f>[32]Junho!$I$23</f>
        <v>*</v>
      </c>
      <c r="U36" s="129" t="str">
        <f>[32]Junho!$I$24</f>
        <v>*</v>
      </c>
      <c r="V36" s="129" t="str">
        <f>[32]Junho!$I$25</f>
        <v>*</v>
      </c>
      <c r="W36" s="129" t="str">
        <f>[32]Junho!$I$26</f>
        <v>*</v>
      </c>
      <c r="X36" s="129" t="str">
        <f>[32]Junho!$I$27</f>
        <v>*</v>
      </c>
      <c r="Y36" s="129" t="str">
        <f>[32]Junho!$I$28</f>
        <v>*</v>
      </c>
      <c r="Z36" s="129" t="str">
        <f>[32]Junho!$I$29</f>
        <v>*</v>
      </c>
      <c r="AA36" s="129" t="str">
        <f>[32]Junho!$I$30</f>
        <v>*</v>
      </c>
      <c r="AB36" s="129" t="str">
        <f>[32]Junho!$I$31</f>
        <v>*</v>
      </c>
      <c r="AC36" s="129" t="str">
        <f>[32]Junho!$I$32</f>
        <v>*</v>
      </c>
      <c r="AD36" s="129" t="str">
        <f>[32]Junho!$I$33</f>
        <v>*</v>
      </c>
      <c r="AE36" s="129" t="str">
        <f>[32]Junho!$I$34</f>
        <v>*</v>
      </c>
      <c r="AF36" s="138" t="str">
        <f>[32]Junho!$I$35</f>
        <v>*</v>
      </c>
      <c r="AI36" t="s">
        <v>47</v>
      </c>
      <c r="AJ36" t="s">
        <v>47</v>
      </c>
    </row>
    <row r="37" spans="1:38" x14ac:dyDescent="0.2">
      <c r="A37" s="98" t="s">
        <v>14</v>
      </c>
      <c r="B37" s="134" t="str">
        <f>[33]Junho!$I$5</f>
        <v>*</v>
      </c>
      <c r="C37" s="134" t="str">
        <f>[33]Junho!$I$6</f>
        <v>*</v>
      </c>
      <c r="D37" s="134" t="str">
        <f>[33]Junho!$I$7</f>
        <v>*</v>
      </c>
      <c r="E37" s="134" t="str">
        <f>[33]Junho!$I$8</f>
        <v>*</v>
      </c>
      <c r="F37" s="134" t="str">
        <f>[33]Junho!$I$9</f>
        <v>*</v>
      </c>
      <c r="G37" s="134" t="str">
        <f>[33]Junho!$I$10</f>
        <v>*</v>
      </c>
      <c r="H37" s="134" t="str">
        <f>[33]Junho!$I$11</f>
        <v>*</v>
      </c>
      <c r="I37" s="134" t="str">
        <f>[33]Junho!$I$12</f>
        <v>*</v>
      </c>
      <c r="J37" s="134" t="str">
        <f>[33]Junho!$I$13</f>
        <v>*</v>
      </c>
      <c r="K37" s="134" t="str">
        <f>[33]Junho!$I$14</f>
        <v>*</v>
      </c>
      <c r="L37" s="134" t="str">
        <f>[33]Junho!$I$15</f>
        <v>*</v>
      </c>
      <c r="M37" s="134" t="str">
        <f>[33]Junho!$I$16</f>
        <v>*</v>
      </c>
      <c r="N37" s="134" t="str">
        <f>[33]Junho!$I$17</f>
        <v>*</v>
      </c>
      <c r="O37" s="134" t="str">
        <f>[33]Junho!$I$18</f>
        <v>*</v>
      </c>
      <c r="P37" s="134" t="str">
        <f>[33]Junho!$I$19</f>
        <v>*</v>
      </c>
      <c r="Q37" s="134" t="str">
        <f>[33]Junho!$I$20</f>
        <v>*</v>
      </c>
      <c r="R37" s="134" t="str">
        <f>[33]Junho!$I$21</f>
        <v>*</v>
      </c>
      <c r="S37" s="134" t="str">
        <f>[33]Junho!$I$22</f>
        <v>*</v>
      </c>
      <c r="T37" s="134" t="str">
        <f>[33]Junho!$I$23</f>
        <v>*</v>
      </c>
      <c r="U37" s="134" t="str">
        <f>[33]Junho!$I$24</f>
        <v>*</v>
      </c>
      <c r="V37" s="134" t="str">
        <f>[33]Junho!$I$25</f>
        <v>*</v>
      </c>
      <c r="W37" s="134" t="str">
        <f>[33]Junho!$I$26</f>
        <v>*</v>
      </c>
      <c r="X37" s="134" t="str">
        <f>[33]Junho!$I$27</f>
        <v>*</v>
      </c>
      <c r="Y37" s="134" t="str">
        <f>[33]Junho!$I$28</f>
        <v>*</v>
      </c>
      <c r="Z37" s="134" t="str">
        <f>[33]Junho!$I$29</f>
        <v>*</v>
      </c>
      <c r="AA37" s="134" t="str">
        <f>[33]Junho!$I$30</f>
        <v>*</v>
      </c>
      <c r="AB37" s="134" t="str">
        <f>[33]Junho!$I$31</f>
        <v>*</v>
      </c>
      <c r="AC37" s="134" t="str">
        <f>[33]Junho!$I$32</f>
        <v>*</v>
      </c>
      <c r="AD37" s="134" t="str">
        <f>[33]Junho!$I$33</f>
        <v>*</v>
      </c>
      <c r="AE37" s="134" t="str">
        <f>[33]Junho!$I$34</f>
        <v>*</v>
      </c>
      <c r="AF37" s="125" t="str">
        <f>[33]Junho!$I$35</f>
        <v>*</v>
      </c>
      <c r="AJ37" t="s">
        <v>47</v>
      </c>
    </row>
    <row r="38" spans="1:38" x14ac:dyDescent="0.2">
      <c r="A38" s="98" t="s">
        <v>174</v>
      </c>
      <c r="B38" s="11" t="str">
        <f>[34]Junho!$I$5</f>
        <v>SE</v>
      </c>
      <c r="C38" s="11" t="str">
        <f>[34]Junho!$I$6</f>
        <v>SO</v>
      </c>
      <c r="D38" s="11" t="str">
        <f>[34]Junho!$I$7</f>
        <v>S</v>
      </c>
      <c r="E38" s="11" t="str">
        <f>[34]Junho!$I$8</f>
        <v>S</v>
      </c>
      <c r="F38" s="11" t="str">
        <f>[34]Junho!$I$9</f>
        <v>S</v>
      </c>
      <c r="G38" s="11" t="str">
        <f>[34]Junho!$I$10</f>
        <v>SO</v>
      </c>
      <c r="H38" s="11" t="str">
        <f>[34]Junho!$I$11</f>
        <v>NO</v>
      </c>
      <c r="I38" s="11" t="str">
        <f>[34]Junho!$I$12</f>
        <v>SE</v>
      </c>
      <c r="J38" s="11" t="str">
        <f>[34]Junho!$I$13</f>
        <v>SE</v>
      </c>
      <c r="K38" s="11" t="str">
        <f>[34]Junho!$I$14</f>
        <v>NO</v>
      </c>
      <c r="L38" s="11" t="str">
        <f>[34]Junho!$I$15</f>
        <v>SE</v>
      </c>
      <c r="M38" s="11" t="str">
        <f>[34]Junho!$I$16</f>
        <v>NO</v>
      </c>
      <c r="N38" s="11" t="str">
        <f>[34]Junho!$I$17</f>
        <v>S</v>
      </c>
      <c r="O38" s="11" t="str">
        <f>[34]Junho!$I$18</f>
        <v>S</v>
      </c>
      <c r="P38" s="11" t="str">
        <f>[34]Junho!$I$19</f>
        <v>SE</v>
      </c>
      <c r="Q38" s="129" t="str">
        <f>[34]Junho!$I$20</f>
        <v>SE</v>
      </c>
      <c r="R38" s="129" t="str">
        <f>[34]Junho!$I$21</f>
        <v>SE</v>
      </c>
      <c r="S38" s="129" t="str">
        <f>[34]Junho!$I$22</f>
        <v>SE</v>
      </c>
      <c r="T38" s="129" t="str">
        <f>[34]Junho!$I$23</f>
        <v>SE</v>
      </c>
      <c r="U38" s="129" t="str">
        <f>[34]Junho!$I$24</f>
        <v>SE</v>
      </c>
      <c r="V38" s="129" t="str">
        <f>[34]Junho!$I$25</f>
        <v>SE</v>
      </c>
      <c r="W38" s="129" t="str">
        <f>[34]Junho!$I$26</f>
        <v>SE</v>
      </c>
      <c r="X38" s="129" t="str">
        <f>[34]Junho!$I$27</f>
        <v>SE</v>
      </c>
      <c r="Y38" s="129" t="str">
        <f>[34]Junho!$I$28</f>
        <v>SE</v>
      </c>
      <c r="Z38" s="129" t="str">
        <f>[34]Junho!$I$29</f>
        <v>SE</v>
      </c>
      <c r="AA38" s="129" t="str">
        <f>[34]Junho!$I$30</f>
        <v>S</v>
      </c>
      <c r="AB38" s="129" t="str">
        <f>[34]Junho!$I$31</f>
        <v>SO</v>
      </c>
      <c r="AC38" s="129" t="str">
        <f>[34]Junho!$I$32</f>
        <v>SE</v>
      </c>
      <c r="AD38" s="129" t="str">
        <f>[34]Junho!$I$33</f>
        <v>S</v>
      </c>
      <c r="AE38" s="129" t="str">
        <f>[34]Junho!$I$34</f>
        <v>SE</v>
      </c>
      <c r="AF38" s="138" t="str">
        <f>[34]Junho!$I$35</f>
        <v>SE</v>
      </c>
      <c r="AI38" t="s">
        <v>47</v>
      </c>
      <c r="AJ38" t="s">
        <v>47</v>
      </c>
    </row>
    <row r="39" spans="1:38" x14ac:dyDescent="0.2">
      <c r="A39" s="98" t="s">
        <v>15</v>
      </c>
      <c r="B39" s="134" t="str">
        <f>[35]Junho!$I$5</f>
        <v>SO</v>
      </c>
      <c r="C39" s="134" t="str">
        <f>[35]Junho!$I$6</f>
        <v>SO</v>
      </c>
      <c r="D39" s="134" t="str">
        <f>[35]Junho!$I$7</f>
        <v>SO</v>
      </c>
      <c r="E39" s="134" t="str">
        <f>[35]Junho!$I$8</f>
        <v>SO</v>
      </c>
      <c r="F39" s="134" t="str">
        <f>[35]Junho!$I$9</f>
        <v>SO</v>
      </c>
      <c r="G39" s="134" t="str">
        <f>[35]Junho!$I$10</f>
        <v>SO</v>
      </c>
      <c r="H39" s="134" t="str">
        <f>[35]Junho!$I$11</f>
        <v>SO</v>
      </c>
      <c r="I39" s="134" t="str">
        <f>[35]Junho!$I$12</f>
        <v>SO</v>
      </c>
      <c r="J39" s="134" t="str">
        <f>[35]Junho!$I$13</f>
        <v>SO</v>
      </c>
      <c r="K39" s="134" t="str">
        <f>[35]Junho!$I$14</f>
        <v>SO</v>
      </c>
      <c r="L39" s="134" t="str">
        <f>[35]Junho!$I$15</f>
        <v>SO</v>
      </c>
      <c r="M39" s="134" t="str">
        <f>[35]Junho!$I$16</f>
        <v>SO</v>
      </c>
      <c r="N39" s="134" t="str">
        <f>[35]Junho!$I$17</f>
        <v>SO</v>
      </c>
      <c r="O39" s="134" t="str">
        <f>[35]Junho!$I$18</f>
        <v>SO</v>
      </c>
      <c r="P39" s="134" t="str">
        <f>[35]Junho!$I$19</f>
        <v>SO</v>
      </c>
      <c r="Q39" s="134" t="str">
        <f>[35]Junho!$I$20</f>
        <v>SO</v>
      </c>
      <c r="R39" s="134" t="str">
        <f>[35]Junho!$I$21</f>
        <v>SO</v>
      </c>
      <c r="S39" s="134" t="str">
        <f>[35]Junho!$I$22</f>
        <v>SO</v>
      </c>
      <c r="T39" s="134" t="str">
        <f>[35]Junho!$I$23</f>
        <v>SO</v>
      </c>
      <c r="U39" s="134" t="str">
        <f>[35]Junho!$I$24</f>
        <v>SO</v>
      </c>
      <c r="V39" s="134" t="str">
        <f>[35]Junho!$I$25</f>
        <v>SO</v>
      </c>
      <c r="W39" s="134" t="str">
        <f>[35]Junho!$I$26</f>
        <v>SO</v>
      </c>
      <c r="X39" s="134" t="str">
        <f>[35]Junho!$I$27</f>
        <v>SO</v>
      </c>
      <c r="Y39" s="134" t="str">
        <f>[35]Junho!$I$28</f>
        <v>SO</v>
      </c>
      <c r="Z39" s="134" t="str">
        <f>[35]Junho!$I$29</f>
        <v>SO</v>
      </c>
      <c r="AA39" s="134" t="str">
        <f>[35]Junho!$I$30</f>
        <v>SO</v>
      </c>
      <c r="AB39" s="134" t="str">
        <f>[35]Junho!$I$31</f>
        <v>SO</v>
      </c>
      <c r="AC39" s="134" t="str">
        <f>[35]Junho!$I$32</f>
        <v>SO</v>
      </c>
      <c r="AD39" s="134" t="str">
        <f>[35]Junho!$I$33</f>
        <v>SO</v>
      </c>
      <c r="AE39" s="134" t="str">
        <f>[35]Junho!$I$34</f>
        <v>SO</v>
      </c>
      <c r="AF39" s="125" t="str">
        <f>[35]Junho!$I$35</f>
        <v>SO</v>
      </c>
      <c r="AG39" s="12" t="s">
        <v>47</v>
      </c>
      <c r="AJ39" t="s">
        <v>47</v>
      </c>
    </row>
    <row r="40" spans="1:38" x14ac:dyDescent="0.2">
      <c r="A40" s="98" t="s">
        <v>16</v>
      </c>
      <c r="B40" s="135" t="str">
        <f>[36]Junho!$I$5</f>
        <v>*</v>
      </c>
      <c r="C40" s="135" t="str">
        <f>[36]Junho!$I$6</f>
        <v>SE</v>
      </c>
      <c r="D40" s="135" t="str">
        <f>[36]Junho!$I$7</f>
        <v>L</v>
      </c>
      <c r="E40" s="135" t="str">
        <f>[36]Junho!$I$8</f>
        <v>NE</v>
      </c>
      <c r="F40" s="135" t="str">
        <f>[36]Junho!$I$9</f>
        <v>*</v>
      </c>
      <c r="G40" s="135" t="str">
        <f>[36]Junho!$I$10</f>
        <v>*</v>
      </c>
      <c r="H40" s="135" t="str">
        <f>[36]Junho!$I$11</f>
        <v>NE</v>
      </c>
      <c r="I40" s="135" t="str">
        <f>[36]Junho!$I$12</f>
        <v>N</v>
      </c>
      <c r="J40" s="135" t="str">
        <f>[36]Junho!$I$13</f>
        <v>N</v>
      </c>
      <c r="K40" s="135" t="str">
        <f>[36]Junho!$I$14</f>
        <v>N</v>
      </c>
      <c r="L40" s="135" t="str">
        <f>[36]Junho!$I$15</f>
        <v>N</v>
      </c>
      <c r="M40" s="135" t="str">
        <f>[36]Junho!$I$16</f>
        <v>*</v>
      </c>
      <c r="N40" s="135" t="str">
        <f>[36]Junho!$I$17</f>
        <v>*</v>
      </c>
      <c r="O40" s="135" t="str">
        <f>[36]Junho!$I$18</f>
        <v>SO</v>
      </c>
      <c r="P40" s="135" t="str">
        <f>[36]Junho!$I$19</f>
        <v>SO</v>
      </c>
      <c r="Q40" s="135" t="str">
        <f>[36]Junho!$I$20</f>
        <v>N</v>
      </c>
      <c r="R40" s="135" t="str">
        <f>[36]Junho!$I$21</f>
        <v>NE</v>
      </c>
      <c r="S40" s="135" t="str">
        <f>[36]Junho!$I$22</f>
        <v>N</v>
      </c>
      <c r="T40" s="135" t="str">
        <f>[36]Junho!$I$23</f>
        <v>*</v>
      </c>
      <c r="U40" s="135" t="str">
        <f>[36]Junho!$I$24</f>
        <v>*</v>
      </c>
      <c r="V40" s="135" t="str">
        <f>[36]Junho!$I$25</f>
        <v>N</v>
      </c>
      <c r="W40" s="135" t="str">
        <f>[36]Junho!$I$26</f>
        <v>N</v>
      </c>
      <c r="X40" s="135" t="str">
        <f>[36]Junho!$I$27</f>
        <v>N</v>
      </c>
      <c r="Y40" s="135" t="str">
        <f>[36]Junho!$I$28</f>
        <v>N</v>
      </c>
      <c r="Z40" s="135" t="str">
        <f>[36]Junho!$I$29</f>
        <v>*</v>
      </c>
      <c r="AA40" s="135" t="str">
        <f>[36]Junho!$I$30</f>
        <v>*</v>
      </c>
      <c r="AB40" s="135" t="str">
        <f>[36]Junho!$I$31</f>
        <v>S</v>
      </c>
      <c r="AC40" s="135" t="str">
        <f>[36]Junho!$I$32</f>
        <v>S</v>
      </c>
      <c r="AD40" s="135" t="str">
        <f>[36]Junho!$I$33</f>
        <v>O</v>
      </c>
      <c r="AE40" s="135" t="str">
        <f>[36]Junho!$I$34</f>
        <v>*</v>
      </c>
      <c r="AF40" s="125" t="str">
        <f>[36]Junho!$I$35</f>
        <v>N</v>
      </c>
      <c r="AH40" t="s">
        <v>47</v>
      </c>
      <c r="AI40" t="s">
        <v>47</v>
      </c>
    </row>
    <row r="41" spans="1:38" x14ac:dyDescent="0.2">
      <c r="A41" s="98" t="s">
        <v>175</v>
      </c>
      <c r="B41" s="134" t="str">
        <f>[37]Junho!$I$5</f>
        <v>NO</v>
      </c>
      <c r="C41" s="134" t="str">
        <f>[37]Junho!$I$6</f>
        <v>S</v>
      </c>
      <c r="D41" s="134" t="str">
        <f>[37]Junho!$I$7</f>
        <v>SE</v>
      </c>
      <c r="E41" s="134" t="str">
        <f>[37]Junho!$I$8</f>
        <v>L</v>
      </c>
      <c r="F41" s="134" t="str">
        <f>[37]Junho!$I$9</f>
        <v>SE</v>
      </c>
      <c r="G41" s="134" t="str">
        <f>[37]Junho!$I$10</f>
        <v>S</v>
      </c>
      <c r="H41" s="134" t="str">
        <f>[37]Junho!$I$11</f>
        <v>S</v>
      </c>
      <c r="I41" s="134" t="str">
        <f>[37]Junho!$I$12</f>
        <v>SE</v>
      </c>
      <c r="J41" s="134" t="str">
        <f>[37]Junho!$I$13</f>
        <v>NO</v>
      </c>
      <c r="K41" s="134" t="str">
        <f>[37]Junho!$I$14</f>
        <v>NO</v>
      </c>
      <c r="L41" s="134" t="str">
        <f>[37]Junho!$I$15</f>
        <v>NO</v>
      </c>
      <c r="M41" s="134" t="str">
        <f>[37]Junho!$I$16</f>
        <v>N</v>
      </c>
      <c r="N41" s="134" t="str">
        <f>[37]Junho!$I$17</f>
        <v>NO</v>
      </c>
      <c r="O41" s="134" t="str">
        <f>[37]Junho!$I$18</f>
        <v>S</v>
      </c>
      <c r="P41" s="134" t="str">
        <f>[37]Junho!$I$19</f>
        <v>S</v>
      </c>
      <c r="Q41" s="134" t="str">
        <f>[37]Junho!$I$20</f>
        <v>NE</v>
      </c>
      <c r="R41" s="134" t="str">
        <f>[37]Junho!$I$21</f>
        <v>NE</v>
      </c>
      <c r="S41" s="134" t="str">
        <f>[37]Junho!$I$22</f>
        <v>N</v>
      </c>
      <c r="T41" s="129" t="str">
        <f>[37]Junho!$I$23</f>
        <v>N</v>
      </c>
      <c r="U41" s="129" t="str">
        <f>[37]Junho!$I$24</f>
        <v>N</v>
      </c>
      <c r="V41" s="129" t="str">
        <f>[37]Junho!$I$25</f>
        <v>NO</v>
      </c>
      <c r="W41" s="129" t="str">
        <f>[37]Junho!$I$26</f>
        <v>NO</v>
      </c>
      <c r="X41" s="129" t="str">
        <f>[37]Junho!$I$27</f>
        <v>N</v>
      </c>
      <c r="Y41" s="129" t="str">
        <f>[37]Junho!$I$28</f>
        <v>NO</v>
      </c>
      <c r="Z41" s="129" t="str">
        <f>[37]Junho!$I$29</f>
        <v>NO</v>
      </c>
      <c r="AA41" s="129" t="str">
        <f>[37]Junho!$I$30</f>
        <v>S</v>
      </c>
      <c r="AB41" s="129" t="str">
        <f>[37]Junho!$I$31</f>
        <v>N</v>
      </c>
      <c r="AC41" s="129" t="str">
        <f>[37]Junho!$I$32</f>
        <v>SE</v>
      </c>
      <c r="AD41" s="129" t="str">
        <f>[37]Junho!$I$33</f>
        <v>NE</v>
      </c>
      <c r="AE41" s="129" t="str">
        <f>[37]Junho!$I$34</f>
        <v>NO</v>
      </c>
      <c r="AF41" s="138" t="str">
        <f>[37]Junho!$I$35</f>
        <v>NO</v>
      </c>
      <c r="AI41" t="s">
        <v>47</v>
      </c>
    </row>
    <row r="42" spans="1:38" x14ac:dyDescent="0.2">
      <c r="A42" s="98" t="s">
        <v>17</v>
      </c>
      <c r="B42" s="134" t="str">
        <f>[38]Junho!$I$5</f>
        <v>SE</v>
      </c>
      <c r="C42" s="134" t="str">
        <f>[38]Junho!$I$6</f>
        <v>SE</v>
      </c>
      <c r="D42" s="134" t="str">
        <f>[38]Junho!$I$7</f>
        <v>NE</v>
      </c>
      <c r="E42" s="134" t="str">
        <f>[38]Junho!$I$8</f>
        <v>N</v>
      </c>
      <c r="F42" s="134" t="str">
        <f>[38]Junho!$I$9</f>
        <v>N</v>
      </c>
      <c r="G42" s="134" t="str">
        <f>[38]Junho!$I$10</f>
        <v>SE</v>
      </c>
      <c r="H42" s="134" t="str">
        <f>[38]Junho!$I$11</f>
        <v>NE</v>
      </c>
      <c r="I42" s="134" t="str">
        <f>[38]Junho!$I$12</f>
        <v>NE</v>
      </c>
      <c r="J42" s="134" t="str">
        <f>[38]Junho!$I$13</f>
        <v>O</v>
      </c>
      <c r="K42" s="134" t="str">
        <f>[38]Junho!$I$14</f>
        <v>O</v>
      </c>
      <c r="L42" s="134" t="str">
        <f>[38]Junho!$I$15</f>
        <v>NO</v>
      </c>
      <c r="M42" s="134" t="str">
        <f>[38]Junho!$I$16</f>
        <v>NO</v>
      </c>
      <c r="N42" s="134" t="str">
        <f>[38]Junho!$I$17</f>
        <v>O</v>
      </c>
      <c r="O42" s="134" t="str">
        <f>[38]Junho!$I$18</f>
        <v>SE</v>
      </c>
      <c r="P42" s="134" t="str">
        <f>[38]Junho!$I$19</f>
        <v>L</v>
      </c>
      <c r="Q42" s="134" t="str">
        <f>[38]Junho!$I$20</f>
        <v>NE</v>
      </c>
      <c r="R42" s="134" t="str">
        <f>[38]Junho!$I$21</f>
        <v>N</v>
      </c>
      <c r="S42" s="134" t="str">
        <f>[38]Junho!$I$22</f>
        <v>N</v>
      </c>
      <c r="T42" s="134" t="str">
        <f>[38]Junho!$I$23</f>
        <v>NO</v>
      </c>
      <c r="U42" s="134" t="str">
        <f>[38]Junho!$I$24</f>
        <v>NO</v>
      </c>
      <c r="V42" s="134" t="str">
        <f>[38]Junho!$I$25</f>
        <v>N</v>
      </c>
      <c r="W42" s="134" t="str">
        <f>[38]Junho!$I$26</f>
        <v>N</v>
      </c>
      <c r="X42" s="134" t="str">
        <f>[38]Junho!$I$27</f>
        <v>NO</v>
      </c>
      <c r="Y42" s="134" t="str">
        <f>[38]Junho!$I$28</f>
        <v>NO</v>
      </c>
      <c r="Z42" s="134" t="str">
        <f>[38]Junho!$I$29</f>
        <v>NO</v>
      </c>
      <c r="AA42" s="134" t="str">
        <f>[38]Junho!$I$30</f>
        <v>SE</v>
      </c>
      <c r="AB42" s="134" t="str">
        <f>[38]Junho!$I$31</f>
        <v>S</v>
      </c>
      <c r="AC42" s="134" t="str">
        <f>[38]Junho!$I$32</f>
        <v>SE</v>
      </c>
      <c r="AD42" s="134" t="str">
        <f>[38]Junho!$I$33</f>
        <v>N</v>
      </c>
      <c r="AE42" s="134" t="str">
        <f>[38]Junho!$I$34</f>
        <v>N</v>
      </c>
      <c r="AF42" s="125" t="str">
        <f>[38]Junho!$I$35</f>
        <v>N</v>
      </c>
    </row>
    <row r="43" spans="1:38" x14ac:dyDescent="0.2">
      <c r="A43" s="98" t="s">
        <v>157</v>
      </c>
      <c r="B43" s="11" t="str">
        <f>[39]Junho!$I$5</f>
        <v>NE</v>
      </c>
      <c r="C43" s="11" t="str">
        <f>[39]Junho!$I$6</f>
        <v>SO</v>
      </c>
      <c r="D43" s="11" t="str">
        <f>[39]Junho!$I$7</f>
        <v>S</v>
      </c>
      <c r="E43" s="11" t="str">
        <f>[39]Junho!$I$8</f>
        <v>L</v>
      </c>
      <c r="F43" s="11" t="str">
        <f>[39]Junho!$I$9</f>
        <v>L</v>
      </c>
      <c r="G43" s="11" t="str">
        <f>[39]Junho!$I$10</f>
        <v>SO</v>
      </c>
      <c r="H43" s="11" t="str">
        <f>[39]Junho!$I$11</f>
        <v>L</v>
      </c>
      <c r="I43" s="11" t="str">
        <f>[39]Junho!$I$12</f>
        <v>NE</v>
      </c>
      <c r="J43" s="11" t="str">
        <f>[39]Junho!$I$13</f>
        <v>SE</v>
      </c>
      <c r="K43" s="11" t="str">
        <f>[39]Junho!$I$14</f>
        <v>SE</v>
      </c>
      <c r="L43" s="11" t="str">
        <f>[39]Junho!$I$15</f>
        <v>SE</v>
      </c>
      <c r="M43" s="11" t="str">
        <f>[39]Junho!$I$16</f>
        <v>NO</v>
      </c>
      <c r="N43" s="11" t="str">
        <f>[39]Junho!$I$17</f>
        <v>SE</v>
      </c>
      <c r="O43" s="11" t="str">
        <f>[39]Junho!$I$18</f>
        <v>SE</v>
      </c>
      <c r="P43" s="11" t="str">
        <f>[39]Junho!$I$19</f>
        <v>L</v>
      </c>
      <c r="Q43" s="11" t="str">
        <f>[39]Junho!$I$20</f>
        <v>L</v>
      </c>
      <c r="R43" s="11" t="str">
        <f>[39]Junho!$I$21</f>
        <v>L</v>
      </c>
      <c r="S43" s="11" t="str">
        <f>[39]Junho!$I$22</f>
        <v>NE</v>
      </c>
      <c r="T43" s="129" t="str">
        <f>[39]Junho!$I$23</f>
        <v>NE</v>
      </c>
      <c r="U43" s="129" t="str">
        <f>[39]Junho!$I$24</f>
        <v>NE</v>
      </c>
      <c r="V43" s="129" t="str">
        <f>[39]Junho!$I$25</f>
        <v>NE</v>
      </c>
      <c r="W43" s="129" t="str">
        <f>[39]Junho!$I$26</f>
        <v>NE</v>
      </c>
      <c r="X43" s="129" t="str">
        <f>[39]Junho!$I$27</f>
        <v>NE</v>
      </c>
      <c r="Y43" s="129" t="str">
        <f>[39]Junho!$I$28</f>
        <v>NE</v>
      </c>
      <c r="Z43" s="129" t="str">
        <f>[39]Junho!$I$29</f>
        <v>NO</v>
      </c>
      <c r="AA43" s="129" t="str">
        <f>[39]Junho!$I$30</f>
        <v>N</v>
      </c>
      <c r="AB43" s="129" t="str">
        <f>[39]Junho!$I$31</f>
        <v>N</v>
      </c>
      <c r="AC43" s="129" t="str">
        <f>[39]Junho!$I$32</f>
        <v>N</v>
      </c>
      <c r="AD43" s="129" t="str">
        <f>[39]Junho!$I$33</f>
        <v>N</v>
      </c>
      <c r="AE43" s="129" t="str">
        <f>[39]Junho!$I$34</f>
        <v>N</v>
      </c>
      <c r="AF43" s="138" t="str">
        <f>[39]Junho!$I$35</f>
        <v>NE</v>
      </c>
      <c r="AI43" t="s">
        <v>47</v>
      </c>
      <c r="AJ43" t="s">
        <v>47</v>
      </c>
      <c r="AK43" t="s">
        <v>47</v>
      </c>
    </row>
    <row r="44" spans="1:38" x14ac:dyDescent="0.2">
      <c r="A44" s="98" t="s">
        <v>18</v>
      </c>
      <c r="B44" s="134" t="str">
        <f>[40]Junho!$I$5</f>
        <v>S</v>
      </c>
      <c r="C44" s="134" t="str">
        <f>[40]Junho!$I$6</f>
        <v>SO</v>
      </c>
      <c r="D44" s="134" t="str">
        <f>[40]Junho!$I$7</f>
        <v>L</v>
      </c>
      <c r="E44" s="134" t="str">
        <f>[40]Junho!$I$8</f>
        <v>L</v>
      </c>
      <c r="F44" s="134" t="str">
        <f>[40]Junho!$I$9</f>
        <v>L</v>
      </c>
      <c r="G44" s="134" t="str">
        <f>[40]Junho!$I$10</f>
        <v>SO</v>
      </c>
      <c r="H44" s="134" t="str">
        <f>[40]Junho!$I$11</f>
        <v>L</v>
      </c>
      <c r="I44" s="134" t="str">
        <f>[40]Junho!$I$12</f>
        <v>SE</v>
      </c>
      <c r="J44" s="134" t="str">
        <f>[40]Junho!$I$13</f>
        <v>N</v>
      </c>
      <c r="K44" s="134" t="str">
        <f>[40]Junho!$I$14</f>
        <v>N</v>
      </c>
      <c r="L44" s="134" t="str">
        <f>[40]Junho!$I$15</f>
        <v>N</v>
      </c>
      <c r="M44" s="134" t="str">
        <f>[40]Junho!$I$16</f>
        <v>N</v>
      </c>
      <c r="N44" s="134" t="str">
        <f>[40]Junho!$I$17</f>
        <v>SE</v>
      </c>
      <c r="O44" s="134" t="str">
        <f>[40]Junho!$I$18</f>
        <v>L</v>
      </c>
      <c r="P44" s="134" t="str">
        <f>[40]Junho!$I$19</f>
        <v>L</v>
      </c>
      <c r="Q44" s="134" t="str">
        <f>[40]Junho!$I$20</f>
        <v>L</v>
      </c>
      <c r="R44" s="134" t="str">
        <f>[40]Junho!$I$21</f>
        <v>L</v>
      </c>
      <c r="S44" s="134" t="str">
        <f>[40]Junho!$I$22</f>
        <v>NE</v>
      </c>
      <c r="T44" s="134" t="str">
        <f>[40]Junho!$I$23</f>
        <v>N</v>
      </c>
      <c r="U44" s="134" t="str">
        <f>[40]Junho!$I$24</f>
        <v>N</v>
      </c>
      <c r="V44" s="134" t="str">
        <f>[40]Junho!$I$25</f>
        <v>N</v>
      </c>
      <c r="W44" s="134" t="str">
        <f>[40]Junho!$I$26</f>
        <v>SE</v>
      </c>
      <c r="X44" s="134" t="str">
        <f>[40]Junho!$I$27</f>
        <v>N</v>
      </c>
      <c r="Y44" s="134" t="str">
        <f>[40]Junho!$I$28</f>
        <v>N</v>
      </c>
      <c r="Z44" s="134" t="str">
        <f>[40]Junho!$I$29</f>
        <v>N</v>
      </c>
      <c r="AA44" s="134" t="str">
        <f>[40]Junho!$I$30</f>
        <v>L</v>
      </c>
      <c r="AB44" s="134" t="str">
        <f>[40]Junho!$I$31</f>
        <v>O</v>
      </c>
      <c r="AC44" s="134" t="str">
        <f>[40]Junho!$I$32</f>
        <v>*</v>
      </c>
      <c r="AD44" s="134" t="str">
        <f>[40]Junho!$I$33</f>
        <v>NE</v>
      </c>
      <c r="AE44" s="134" t="str">
        <f>[40]Junho!$I$34</f>
        <v>L</v>
      </c>
      <c r="AF44" s="125" t="str">
        <f>[40]Junho!$I$35</f>
        <v>L</v>
      </c>
      <c r="AI44" t="s">
        <v>47</v>
      </c>
      <c r="AJ44" t="s">
        <v>47</v>
      </c>
      <c r="AK44" t="s">
        <v>47</v>
      </c>
    </row>
    <row r="45" spans="1:38" x14ac:dyDescent="0.2">
      <c r="A45" s="98" t="s">
        <v>162</v>
      </c>
      <c r="B45" s="134" t="str">
        <f>[41]Junho!$I$5</f>
        <v>*</v>
      </c>
      <c r="C45" s="134" t="str">
        <f>[41]Junho!$I$6</f>
        <v>*</v>
      </c>
      <c r="D45" s="134" t="str">
        <f>[41]Junho!$I$7</f>
        <v>*</v>
      </c>
      <c r="E45" s="134" t="str">
        <f>[41]Junho!$I$8</f>
        <v>*</v>
      </c>
      <c r="F45" s="134" t="str">
        <f>[41]Junho!$I$9</f>
        <v>*</v>
      </c>
      <c r="G45" s="134" t="str">
        <f>[41]Junho!$I$10</f>
        <v>*</v>
      </c>
      <c r="H45" s="134" t="str">
        <f>[41]Junho!$I$11</f>
        <v>*</v>
      </c>
      <c r="I45" s="134" t="str">
        <f>[41]Junho!$I$12</f>
        <v>*</v>
      </c>
      <c r="J45" s="134" t="str">
        <f>[41]Junho!$I$13</f>
        <v>*</v>
      </c>
      <c r="K45" s="134" t="str">
        <f>[41]Junho!$I$14</f>
        <v>*</v>
      </c>
      <c r="L45" s="134" t="str">
        <f>[41]Junho!$I$15</f>
        <v>*</v>
      </c>
      <c r="M45" s="134" t="str">
        <f>[41]Junho!$I$16</f>
        <v>*</v>
      </c>
      <c r="N45" s="134" t="str">
        <f>[41]Junho!$I$17</f>
        <v>*</v>
      </c>
      <c r="O45" s="134" t="str">
        <f>[41]Junho!$I$18</f>
        <v>*</v>
      </c>
      <c r="P45" s="134" t="str">
        <f>[41]Junho!$I$19</f>
        <v>*</v>
      </c>
      <c r="Q45" s="134" t="str">
        <f>[41]Junho!$I$20</f>
        <v>*</v>
      </c>
      <c r="R45" s="134" t="str">
        <f>[41]Junho!$I$21</f>
        <v>*</v>
      </c>
      <c r="S45" s="134" t="str">
        <f>[41]Junho!$I$22</f>
        <v>*</v>
      </c>
      <c r="T45" s="129" t="str">
        <f>[41]Junho!$I$23</f>
        <v>*</v>
      </c>
      <c r="U45" s="129" t="str">
        <f>[41]Junho!$I$24</f>
        <v>*</v>
      </c>
      <c r="V45" s="129" t="str">
        <f>[41]Junho!$I$25</f>
        <v>*</v>
      </c>
      <c r="W45" s="129" t="str">
        <f>[41]Junho!$I$26</f>
        <v>*</v>
      </c>
      <c r="X45" s="129" t="str">
        <f>[41]Junho!$I$27</f>
        <v>*</v>
      </c>
      <c r="Y45" s="129" t="str">
        <f>[41]Junho!$I$28</f>
        <v>*</v>
      </c>
      <c r="Z45" s="129" t="str">
        <f>[41]Junho!$I$29</f>
        <v>*</v>
      </c>
      <c r="AA45" s="129" t="str">
        <f>[41]Junho!$I$30</f>
        <v>*</v>
      </c>
      <c r="AB45" s="129" t="str">
        <f>[41]Junho!$I$31</f>
        <v>*</v>
      </c>
      <c r="AC45" s="129" t="str">
        <f>[41]Junho!$I$32</f>
        <v>*</v>
      </c>
      <c r="AD45" s="129" t="str">
        <f>[41]Junho!$I$33</f>
        <v>*</v>
      </c>
      <c r="AE45" s="129" t="str">
        <f>[41]Junho!$I$34</f>
        <v>*</v>
      </c>
      <c r="AF45" s="138" t="str">
        <f>[41]Junho!$I$35</f>
        <v>*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8" t="s">
        <v>19</v>
      </c>
      <c r="B46" s="134" t="str">
        <f>[42]Junho!$I$5</f>
        <v>SO</v>
      </c>
      <c r="C46" s="134" t="str">
        <f>[42]Junho!$I$6</f>
        <v>SO</v>
      </c>
      <c r="D46" s="134" t="str">
        <f>[42]Junho!$I$7</f>
        <v>NE</v>
      </c>
      <c r="E46" s="134" t="str">
        <f>[42]Junho!$I$8</f>
        <v>NE</v>
      </c>
      <c r="F46" s="134" t="str">
        <f>[42]Junho!$I$9</f>
        <v>NE</v>
      </c>
      <c r="G46" s="134" t="str">
        <f>[42]Junho!$I$10</f>
        <v>O</v>
      </c>
      <c r="H46" s="134" t="str">
        <f>[42]Junho!$I$11</f>
        <v>NE</v>
      </c>
      <c r="I46" s="134" t="str">
        <f>[42]Junho!$I$12</f>
        <v>NE</v>
      </c>
      <c r="J46" s="134" t="str">
        <f>[42]Junho!$I$13</f>
        <v>N</v>
      </c>
      <c r="K46" s="134" t="str">
        <f>[42]Junho!$I$14</f>
        <v>N</v>
      </c>
      <c r="L46" s="134" t="str">
        <f>[42]Junho!$I$15</f>
        <v>N</v>
      </c>
      <c r="M46" s="134" t="str">
        <f>[42]Junho!$I$16</f>
        <v>N</v>
      </c>
      <c r="N46" s="134" t="str">
        <f>[42]Junho!$I$17</f>
        <v>N</v>
      </c>
      <c r="O46" s="134" t="str">
        <f>[42]Junho!$I$18</f>
        <v>S</v>
      </c>
      <c r="P46" s="134" t="str">
        <f>[42]Junho!$I$19</f>
        <v>NE</v>
      </c>
      <c r="Q46" s="134" t="str">
        <f>[42]Junho!$I$20</f>
        <v>L</v>
      </c>
      <c r="R46" s="134" t="str">
        <f>[42]Junho!$I$21</f>
        <v>NE</v>
      </c>
      <c r="S46" s="134" t="str">
        <f>[42]Junho!$I$22</f>
        <v>N</v>
      </c>
      <c r="T46" s="134" t="str">
        <f>[42]Junho!$I$23</f>
        <v>N</v>
      </c>
      <c r="U46" s="134" t="str">
        <f>[42]Junho!$I$24</f>
        <v>N</v>
      </c>
      <c r="V46" s="134" t="str">
        <f>[42]Junho!$I$25</f>
        <v>N</v>
      </c>
      <c r="W46" s="134" t="str">
        <f>[42]Junho!$I$26</f>
        <v>NE</v>
      </c>
      <c r="X46" s="134" t="str">
        <f>[42]Junho!$I$27</f>
        <v>NE</v>
      </c>
      <c r="Y46" s="134" t="str">
        <f>[42]Junho!$I$28</f>
        <v>NE</v>
      </c>
      <c r="Z46" s="134" t="str">
        <f>[42]Junho!$I$29</f>
        <v>N</v>
      </c>
      <c r="AA46" s="134" t="str">
        <f>[42]Junho!$I$30</f>
        <v>S</v>
      </c>
      <c r="AB46" s="134" t="str">
        <f>[42]Junho!$I$31</f>
        <v>SO</v>
      </c>
      <c r="AC46" s="134" t="str">
        <f>[42]Junho!$I$32</f>
        <v>NE</v>
      </c>
      <c r="AD46" s="134" t="str">
        <f>[42]Junho!$I$33</f>
        <v>NE</v>
      </c>
      <c r="AE46" s="134" t="str">
        <f>[42]Junho!$I$34</f>
        <v>NE</v>
      </c>
      <c r="AF46" s="125" t="str">
        <f>[42]Junho!$I$35</f>
        <v>NE</v>
      </c>
      <c r="AG46" s="12" t="s">
        <v>47</v>
      </c>
      <c r="AI46" t="s">
        <v>47</v>
      </c>
    </row>
    <row r="47" spans="1:38" x14ac:dyDescent="0.2">
      <c r="A47" s="98" t="s">
        <v>31</v>
      </c>
      <c r="B47" s="134" t="str">
        <f>[43]Junho!$I$5</f>
        <v>SE</v>
      </c>
      <c r="C47" s="134" t="str">
        <f>[43]Junho!$I$6</f>
        <v>SE</v>
      </c>
      <c r="D47" s="134" t="str">
        <f>[43]Junho!$I$7</f>
        <v>SE</v>
      </c>
      <c r="E47" s="134" t="str">
        <f>[43]Junho!$I$8</f>
        <v>SE</v>
      </c>
      <c r="F47" s="134" t="str">
        <f>[43]Junho!$I$9</f>
        <v>NE</v>
      </c>
      <c r="G47" s="134" t="str">
        <f>[43]Junho!$I$10</f>
        <v>SE</v>
      </c>
      <c r="H47" s="134" t="str">
        <f>[43]Junho!$I$11</f>
        <v>SE</v>
      </c>
      <c r="I47" s="134" t="str">
        <f>[43]Junho!$I$12</f>
        <v>L</v>
      </c>
      <c r="J47" s="134" t="str">
        <f>[43]Junho!$I$13</f>
        <v>NO</v>
      </c>
      <c r="K47" s="134" t="str">
        <f>[43]Junho!$I$14</f>
        <v>NO</v>
      </c>
      <c r="L47" s="134" t="str">
        <f>[43]Junho!$I$15</f>
        <v>NO</v>
      </c>
      <c r="M47" s="134" t="str">
        <f>[43]Junho!$I$16</f>
        <v>N</v>
      </c>
      <c r="N47" s="134" t="str">
        <f>[43]Junho!$I$17</f>
        <v>NO</v>
      </c>
      <c r="O47" s="134" t="str">
        <f>[43]Junho!$I$18</f>
        <v>SE</v>
      </c>
      <c r="P47" s="134" t="str">
        <f>[43]Junho!$I$19</f>
        <v>SE</v>
      </c>
      <c r="Q47" s="134" t="str">
        <f>[43]Junho!$I$20</f>
        <v>NE</v>
      </c>
      <c r="R47" s="134" t="str">
        <f>[43]Junho!$I$21</f>
        <v>N</v>
      </c>
      <c r="S47" s="134" t="str">
        <f>[43]Junho!$I$22</f>
        <v>N</v>
      </c>
      <c r="T47" s="134" t="str">
        <f>[43]Junho!$I$23</f>
        <v>N</v>
      </c>
      <c r="U47" s="134" t="str">
        <f>[43]Junho!$I$24</f>
        <v>N</v>
      </c>
      <c r="V47" s="134" t="str">
        <f>[43]Junho!$I$25</f>
        <v>N</v>
      </c>
      <c r="W47" s="134" t="str">
        <f>[43]Junho!$I$26</f>
        <v>NO</v>
      </c>
      <c r="X47" s="134" t="str">
        <f>[43]Junho!$I$27</f>
        <v>N</v>
      </c>
      <c r="Y47" s="134" t="str">
        <f>[43]Junho!$I$28</f>
        <v>N</v>
      </c>
      <c r="Z47" s="134" t="str">
        <f>[43]Junho!$I$29</f>
        <v>NO</v>
      </c>
      <c r="AA47" s="134" t="str">
        <f>[43]Junho!$I$30</f>
        <v>SE</v>
      </c>
      <c r="AB47" s="134" t="str">
        <f>[43]Junho!$I$31</f>
        <v>NO</v>
      </c>
      <c r="AC47" s="134" t="str">
        <f>[43]Junho!$I$32</f>
        <v>SE</v>
      </c>
      <c r="AD47" s="134" t="str">
        <f>[43]Junho!$I$33</f>
        <v>NE</v>
      </c>
      <c r="AE47" s="134" t="str">
        <f>[43]Junho!$I$34</f>
        <v>NO</v>
      </c>
      <c r="AF47" s="125" t="str">
        <f>[43]Junho!$I$35</f>
        <v>SE</v>
      </c>
      <c r="AH47" t="s">
        <v>47</v>
      </c>
      <c r="AJ47" t="s">
        <v>47</v>
      </c>
      <c r="AK47" t="s">
        <v>47</v>
      </c>
    </row>
    <row r="48" spans="1:38" x14ac:dyDescent="0.2">
      <c r="A48" s="98" t="s">
        <v>44</v>
      </c>
      <c r="B48" s="134" t="str">
        <f>[44]Junho!$I$5</f>
        <v>L</v>
      </c>
      <c r="C48" s="134" t="str">
        <f>[44]Junho!$I$6</f>
        <v>SO</v>
      </c>
      <c r="D48" s="134" t="str">
        <f>[44]Junho!$I$7</f>
        <v>SE</v>
      </c>
      <c r="E48" s="134" t="str">
        <f>[44]Junho!$I$8</f>
        <v>SE</v>
      </c>
      <c r="F48" s="134" t="str">
        <f>[44]Junho!$I$9</f>
        <v>L</v>
      </c>
      <c r="G48" s="134" t="str">
        <f>[44]Junho!$I$10</f>
        <v>SO</v>
      </c>
      <c r="H48" s="134" t="str">
        <f>[44]Junho!$I$11</f>
        <v>L</v>
      </c>
      <c r="I48" s="134" t="str">
        <f>[44]Junho!$I$12</f>
        <v>L</v>
      </c>
      <c r="J48" s="134" t="str">
        <f>[44]Junho!$I$13</f>
        <v>L</v>
      </c>
      <c r="K48" s="134" t="str">
        <f>[44]Junho!$I$14</f>
        <v>L</v>
      </c>
      <c r="L48" s="134" t="str">
        <f>[44]Junho!$I$15</f>
        <v>L</v>
      </c>
      <c r="M48" s="134" t="str">
        <f>[44]Junho!$I$16</f>
        <v>L</v>
      </c>
      <c r="N48" s="134" t="str">
        <f>[44]Junho!$I$17</f>
        <v>L</v>
      </c>
      <c r="O48" s="134" t="str">
        <f>[44]Junho!$I$18</f>
        <v>SE</v>
      </c>
      <c r="P48" s="134" t="str">
        <f>[44]Junho!$I$19</f>
        <v>O</v>
      </c>
      <c r="Q48" s="134" t="str">
        <f>[44]Junho!$I$20</f>
        <v>L</v>
      </c>
      <c r="R48" s="134" t="str">
        <f>[44]Junho!$I$21</f>
        <v>NE</v>
      </c>
      <c r="S48" s="134" t="str">
        <f>[44]Junho!$I$22</f>
        <v>NE</v>
      </c>
      <c r="T48" s="134" t="str">
        <f>[44]Junho!$I$23</f>
        <v>L</v>
      </c>
      <c r="U48" s="134" t="str">
        <f>[44]Junho!$I$24</f>
        <v>L</v>
      </c>
      <c r="V48" s="134" t="str">
        <f>[44]Junho!$I$25</f>
        <v>L</v>
      </c>
      <c r="W48" s="134" t="str">
        <f>[44]Junho!$I$26</f>
        <v>L</v>
      </c>
      <c r="X48" s="134" t="str">
        <f>[44]Junho!$I$27</f>
        <v>L</v>
      </c>
      <c r="Y48" s="134" t="str">
        <f>[44]Junho!$I$28</f>
        <v>L</v>
      </c>
      <c r="Z48" s="134" t="str">
        <f>[44]Junho!$I$29</f>
        <v>NE</v>
      </c>
      <c r="AA48" s="134" t="str">
        <f>[44]Junho!$I$30</f>
        <v>NO</v>
      </c>
      <c r="AB48" s="134" t="str">
        <f>[44]Junho!$I$31</f>
        <v>SO</v>
      </c>
      <c r="AC48" s="134" t="str">
        <f>[44]Junho!$I$32</f>
        <v>SE</v>
      </c>
      <c r="AD48" s="134" t="str">
        <f>[44]Junho!$I$33</f>
        <v>L</v>
      </c>
      <c r="AE48" s="134" t="str">
        <f>[44]Junho!$I$34</f>
        <v>NE</v>
      </c>
      <c r="AF48" s="125" t="str">
        <f>[44]Junho!$I$35</f>
        <v>L</v>
      </c>
      <c r="AG48" s="12" t="s">
        <v>47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9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125" t="s">
        <v>226</v>
      </c>
    </row>
    <row r="50" spans="1:37" s="5" customFormat="1" ht="17.100000000000001" customHeight="1" thickBot="1" x14ac:dyDescent="0.25">
      <c r="A50" s="100" t="s">
        <v>224</v>
      </c>
      <c r="B50" s="101" t="s">
        <v>237</v>
      </c>
      <c r="C50" s="102" t="s">
        <v>237</v>
      </c>
      <c r="D50" s="102" t="s">
        <v>233</v>
      </c>
      <c r="E50" s="102" t="s">
        <v>234</v>
      </c>
      <c r="F50" s="102" t="s">
        <v>233</v>
      </c>
      <c r="G50" s="102" t="s">
        <v>237</v>
      </c>
      <c r="H50" s="102" t="s">
        <v>233</v>
      </c>
      <c r="I50" s="102" t="s">
        <v>233</v>
      </c>
      <c r="J50" s="102" t="s">
        <v>232</v>
      </c>
      <c r="K50" s="102" t="s">
        <v>232</v>
      </c>
      <c r="L50" s="102" t="s">
        <v>232</v>
      </c>
      <c r="M50" s="102" t="s">
        <v>232</v>
      </c>
      <c r="N50" s="102" t="s">
        <v>232</v>
      </c>
      <c r="O50" s="102" t="s">
        <v>236</v>
      </c>
      <c r="P50" s="102" t="s">
        <v>235</v>
      </c>
      <c r="Q50" s="102" t="s">
        <v>234</v>
      </c>
      <c r="R50" s="102" t="s">
        <v>233</v>
      </c>
      <c r="S50" s="102" t="s">
        <v>233</v>
      </c>
      <c r="T50" s="102" t="s">
        <v>232</v>
      </c>
      <c r="U50" s="102" t="s">
        <v>233</v>
      </c>
      <c r="V50" s="102" t="s">
        <v>232</v>
      </c>
      <c r="W50" s="102" t="s">
        <v>233</v>
      </c>
      <c r="X50" s="102" t="s">
        <v>233</v>
      </c>
      <c r="Y50" s="102" t="s">
        <v>233</v>
      </c>
      <c r="Z50" s="102" t="s">
        <v>232</v>
      </c>
      <c r="AA50" s="102" t="s">
        <v>236</v>
      </c>
      <c r="AB50" s="102" t="s">
        <v>237</v>
      </c>
      <c r="AC50" s="102" t="s">
        <v>235</v>
      </c>
      <c r="AD50" s="102" t="s">
        <v>233</v>
      </c>
      <c r="AE50" s="121" t="s">
        <v>233</v>
      </c>
      <c r="AF50" s="122"/>
      <c r="AK50" s="5" t="s">
        <v>47</v>
      </c>
    </row>
    <row r="51" spans="1:37" s="8" customFormat="1" ht="13.5" thickBot="1" x14ac:dyDescent="0.25">
      <c r="A51" s="175" t="s">
        <v>223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7"/>
      <c r="AF51" s="126" t="s">
        <v>233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55"/>
      <c r="AE52" s="61" t="s">
        <v>47</v>
      </c>
      <c r="AF52" s="88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6"/>
      <c r="K53" s="86"/>
      <c r="L53" s="86"/>
      <c r="M53" s="86" t="s">
        <v>45</v>
      </c>
      <c r="N53" s="86"/>
      <c r="O53" s="86"/>
      <c r="P53" s="86"/>
      <c r="Q53" s="86"/>
      <c r="R53" s="86"/>
      <c r="S53" s="86"/>
      <c r="T53" s="146" t="s">
        <v>97</v>
      </c>
      <c r="U53" s="146"/>
      <c r="V53" s="146"/>
      <c r="W53" s="146"/>
      <c r="X53" s="146"/>
      <c r="Y53" s="86"/>
      <c r="Z53" s="86"/>
      <c r="AA53" s="86"/>
      <c r="AB53" s="86"/>
      <c r="AC53" s="86"/>
      <c r="AD53" s="86"/>
      <c r="AE53" s="86"/>
      <c r="AF53" s="88"/>
      <c r="AK53" t="s">
        <v>47</v>
      </c>
    </row>
    <row r="54" spans="1:37" x14ac:dyDescent="0.2">
      <c r="A54" s="50"/>
      <c r="B54" s="86"/>
      <c r="C54" s="86"/>
      <c r="D54" s="86"/>
      <c r="E54" s="86"/>
      <c r="F54" s="86"/>
      <c r="G54" s="86"/>
      <c r="H54" s="86"/>
      <c r="I54" s="86"/>
      <c r="J54" s="87"/>
      <c r="K54" s="87"/>
      <c r="L54" s="87"/>
      <c r="M54" s="87" t="s">
        <v>46</v>
      </c>
      <c r="N54" s="87"/>
      <c r="O54" s="87"/>
      <c r="P54" s="87"/>
      <c r="Q54" s="86"/>
      <c r="R54" s="86"/>
      <c r="S54" s="86"/>
      <c r="T54" s="147" t="s">
        <v>98</v>
      </c>
      <c r="U54" s="147"/>
      <c r="V54" s="147"/>
      <c r="W54" s="147"/>
      <c r="X54" s="147"/>
      <c r="Y54" s="86"/>
      <c r="Z54" s="86"/>
      <c r="AA54" s="86"/>
      <c r="AB54" s="86"/>
      <c r="AC54" s="86"/>
      <c r="AD54" s="55"/>
      <c r="AE54" s="55"/>
      <c r="AF54" s="88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55"/>
      <c r="AE55" s="55"/>
      <c r="AF55" s="88"/>
    </row>
    <row r="56" spans="1:37" x14ac:dyDescent="0.2">
      <c r="A56" s="50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55"/>
      <c r="AF56" s="88"/>
    </row>
    <row r="57" spans="1:37" x14ac:dyDescent="0.2">
      <c r="A57" s="50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56"/>
      <c r="AF57" s="88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89"/>
    </row>
    <row r="59" spans="1:37" x14ac:dyDescent="0.2">
      <c r="AF59" s="7"/>
    </row>
    <row r="62" spans="1:37" x14ac:dyDescent="0.2">
      <c r="V62" s="2" t="s">
        <v>47</v>
      </c>
    </row>
    <row r="66" spans="10:33" x14ac:dyDescent="0.2">
      <c r="Q66" s="2" t="s">
        <v>47</v>
      </c>
    </row>
    <row r="67" spans="10:33" x14ac:dyDescent="0.2">
      <c r="J67" s="2" t="s">
        <v>47</v>
      </c>
      <c r="AG67" t="s">
        <v>47</v>
      </c>
    </row>
    <row r="69" spans="10:33" x14ac:dyDescent="0.2">
      <c r="O69" s="2" t="s">
        <v>47</v>
      </c>
    </row>
    <row r="70" spans="10:33" x14ac:dyDescent="0.2">
      <c r="P70" s="2" t="s">
        <v>47</v>
      </c>
      <c r="AB70" s="2" t="s">
        <v>47</v>
      </c>
    </row>
    <row r="74" spans="10:33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6">
    <mergeCell ref="B2:AF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53:X53"/>
    <mergeCell ref="T54:X54"/>
    <mergeCell ref="M3:M4"/>
    <mergeCell ref="N3:N4"/>
    <mergeCell ref="O3:O4"/>
    <mergeCell ref="P3:P4"/>
    <mergeCell ref="Q3:Q4"/>
    <mergeCell ref="A51:AE51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J59" sqref="AJ5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52" t="s">
        <v>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70"/>
    </row>
    <row r="2" spans="1:33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1"/>
    </row>
    <row r="3" spans="1:33" s="5" customFormat="1" ht="20.100000000000001" customHeight="1" x14ac:dyDescent="0.2">
      <c r="A3" s="155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6">
        <v>30</v>
      </c>
      <c r="AF3" s="118" t="s">
        <v>37</v>
      </c>
      <c r="AG3" s="108" t="s">
        <v>36</v>
      </c>
    </row>
    <row r="4" spans="1:33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18" t="s">
        <v>35</v>
      </c>
      <c r="AG4" s="60" t="s">
        <v>35</v>
      </c>
    </row>
    <row r="5" spans="1:33" s="5" customFormat="1" x14ac:dyDescent="0.2">
      <c r="A5" s="58" t="s">
        <v>40</v>
      </c>
      <c r="B5" s="127">
        <f>[1]Junho!$J$5</f>
        <v>16.2</v>
      </c>
      <c r="C5" s="127">
        <f>[1]Junho!$J$6</f>
        <v>19.079999999999998</v>
      </c>
      <c r="D5" s="127">
        <f>[1]Junho!$J$7</f>
        <v>15.120000000000001</v>
      </c>
      <c r="E5" s="127">
        <f>[1]Junho!$J$8</f>
        <v>21.6</v>
      </c>
      <c r="F5" s="127">
        <f>[1]Junho!$J$9</f>
        <v>18.36</v>
      </c>
      <c r="G5" s="127">
        <f>[1]Junho!$J$10</f>
        <v>24.12</v>
      </c>
      <c r="H5" s="127">
        <f>[1]Junho!$J$11</f>
        <v>18.36</v>
      </c>
      <c r="I5" s="127">
        <f>[1]Junho!$J$12</f>
        <v>18.720000000000002</v>
      </c>
      <c r="J5" s="127">
        <f>[1]Junho!$J$13</f>
        <v>46.440000000000005</v>
      </c>
      <c r="K5" s="127">
        <f>[1]Junho!$J$14</f>
        <v>37.800000000000004</v>
      </c>
      <c r="L5" s="127">
        <f>[1]Junho!$J$15</f>
        <v>25.56</v>
      </c>
      <c r="M5" s="127">
        <f>[1]Junho!$J$16</f>
        <v>29.16</v>
      </c>
      <c r="N5" s="127">
        <f>[1]Junho!$J$17</f>
        <v>18.720000000000002</v>
      </c>
      <c r="O5" s="127">
        <f>[1]Junho!$J$18</f>
        <v>27.720000000000002</v>
      </c>
      <c r="P5" s="127">
        <f>[1]Junho!$J$19</f>
        <v>26.28</v>
      </c>
      <c r="Q5" s="127">
        <f>[1]Junho!$J$20</f>
        <v>40.32</v>
      </c>
      <c r="R5" s="127">
        <f>[1]Junho!$J$21</f>
        <v>37.800000000000004</v>
      </c>
      <c r="S5" s="127">
        <f>[1]Junho!$J$22</f>
        <v>37.800000000000004</v>
      </c>
      <c r="T5" s="127">
        <f>[1]Junho!$J$23</f>
        <v>27</v>
      </c>
      <c r="U5" s="127">
        <f>[1]Junho!$J$24</f>
        <v>34.92</v>
      </c>
      <c r="V5" s="127">
        <f>[1]Junho!$J$25</f>
        <v>33.119999999999997</v>
      </c>
      <c r="W5" s="127">
        <f>[1]Junho!$J$26</f>
        <v>33.480000000000004</v>
      </c>
      <c r="X5" s="127">
        <f>[1]Junho!$J$27</f>
        <v>25.2</v>
      </c>
      <c r="Y5" s="127">
        <f>[1]Junho!$J$28</f>
        <v>45.36</v>
      </c>
      <c r="Z5" s="127">
        <f>[1]Junho!$J$29</f>
        <v>44.64</v>
      </c>
      <c r="AA5" s="127">
        <f>[1]Junho!$J$30</f>
        <v>29.16</v>
      </c>
      <c r="AB5" s="127">
        <f>[1]Junho!$J$31</f>
        <v>23.040000000000003</v>
      </c>
      <c r="AC5" s="127">
        <f>[1]Junho!$J$32</f>
        <v>24.840000000000003</v>
      </c>
      <c r="AD5" s="127">
        <f>[1]Junho!$J$33</f>
        <v>25.2</v>
      </c>
      <c r="AE5" s="127">
        <f>[1]Junho!$J$34</f>
        <v>45.36</v>
      </c>
      <c r="AF5" s="15">
        <f>MAX(B5:AE5)</f>
        <v>46.440000000000005</v>
      </c>
      <c r="AG5" s="124">
        <f>AVERAGE(B5:AE5)</f>
        <v>29.016000000000009</v>
      </c>
    </row>
    <row r="6" spans="1:33" x14ac:dyDescent="0.2">
      <c r="A6" s="58" t="s">
        <v>0</v>
      </c>
      <c r="B6" s="11">
        <f>[2]Junho!$J$5</f>
        <v>21.240000000000002</v>
      </c>
      <c r="C6" s="11">
        <f>[2]Junho!$J$6</f>
        <v>20.88</v>
      </c>
      <c r="D6" s="11">
        <f>[2]Junho!$J$7</f>
        <v>23.040000000000003</v>
      </c>
      <c r="E6" s="11">
        <f>[2]Junho!$J$8</f>
        <v>24.12</v>
      </c>
      <c r="F6" s="11">
        <f>[2]Junho!$J$9</f>
        <v>37.440000000000005</v>
      </c>
      <c r="G6" s="11">
        <f>[2]Junho!$J$10</f>
        <v>24.840000000000003</v>
      </c>
      <c r="H6" s="11">
        <f>[2]Junho!$J$11</f>
        <v>20.88</v>
      </c>
      <c r="I6" s="11">
        <f>[2]Junho!$J$12</f>
        <v>22.68</v>
      </c>
      <c r="J6" s="11">
        <f>[2]Junho!$J$13</f>
        <v>33.119999999999997</v>
      </c>
      <c r="K6" s="11">
        <f>[2]Junho!$J$14</f>
        <v>37.440000000000005</v>
      </c>
      <c r="L6" s="11">
        <f>[2]Junho!$J$15</f>
        <v>37.080000000000005</v>
      </c>
      <c r="M6" s="11">
        <f>[2]Junho!$J$16</f>
        <v>36.72</v>
      </c>
      <c r="N6" s="11">
        <f>[2]Junho!$J$17</f>
        <v>41.04</v>
      </c>
      <c r="O6" s="11">
        <f>[2]Junho!$J$18</f>
        <v>26.64</v>
      </c>
      <c r="P6" s="11">
        <f>[2]Junho!$J$19</f>
        <v>28.44</v>
      </c>
      <c r="Q6" s="11">
        <f>[2]Junho!$J$20</f>
        <v>38.519999999999996</v>
      </c>
      <c r="R6" s="11">
        <f>[2]Junho!$J$21</f>
        <v>41.4</v>
      </c>
      <c r="S6" s="11">
        <f>[2]Junho!$J$22</f>
        <v>39.96</v>
      </c>
      <c r="T6" s="11">
        <f>[2]Junho!$J$23</f>
        <v>29.880000000000003</v>
      </c>
      <c r="U6" s="11">
        <f>[2]Junho!$J$24</f>
        <v>32.76</v>
      </c>
      <c r="V6" s="11">
        <f>[2]Junho!$J$25</f>
        <v>29.880000000000003</v>
      </c>
      <c r="W6" s="11">
        <f>[2]Junho!$J$26</f>
        <v>22.68</v>
      </c>
      <c r="X6" s="11">
        <f>[2]Junho!$J$27</f>
        <v>37.440000000000005</v>
      </c>
      <c r="Y6" s="11">
        <f>[2]Junho!$J$28</f>
        <v>43.2</v>
      </c>
      <c r="Z6" s="11">
        <f>[2]Junho!$J$29</f>
        <v>36.72</v>
      </c>
      <c r="AA6" s="11">
        <f>[2]Junho!$J$30</f>
        <v>21.96</v>
      </c>
      <c r="AB6" s="11">
        <f>[2]Junho!$J$31</f>
        <v>23.040000000000003</v>
      </c>
      <c r="AC6" s="11">
        <f>[2]Junho!$J$32</f>
        <v>24.840000000000003</v>
      </c>
      <c r="AD6" s="11">
        <f>[2]Junho!$J$33</f>
        <v>36.72</v>
      </c>
      <c r="AE6" s="11">
        <f>[2]Junho!$J$34</f>
        <v>59.760000000000005</v>
      </c>
      <c r="AF6" s="15">
        <f>MAX(B6:AE6)</f>
        <v>59.760000000000005</v>
      </c>
      <c r="AG6" s="124">
        <f>AVERAGE(B6:AE6)</f>
        <v>31.812000000000005</v>
      </c>
    </row>
    <row r="7" spans="1:33" x14ac:dyDescent="0.2">
      <c r="A7" s="58" t="s">
        <v>104</v>
      </c>
      <c r="B7" s="11">
        <f>[3]Junho!$J$5</f>
        <v>26.64</v>
      </c>
      <c r="C7" s="11">
        <f>[3]Junho!$J$6</f>
        <v>26.64</v>
      </c>
      <c r="D7" s="11">
        <f>[3]Junho!$J$7</f>
        <v>17.28</v>
      </c>
      <c r="E7" s="11">
        <f>[3]Junho!$J$8</f>
        <v>25.2</v>
      </c>
      <c r="F7" s="11">
        <f>[3]Junho!$J$9</f>
        <v>44.28</v>
      </c>
      <c r="G7" s="11">
        <f>[3]Junho!$J$10</f>
        <v>28.08</v>
      </c>
      <c r="H7" s="11">
        <f>[3]Junho!$J$11</f>
        <v>22.32</v>
      </c>
      <c r="I7" s="11">
        <f>[3]Junho!$J$12</f>
        <v>28.08</v>
      </c>
      <c r="J7" s="11">
        <f>[3]Junho!$J$13</f>
        <v>28.8</v>
      </c>
      <c r="K7" s="11">
        <f>[3]Junho!$J$14</f>
        <v>34.56</v>
      </c>
      <c r="L7" s="11">
        <f>[3]Junho!$J$15</f>
        <v>33.840000000000003</v>
      </c>
      <c r="M7" s="11">
        <f>[3]Junho!$J$16</f>
        <v>30.96</v>
      </c>
      <c r="N7" s="11">
        <f>[3]Junho!$J$17</f>
        <v>34.92</v>
      </c>
      <c r="O7" s="11">
        <f>[3]Junho!$J$18</f>
        <v>36</v>
      </c>
      <c r="P7" s="11">
        <f>[3]Junho!$J$19</f>
        <v>37.440000000000005</v>
      </c>
      <c r="Q7" s="11">
        <f>[3]Junho!$J$20</f>
        <v>35.64</v>
      </c>
      <c r="R7" s="11">
        <f>[3]Junho!$J$21</f>
        <v>42.480000000000004</v>
      </c>
      <c r="S7" s="11">
        <f>[3]Junho!$J$22</f>
        <v>32.76</v>
      </c>
      <c r="T7" s="11">
        <f>[3]Junho!$J$23</f>
        <v>34.56</v>
      </c>
      <c r="U7" s="11">
        <f>[3]Junho!$J$24</f>
        <v>38.880000000000003</v>
      </c>
      <c r="V7" s="11">
        <f>[3]Junho!$J$25</f>
        <v>34.200000000000003</v>
      </c>
      <c r="W7" s="11">
        <f>[3]Junho!$J$26</f>
        <v>32.76</v>
      </c>
      <c r="X7" s="11">
        <f>[3]Junho!$J$27</f>
        <v>35.64</v>
      </c>
      <c r="Y7" s="11">
        <f>[3]Junho!$J$28</f>
        <v>37.800000000000004</v>
      </c>
      <c r="Z7" s="11">
        <f>[3]Junho!$J$29</f>
        <v>54</v>
      </c>
      <c r="AA7" s="11">
        <f>[3]Junho!$J$30</f>
        <v>36.36</v>
      </c>
      <c r="AB7" s="11">
        <f>[3]Junho!$J$31</f>
        <v>35.28</v>
      </c>
      <c r="AC7" s="11">
        <f>[3]Junho!$J$32</f>
        <v>24.48</v>
      </c>
      <c r="AD7" s="11">
        <f>[3]Junho!$J$33</f>
        <v>31.680000000000003</v>
      </c>
      <c r="AE7" s="11">
        <f>[3]Junho!$J$34</f>
        <v>68.039999999999992</v>
      </c>
      <c r="AF7" s="93">
        <f>MAX(B7:AE7)</f>
        <v>68.039999999999992</v>
      </c>
      <c r="AG7" s="115">
        <f>AVERAGE(B7:AE7)</f>
        <v>34.32</v>
      </c>
    </row>
    <row r="8" spans="1:33" x14ac:dyDescent="0.2">
      <c r="A8" s="58" t="s">
        <v>1</v>
      </c>
      <c r="B8" s="11" t="str">
        <f>[4]Junho!$J$5</f>
        <v>*</v>
      </c>
      <c r="C8" s="11" t="str">
        <f>[4]Junho!$J$6</f>
        <v>*</v>
      </c>
      <c r="D8" s="11" t="str">
        <f>[4]Junho!$J$7</f>
        <v>*</v>
      </c>
      <c r="E8" s="11" t="str">
        <f>[4]Junho!$J$8</f>
        <v>*</v>
      </c>
      <c r="F8" s="11">
        <f>[4]Junho!$J$9</f>
        <v>25.92</v>
      </c>
      <c r="G8" s="11">
        <f>[4]Junho!$J$10</f>
        <v>16.920000000000002</v>
      </c>
      <c r="H8" s="11">
        <f>[4]Junho!$J$11</f>
        <v>19.079999999999998</v>
      </c>
      <c r="I8" s="11">
        <f>[4]Junho!$J$12</f>
        <v>18</v>
      </c>
      <c r="J8" s="11">
        <f>[4]Junho!$J$13</f>
        <v>27</v>
      </c>
      <c r="K8" s="11" t="str">
        <f>[4]Junho!$J$14</f>
        <v>*</v>
      </c>
      <c r="L8" s="11" t="str">
        <f>[4]Junho!$J$15</f>
        <v>*</v>
      </c>
      <c r="M8" s="11" t="str">
        <f>[4]Junho!$J$16</f>
        <v>*</v>
      </c>
      <c r="N8" s="11" t="str">
        <f>[4]Junho!$J$17</f>
        <v>*</v>
      </c>
      <c r="O8" s="11" t="str">
        <f>[4]Junho!$J$18</f>
        <v>*</v>
      </c>
      <c r="P8" s="11" t="str">
        <f>[4]Junho!$J$19</f>
        <v>*</v>
      </c>
      <c r="Q8" s="11" t="str">
        <f>[4]Junho!$J$20</f>
        <v>*</v>
      </c>
      <c r="R8" s="11" t="str">
        <f>[4]Junho!$J$21</f>
        <v>*</v>
      </c>
      <c r="S8" s="11" t="str">
        <f>[4]Junho!$J$22</f>
        <v>*</v>
      </c>
      <c r="T8" s="11" t="str">
        <f>[4]Junho!$J$23</f>
        <v>*</v>
      </c>
      <c r="U8" s="11" t="str">
        <f>[4]Junho!$J$24</f>
        <v>*</v>
      </c>
      <c r="V8" s="11" t="str">
        <f>[4]Junho!$J$25</f>
        <v>*</v>
      </c>
      <c r="W8" s="11">
        <f>[4]Junho!$J$26</f>
        <v>28.44</v>
      </c>
      <c r="X8" s="11">
        <f>[4]Junho!$J$27</f>
        <v>52.56</v>
      </c>
      <c r="Y8" s="11">
        <f>[4]Junho!$J$28</f>
        <v>43.56</v>
      </c>
      <c r="Z8" s="11">
        <f>[4]Junho!$J$29</f>
        <v>42.480000000000004</v>
      </c>
      <c r="AA8" s="11">
        <f>[4]Junho!$J$30</f>
        <v>25.2</v>
      </c>
      <c r="AB8" s="11" t="str">
        <f>[4]Junho!$J$31</f>
        <v>*</v>
      </c>
      <c r="AC8" s="11" t="str">
        <f>[4]Junho!$J$32</f>
        <v>*</v>
      </c>
      <c r="AD8" s="11" t="str">
        <f>[4]Junho!$J$33</f>
        <v>*</v>
      </c>
      <c r="AE8" s="11" t="str">
        <f>[4]Junho!$J$34</f>
        <v>*</v>
      </c>
      <c r="AF8" s="15">
        <f>MAX(B8:AE8)</f>
        <v>52.56</v>
      </c>
      <c r="AG8" s="124">
        <f>AVERAGE(B8:AE8)</f>
        <v>29.916000000000004</v>
      </c>
    </row>
    <row r="9" spans="1:33" x14ac:dyDescent="0.2">
      <c r="A9" s="58" t="s">
        <v>167</v>
      </c>
      <c r="B9" s="11">
        <f>[5]Junho!$J$5</f>
        <v>30.96</v>
      </c>
      <c r="C9" s="11">
        <f>[5]Junho!$J$6</f>
        <v>28.08</v>
      </c>
      <c r="D9" s="11">
        <f>[5]Junho!$J$7</f>
        <v>29.880000000000003</v>
      </c>
      <c r="E9" s="11">
        <f>[5]Junho!$J$8</f>
        <v>38.519999999999996</v>
      </c>
      <c r="F9" s="11">
        <f>[5]Junho!$J$9</f>
        <v>50.04</v>
      </c>
      <c r="G9" s="11">
        <f>[5]Junho!$J$10</f>
        <v>32.04</v>
      </c>
      <c r="H9" s="11">
        <f>[5]Junho!$J$11</f>
        <v>24.840000000000003</v>
      </c>
      <c r="I9" s="11">
        <f>[5]Junho!$J$12</f>
        <v>31.680000000000003</v>
      </c>
      <c r="J9" s="11">
        <f>[5]Junho!$J$13</f>
        <v>34.56</v>
      </c>
      <c r="K9" s="11">
        <f>[5]Junho!$J$14</f>
        <v>41.4</v>
      </c>
      <c r="L9" s="11">
        <f>[5]Junho!$J$15</f>
        <v>43.92</v>
      </c>
      <c r="M9" s="11">
        <f>[5]Junho!$J$16</f>
        <v>44.64</v>
      </c>
      <c r="N9" s="11">
        <f>[5]Junho!$J$17</f>
        <v>41.76</v>
      </c>
      <c r="O9" s="11">
        <f>[5]Junho!$J$18</f>
        <v>37.080000000000005</v>
      </c>
      <c r="P9" s="11">
        <f>[5]Junho!$J$19</f>
        <v>38.519999999999996</v>
      </c>
      <c r="Q9" s="11">
        <f>[5]Junho!$J$20</f>
        <v>45.72</v>
      </c>
      <c r="R9" s="11">
        <f>[5]Junho!$J$21</f>
        <v>53.64</v>
      </c>
      <c r="S9" s="11">
        <f>[5]Junho!$J$22</f>
        <v>44.28</v>
      </c>
      <c r="T9" s="11">
        <f>[5]Junho!$J$23</f>
        <v>37.800000000000004</v>
      </c>
      <c r="U9" s="11">
        <f>[5]Junho!$J$24</f>
        <v>47.519999999999996</v>
      </c>
      <c r="V9" s="11">
        <f>[5]Junho!$J$25</f>
        <v>41.76</v>
      </c>
      <c r="W9" s="11">
        <f>[5]Junho!$J$26</f>
        <v>29.880000000000003</v>
      </c>
      <c r="X9" s="11">
        <f>[5]Junho!$J$27</f>
        <v>42.480000000000004</v>
      </c>
      <c r="Y9" s="11">
        <f>[5]Junho!$J$28</f>
        <v>51.84</v>
      </c>
      <c r="Z9" s="11">
        <f>[5]Junho!$J$29</f>
        <v>48.24</v>
      </c>
      <c r="AA9" s="11">
        <f>[5]Junho!$J$30</f>
        <v>34.56</v>
      </c>
      <c r="AB9" s="11">
        <f>[5]Junho!$J$31</f>
        <v>31.680000000000003</v>
      </c>
      <c r="AC9" s="11">
        <f>[5]Junho!$J$32</f>
        <v>29.16</v>
      </c>
      <c r="AD9" s="11">
        <f>[5]Junho!$J$33</f>
        <v>48.24</v>
      </c>
      <c r="AE9" s="11">
        <f>[5]Junho!$J$34</f>
        <v>63.72</v>
      </c>
      <c r="AF9" s="93">
        <f>MAX(B9:AE9)</f>
        <v>63.72</v>
      </c>
      <c r="AG9" s="115">
        <f>AVERAGE(B9:AE9)</f>
        <v>39.948</v>
      </c>
    </row>
    <row r="10" spans="1:33" x14ac:dyDescent="0.2">
      <c r="A10" s="58" t="s">
        <v>111</v>
      </c>
      <c r="B10" s="11" t="str">
        <f>[6]Junho!$J$5</f>
        <v>*</v>
      </c>
      <c r="C10" s="11" t="str">
        <f>[6]Junho!$J$6</f>
        <v>*</v>
      </c>
      <c r="D10" s="11" t="str">
        <f>[6]Junho!$J$7</f>
        <v>*</v>
      </c>
      <c r="E10" s="11" t="str">
        <f>[6]Junho!$J$8</f>
        <v>*</v>
      </c>
      <c r="F10" s="11" t="str">
        <f>[6]Junho!$J$9</f>
        <v>*</v>
      </c>
      <c r="G10" s="11" t="str">
        <f>[6]Junho!$J$10</f>
        <v>*</v>
      </c>
      <c r="H10" s="11" t="str">
        <f>[6]Junho!$J$11</f>
        <v>*</v>
      </c>
      <c r="I10" s="11" t="str">
        <f>[6]Junho!$J$12</f>
        <v>*</v>
      </c>
      <c r="J10" s="11" t="str">
        <f>[6]Junho!$J$13</f>
        <v>*</v>
      </c>
      <c r="K10" s="11" t="str">
        <f>[6]Junho!$J$14</f>
        <v>*</v>
      </c>
      <c r="L10" s="11" t="str">
        <f>[6]Junho!$J$15</f>
        <v>*</v>
      </c>
      <c r="M10" s="11" t="str">
        <f>[6]Junho!$J$16</f>
        <v>*</v>
      </c>
      <c r="N10" s="11" t="str">
        <f>[6]Junho!$J$17</f>
        <v>*</v>
      </c>
      <c r="O10" s="11" t="str">
        <f>[6]Junho!$J$18</f>
        <v>*</v>
      </c>
      <c r="P10" s="11" t="str">
        <f>[6]Junho!$J$19</f>
        <v>*</v>
      </c>
      <c r="Q10" s="11" t="str">
        <f>[6]Junho!$J$20</f>
        <v>*</v>
      </c>
      <c r="R10" s="11" t="str">
        <f>[6]Junho!$J$21</f>
        <v>*</v>
      </c>
      <c r="S10" s="11" t="str">
        <f>[6]Junho!$J$22</f>
        <v>*</v>
      </c>
      <c r="T10" s="11" t="str">
        <f>[6]Junho!$J$23</f>
        <v>*</v>
      </c>
      <c r="U10" s="11" t="str">
        <f>[6]Junho!$J$24</f>
        <v>*</v>
      </c>
      <c r="V10" s="11" t="str">
        <f>[6]Junho!$J$25</f>
        <v>*</v>
      </c>
      <c r="W10" s="11" t="str">
        <f>[6]Junho!$J$26</f>
        <v>*</v>
      </c>
      <c r="X10" s="11" t="str">
        <f>[6]Junho!$J$27</f>
        <v>*</v>
      </c>
      <c r="Y10" s="11" t="str">
        <f>[6]Junho!$J$28</f>
        <v>*</v>
      </c>
      <c r="Z10" s="11" t="str">
        <f>[6]Junho!$J$29</f>
        <v>*</v>
      </c>
      <c r="AA10" s="11" t="str">
        <f>[6]Junho!$J$30</f>
        <v>*</v>
      </c>
      <c r="AB10" s="11" t="str">
        <f>[6]Junho!$J$31</f>
        <v>*</v>
      </c>
      <c r="AC10" s="11" t="str">
        <f>[6]Junho!$J$32</f>
        <v>*</v>
      </c>
      <c r="AD10" s="11" t="str">
        <f>[6]Junho!$J$33</f>
        <v>*</v>
      </c>
      <c r="AE10" s="11" t="str">
        <f>[6]Junho!$J$34</f>
        <v>*</v>
      </c>
      <c r="AF10" s="93" t="s">
        <v>226</v>
      </c>
      <c r="AG10" s="115" t="s">
        <v>226</v>
      </c>
    </row>
    <row r="11" spans="1:33" x14ac:dyDescent="0.2">
      <c r="A11" s="58" t="s">
        <v>64</v>
      </c>
      <c r="B11" s="11">
        <f>[7]Junho!$J$5</f>
        <v>26.28</v>
      </c>
      <c r="C11" s="11">
        <f>[7]Junho!$J$6</f>
        <v>24.12</v>
      </c>
      <c r="D11" s="11">
        <f>[7]Junho!$J$7</f>
        <v>18</v>
      </c>
      <c r="E11" s="11">
        <f>[7]Junho!$J$8</f>
        <v>27</v>
      </c>
      <c r="F11" s="11">
        <f>[7]Junho!$J$9</f>
        <v>30.6</v>
      </c>
      <c r="G11" s="11">
        <f>[7]Junho!$J$10</f>
        <v>38.880000000000003</v>
      </c>
      <c r="H11" s="11">
        <f>[7]Junho!$J$11</f>
        <v>25.2</v>
      </c>
      <c r="I11" s="11">
        <f>[7]Junho!$J$12</f>
        <v>24.12</v>
      </c>
      <c r="J11" s="11">
        <f>[7]Junho!$J$13</f>
        <v>26.28</v>
      </c>
      <c r="K11" s="11">
        <f>[7]Junho!$J$14</f>
        <v>25.2</v>
      </c>
      <c r="L11" s="11">
        <f>[7]Junho!$J$15</f>
        <v>25.56</v>
      </c>
      <c r="M11" s="11">
        <f>[7]Junho!$J$16</f>
        <v>29.880000000000003</v>
      </c>
      <c r="N11" s="11">
        <f>[7]Junho!$J$17</f>
        <v>23.400000000000002</v>
      </c>
      <c r="O11" s="11">
        <f>[7]Junho!$J$18</f>
        <v>29.880000000000003</v>
      </c>
      <c r="P11" s="11">
        <f>[7]Junho!$J$19</f>
        <v>37.440000000000005</v>
      </c>
      <c r="Q11" s="11">
        <f>[7]Junho!$J$20</f>
        <v>33.480000000000004</v>
      </c>
      <c r="R11" s="11">
        <f>[7]Junho!$J$21</f>
        <v>34.56</v>
      </c>
      <c r="S11" s="11">
        <f>[7]Junho!$J$22</f>
        <v>30.96</v>
      </c>
      <c r="T11" s="11">
        <f>[7]Junho!$J$23</f>
        <v>31.319999999999997</v>
      </c>
      <c r="U11" s="11">
        <f>[7]Junho!$J$24</f>
        <v>28.8</v>
      </c>
      <c r="V11" s="11">
        <f>[7]Junho!$J$25</f>
        <v>32.04</v>
      </c>
      <c r="W11" s="11">
        <f>[7]Junho!$J$26</f>
        <v>27.36</v>
      </c>
      <c r="X11" s="11">
        <f>[7]Junho!$J$27</f>
        <v>42.480000000000004</v>
      </c>
      <c r="Y11" s="11">
        <f>[7]Junho!$J$28</f>
        <v>37.080000000000005</v>
      </c>
      <c r="Z11" s="11">
        <f>[7]Junho!$J$29</f>
        <v>46.440000000000005</v>
      </c>
      <c r="AA11" s="11">
        <f>[7]Junho!$J$30</f>
        <v>36.72</v>
      </c>
      <c r="AB11" s="11">
        <f>[7]Junho!$J$31</f>
        <v>50.04</v>
      </c>
      <c r="AC11" s="11">
        <f>[7]Junho!$J$32</f>
        <v>26.64</v>
      </c>
      <c r="AD11" s="11">
        <f>[7]Junho!$J$33</f>
        <v>35.64</v>
      </c>
      <c r="AE11" s="11">
        <f>[7]Junho!$J$34</f>
        <v>47.88</v>
      </c>
      <c r="AF11" s="15">
        <f>MAX(B11:AE11)</f>
        <v>50.04</v>
      </c>
      <c r="AG11" s="124">
        <f>AVERAGE(B11:AE11)</f>
        <v>31.776</v>
      </c>
    </row>
    <row r="12" spans="1:33" x14ac:dyDescent="0.2">
      <c r="A12" s="58" t="s">
        <v>41</v>
      </c>
      <c r="B12" s="11" t="str">
        <f>[8]Junho!$J$5</f>
        <v>*</v>
      </c>
      <c r="C12" s="11" t="str">
        <f>[8]Junho!$J$6</f>
        <v>*</v>
      </c>
      <c r="D12" s="11" t="str">
        <f>[8]Junho!$J$7</f>
        <v>*</v>
      </c>
      <c r="E12" s="11" t="str">
        <f>[8]Junho!$J$8</f>
        <v>*</v>
      </c>
      <c r="F12" s="11" t="str">
        <f>[8]Junho!$J$9</f>
        <v>*</v>
      </c>
      <c r="G12" s="11" t="str">
        <f>[8]Junho!$J$10</f>
        <v>*</v>
      </c>
      <c r="H12" s="11" t="str">
        <f>[8]Junho!$J$11</f>
        <v>*</v>
      </c>
      <c r="I12" s="11" t="str">
        <f>[8]Junho!$J$12</f>
        <v>*</v>
      </c>
      <c r="J12" s="11" t="str">
        <f>[8]Junho!$J$13</f>
        <v>*</v>
      </c>
      <c r="K12" s="11" t="str">
        <f>[8]Junho!$J$14</f>
        <v>*</v>
      </c>
      <c r="L12" s="11" t="str">
        <f>[8]Junho!$J$15</f>
        <v>*</v>
      </c>
      <c r="M12" s="11" t="str">
        <f>[8]Junho!$J$16</f>
        <v>*</v>
      </c>
      <c r="N12" s="11" t="str">
        <f>[8]Junho!$J$17</f>
        <v>*</v>
      </c>
      <c r="O12" s="11" t="str">
        <f>[8]Junho!$J$18</f>
        <v>*</v>
      </c>
      <c r="P12" s="11" t="str">
        <f>[8]Junho!$J$19</f>
        <v>*</v>
      </c>
      <c r="Q12" s="11" t="str">
        <f>[8]Junho!$J$20</f>
        <v>*</v>
      </c>
      <c r="R12" s="11" t="str">
        <f>[8]Junho!$J$21</f>
        <v>*</v>
      </c>
      <c r="S12" s="11" t="str">
        <f>[8]Junho!$J$22</f>
        <v>*</v>
      </c>
      <c r="T12" s="11" t="str">
        <f>[8]Junho!$J$23</f>
        <v>*</v>
      </c>
      <c r="U12" s="11" t="str">
        <f>[8]Junho!$J$24</f>
        <v>*</v>
      </c>
      <c r="V12" s="11" t="str">
        <f>[8]Junho!$J$25</f>
        <v>*</v>
      </c>
      <c r="W12" s="11" t="str">
        <f>[8]Junho!$J$26</f>
        <v>*</v>
      </c>
      <c r="X12" s="11" t="str">
        <f>[8]Junho!$J$27</f>
        <v>*</v>
      </c>
      <c r="Y12" s="11" t="str">
        <f>[8]Junho!$J$28</f>
        <v>*</v>
      </c>
      <c r="Z12" s="11" t="str">
        <f>[8]Junho!$J$29</f>
        <v>*</v>
      </c>
      <c r="AA12" s="11" t="str">
        <f>[8]Junho!$J$30</f>
        <v>*</v>
      </c>
      <c r="AB12" s="11" t="str">
        <f>[8]Junho!$J$31</f>
        <v>*</v>
      </c>
      <c r="AC12" s="11" t="str">
        <f>[8]Junho!$J$32</f>
        <v>*</v>
      </c>
      <c r="AD12" s="11" t="str">
        <f>[8]Junho!$J$33</f>
        <v>*</v>
      </c>
      <c r="AE12" s="11" t="str">
        <f>[8]Junho!$J$34</f>
        <v>*</v>
      </c>
      <c r="AF12" s="93" t="s">
        <v>226</v>
      </c>
      <c r="AG12" s="115" t="s">
        <v>226</v>
      </c>
    </row>
    <row r="13" spans="1:33" x14ac:dyDescent="0.2">
      <c r="A13" s="58" t="s">
        <v>114</v>
      </c>
      <c r="B13" s="11" t="str">
        <f>[9]Junho!$J$5</f>
        <v>*</v>
      </c>
      <c r="C13" s="11" t="str">
        <f>[9]Junho!$J$6</f>
        <v>*</v>
      </c>
      <c r="D13" s="11" t="str">
        <f>[9]Junho!$J$7</f>
        <v>*</v>
      </c>
      <c r="E13" s="11" t="str">
        <f>[9]Junho!$J$8</f>
        <v>*</v>
      </c>
      <c r="F13" s="11" t="str">
        <f>[9]Junho!$J$9</f>
        <v>*</v>
      </c>
      <c r="G13" s="11" t="str">
        <f>[9]Junho!$J$10</f>
        <v>*</v>
      </c>
      <c r="H13" s="11" t="str">
        <f>[9]Junho!$J$11</f>
        <v>*</v>
      </c>
      <c r="I13" s="11" t="str">
        <f>[9]Junho!$J$12</f>
        <v>*</v>
      </c>
      <c r="J13" s="11" t="str">
        <f>[9]Junho!$J$13</f>
        <v>*</v>
      </c>
      <c r="K13" s="11" t="str">
        <f>[9]Junho!$J$14</f>
        <v>*</v>
      </c>
      <c r="L13" s="11" t="str">
        <f>[9]Junho!$J$15</f>
        <v>*</v>
      </c>
      <c r="M13" s="11" t="str">
        <f>[9]Junho!$J$16</f>
        <v>*</v>
      </c>
      <c r="N13" s="11" t="str">
        <f>[9]Junho!$J$17</f>
        <v>*</v>
      </c>
      <c r="O13" s="11" t="str">
        <f>[9]Junho!$J$18</f>
        <v>*</v>
      </c>
      <c r="P13" s="11" t="str">
        <f>[9]Junho!$J$19</f>
        <v>*</v>
      </c>
      <c r="Q13" s="11" t="str">
        <f>[9]Junho!$J$20</f>
        <v>*</v>
      </c>
      <c r="R13" s="11" t="str">
        <f>[9]Junho!$J$21</f>
        <v>*</v>
      </c>
      <c r="S13" s="11" t="str">
        <f>[9]Junho!$J$22</f>
        <v>*</v>
      </c>
      <c r="T13" s="11" t="str">
        <f>[9]Junho!$J$23</f>
        <v>*</v>
      </c>
      <c r="U13" s="11" t="str">
        <f>[9]Junho!$J$24</f>
        <v>*</v>
      </c>
      <c r="V13" s="11" t="str">
        <f>[9]Junho!$J$25</f>
        <v>*</v>
      </c>
      <c r="W13" s="11" t="str">
        <f>[9]Junho!$J$26</f>
        <v>*</v>
      </c>
      <c r="X13" s="11" t="str">
        <f>[9]Junho!$J$27</f>
        <v>*</v>
      </c>
      <c r="Y13" s="11" t="str">
        <f>[9]Junho!$J$28</f>
        <v>*</v>
      </c>
      <c r="Z13" s="11" t="str">
        <f>[9]Junho!$J$29</f>
        <v>*</v>
      </c>
      <c r="AA13" s="11" t="str">
        <f>[9]Junho!$J$30</f>
        <v>*</v>
      </c>
      <c r="AB13" s="11" t="str">
        <f>[9]Junho!$J$31</f>
        <v>*</v>
      </c>
      <c r="AC13" s="11" t="str">
        <f>[9]Junho!$J$32</f>
        <v>*</v>
      </c>
      <c r="AD13" s="11" t="str">
        <f>[9]Junho!$J$33</f>
        <v>*</v>
      </c>
      <c r="AE13" s="11" t="str">
        <f>[9]Junho!$J$34</f>
        <v>*</v>
      </c>
      <c r="AF13" s="93" t="s">
        <v>226</v>
      </c>
      <c r="AG13" s="115" t="s">
        <v>226</v>
      </c>
    </row>
    <row r="14" spans="1:33" x14ac:dyDescent="0.2">
      <c r="A14" s="58" t="s">
        <v>118</v>
      </c>
      <c r="B14" s="11" t="str">
        <f>[10]Junho!$J$5</f>
        <v>*</v>
      </c>
      <c r="C14" s="11" t="str">
        <f>[10]Junho!$J$6</f>
        <v>*</v>
      </c>
      <c r="D14" s="11" t="str">
        <f>[10]Junho!$J$7</f>
        <v>*</v>
      </c>
      <c r="E14" s="11" t="str">
        <f>[10]Junho!$J$8</f>
        <v>*</v>
      </c>
      <c r="F14" s="11" t="str">
        <f>[10]Junho!$J$9</f>
        <v>*</v>
      </c>
      <c r="G14" s="11" t="str">
        <f>[10]Junho!$J$10</f>
        <v>*</v>
      </c>
      <c r="H14" s="11" t="str">
        <f>[10]Junho!$J$11</f>
        <v>*</v>
      </c>
      <c r="I14" s="11" t="str">
        <f>[10]Junho!$J$12</f>
        <v>*</v>
      </c>
      <c r="J14" s="11" t="str">
        <f>[10]Junho!$J$13</f>
        <v>*</v>
      </c>
      <c r="K14" s="11" t="str">
        <f>[10]Junho!$J$14</f>
        <v>*</v>
      </c>
      <c r="L14" s="11" t="str">
        <f>[10]Junho!$J$15</f>
        <v>*</v>
      </c>
      <c r="M14" s="11" t="str">
        <f>[10]Junho!$J$16</f>
        <v>*</v>
      </c>
      <c r="N14" s="11" t="str">
        <f>[10]Junho!$J$17</f>
        <v>*</v>
      </c>
      <c r="O14" s="11" t="str">
        <f>[10]Junho!$J$18</f>
        <v>*</v>
      </c>
      <c r="P14" s="11" t="str">
        <f>[10]Junho!$J$19</f>
        <v>*</v>
      </c>
      <c r="Q14" s="11" t="str">
        <f>[10]Junho!$J$20</f>
        <v>*</v>
      </c>
      <c r="R14" s="11" t="str">
        <f>[10]Junho!$J$21</f>
        <v>*</v>
      </c>
      <c r="S14" s="11" t="str">
        <f>[10]Junho!$J$22</f>
        <v>*</v>
      </c>
      <c r="T14" s="11" t="str">
        <f>[10]Junho!$J$23</f>
        <v>*</v>
      </c>
      <c r="U14" s="11" t="str">
        <f>[10]Junho!$J$24</f>
        <v>*</v>
      </c>
      <c r="V14" s="11" t="str">
        <f>[10]Junho!$J$25</f>
        <v>*</v>
      </c>
      <c r="W14" s="11" t="str">
        <f>[10]Junho!$J$26</f>
        <v>*</v>
      </c>
      <c r="X14" s="11" t="str">
        <f>[10]Junho!$J$27</f>
        <v>*</v>
      </c>
      <c r="Y14" s="11" t="str">
        <f>[10]Junho!$J$28</f>
        <v>*</v>
      </c>
      <c r="Z14" s="11" t="str">
        <f>[10]Junho!$J$29</f>
        <v>*</v>
      </c>
      <c r="AA14" s="11" t="str">
        <f>[10]Junho!$J$30</f>
        <v>*</v>
      </c>
      <c r="AB14" s="11" t="str">
        <f>[10]Junho!$J$31</f>
        <v>*</v>
      </c>
      <c r="AC14" s="11" t="str">
        <f>[10]Junho!$J$32</f>
        <v>*</v>
      </c>
      <c r="AD14" s="11" t="str">
        <f>[10]Junho!$J$33</f>
        <v>*</v>
      </c>
      <c r="AE14" s="11" t="str">
        <f>[10]Junho!$J$34</f>
        <v>*</v>
      </c>
      <c r="AF14" s="93" t="s">
        <v>226</v>
      </c>
      <c r="AG14" s="115" t="s">
        <v>226</v>
      </c>
    </row>
    <row r="15" spans="1:33" x14ac:dyDescent="0.2">
      <c r="A15" s="58" t="s">
        <v>121</v>
      </c>
      <c r="B15" s="11">
        <f>[11]Junho!$J$5</f>
        <v>30.6</v>
      </c>
      <c r="C15" s="11">
        <f>[11]Junho!$J$6</f>
        <v>30.240000000000002</v>
      </c>
      <c r="D15" s="11">
        <f>[11]Junho!$J$7</f>
        <v>23.040000000000003</v>
      </c>
      <c r="E15" s="11">
        <f>[11]Junho!$J$8</f>
        <v>31.680000000000003</v>
      </c>
      <c r="F15" s="11">
        <f>[11]Junho!$J$9</f>
        <v>44.28</v>
      </c>
      <c r="G15" s="11">
        <f>[11]Junho!$J$10</f>
        <v>27.36</v>
      </c>
      <c r="H15" s="11">
        <f>[11]Junho!$J$11</f>
        <v>20.52</v>
      </c>
      <c r="I15" s="11">
        <f>[11]Junho!$J$12</f>
        <v>32.04</v>
      </c>
      <c r="J15" s="11">
        <f>[11]Junho!$J$13</f>
        <v>36</v>
      </c>
      <c r="K15" s="11">
        <f>[11]Junho!$J$14</f>
        <v>41.76</v>
      </c>
      <c r="L15" s="11">
        <f>[11]Junho!$J$15</f>
        <v>35.28</v>
      </c>
      <c r="M15" s="11">
        <f>[11]Junho!$J$16</f>
        <v>46.800000000000004</v>
      </c>
      <c r="N15" s="11">
        <f>[11]Junho!$J$17</f>
        <v>34.92</v>
      </c>
      <c r="O15" s="11">
        <f>[11]Junho!$J$18</f>
        <v>35.64</v>
      </c>
      <c r="P15" s="11">
        <f>[11]Junho!$J$19</f>
        <v>40.680000000000007</v>
      </c>
      <c r="Q15" s="11">
        <f>[11]Junho!$J$20</f>
        <v>42.84</v>
      </c>
      <c r="R15" s="11">
        <f>[11]Junho!$J$21</f>
        <v>46.800000000000004</v>
      </c>
      <c r="S15" s="11">
        <f>[11]Junho!$J$22</f>
        <v>41.4</v>
      </c>
      <c r="T15" s="11">
        <f>[11]Junho!$J$23</f>
        <v>38.880000000000003</v>
      </c>
      <c r="U15" s="11">
        <f>[11]Junho!$J$24</f>
        <v>37.800000000000004</v>
      </c>
      <c r="V15" s="11">
        <f>[11]Junho!$J$25</f>
        <v>46.800000000000004</v>
      </c>
      <c r="W15" s="11">
        <f>[11]Junho!$J$26</f>
        <v>30.6</v>
      </c>
      <c r="X15" s="11">
        <f>[11]Junho!$J$27</f>
        <v>51.12</v>
      </c>
      <c r="Y15" s="11">
        <f>[11]Junho!$J$28</f>
        <v>48.6</v>
      </c>
      <c r="Z15" s="11">
        <f>[11]Junho!$J$29</f>
        <v>58.32</v>
      </c>
      <c r="AA15" s="11">
        <f>[11]Junho!$J$30</f>
        <v>32.76</v>
      </c>
      <c r="AB15" s="11">
        <f>[11]Junho!$J$31</f>
        <v>40.32</v>
      </c>
      <c r="AC15" s="11">
        <f>[11]Junho!$J$32</f>
        <v>23.040000000000003</v>
      </c>
      <c r="AD15" s="11">
        <f>[11]Junho!$J$33</f>
        <v>45</v>
      </c>
      <c r="AE15" s="11">
        <f>[11]Junho!$J$34</f>
        <v>66.600000000000009</v>
      </c>
      <c r="AF15" s="93">
        <f t="shared" ref="AF15:AF48" si="1">MAX(B15:AE15)</f>
        <v>66.600000000000009</v>
      </c>
      <c r="AG15" s="115">
        <f t="shared" ref="AG15:AG48" si="2">AVERAGE(B15:AE15)</f>
        <v>38.723999999999997</v>
      </c>
    </row>
    <row r="16" spans="1:33" x14ac:dyDescent="0.2">
      <c r="A16" s="58" t="s">
        <v>168</v>
      </c>
      <c r="B16" s="11" t="str">
        <f>[12]Junho!$J$5</f>
        <v>*</v>
      </c>
      <c r="C16" s="11" t="str">
        <f>[12]Junho!$J$6</f>
        <v>*</v>
      </c>
      <c r="D16" s="11" t="str">
        <f>[12]Junho!$J$7</f>
        <v>*</v>
      </c>
      <c r="E16" s="11" t="str">
        <f>[12]Junho!$J$8</f>
        <v>*</v>
      </c>
      <c r="F16" s="11" t="str">
        <f>[12]Junho!$J$9</f>
        <v>*</v>
      </c>
      <c r="G16" s="11" t="str">
        <f>[12]Junho!$J$10</f>
        <v>*</v>
      </c>
      <c r="H16" s="11" t="str">
        <f>[12]Junho!$J$11</f>
        <v>*</v>
      </c>
      <c r="I16" s="11" t="str">
        <f>[12]Junho!$J$12</f>
        <v>*</v>
      </c>
      <c r="J16" s="11" t="str">
        <f>[12]Junho!$J$13</f>
        <v>*</v>
      </c>
      <c r="K16" s="11" t="str">
        <f>[12]Junho!$J$14</f>
        <v>*</v>
      </c>
      <c r="L16" s="11" t="str">
        <f>[12]Junho!$J$15</f>
        <v>*</v>
      </c>
      <c r="M16" s="11" t="str">
        <f>[12]Junho!$J$16</f>
        <v>*</v>
      </c>
      <c r="N16" s="11" t="str">
        <f>[12]Junho!$J$17</f>
        <v>*</v>
      </c>
      <c r="O16" s="11" t="str">
        <f>[12]Junho!$J$18</f>
        <v>*</v>
      </c>
      <c r="P16" s="11" t="str">
        <f>[12]Junho!$J$19</f>
        <v>*</v>
      </c>
      <c r="Q16" s="11" t="str">
        <f>[12]Junho!$J$20</f>
        <v>*</v>
      </c>
      <c r="R16" s="11" t="str">
        <f>[12]Junho!$J$21</f>
        <v>*</v>
      </c>
      <c r="S16" s="11" t="str">
        <f>[12]Junho!$J$22</f>
        <v>*</v>
      </c>
      <c r="T16" s="11" t="str">
        <f>[12]Junho!$J$23</f>
        <v>*</v>
      </c>
      <c r="U16" s="11" t="str">
        <f>[12]Junho!$J$24</f>
        <v>*</v>
      </c>
      <c r="V16" s="11" t="str">
        <f>[12]Junho!$J$25</f>
        <v>*</v>
      </c>
      <c r="W16" s="11" t="str">
        <f>[12]Junho!$J$26</f>
        <v>*</v>
      </c>
      <c r="X16" s="11" t="str">
        <f>[12]Junho!$J$27</f>
        <v>*</v>
      </c>
      <c r="Y16" s="11" t="str">
        <f>[12]Junho!$J$28</f>
        <v>*</v>
      </c>
      <c r="Z16" s="11" t="str">
        <f>[12]Junho!$J$29</f>
        <v>*</v>
      </c>
      <c r="AA16" s="11" t="str">
        <f>[12]Junho!$J$30</f>
        <v>*</v>
      </c>
      <c r="AB16" s="11" t="str">
        <f>[12]Junho!$J$31</f>
        <v>*</v>
      </c>
      <c r="AC16" s="11" t="str">
        <f>[12]Junho!$J$32</f>
        <v>*</v>
      </c>
      <c r="AD16" s="11" t="str">
        <f>[12]Junho!$J$33</f>
        <v>*</v>
      </c>
      <c r="AE16" s="11" t="str">
        <f>[12]Junho!$J$34</f>
        <v>*</v>
      </c>
      <c r="AF16" s="15" t="s">
        <v>226</v>
      </c>
      <c r="AG16" s="124" t="s">
        <v>226</v>
      </c>
    </row>
    <row r="17" spans="1:37" x14ac:dyDescent="0.2">
      <c r="A17" s="58" t="s">
        <v>2</v>
      </c>
      <c r="B17" s="11">
        <f>[13]Junho!$J$5</f>
        <v>32.04</v>
      </c>
      <c r="C17" s="11">
        <f>[13]Junho!$J$6</f>
        <v>28.08</v>
      </c>
      <c r="D17" s="11">
        <f>[13]Junho!$J$7</f>
        <v>26.28</v>
      </c>
      <c r="E17" s="11">
        <f>[13]Junho!$J$8</f>
        <v>37.080000000000005</v>
      </c>
      <c r="F17" s="11">
        <f>[13]Junho!$J$9</f>
        <v>40.680000000000007</v>
      </c>
      <c r="G17" s="11">
        <f>[13]Junho!$J$10</f>
        <v>19.8</v>
      </c>
      <c r="H17" s="11">
        <f>[13]Junho!$J$11</f>
        <v>21.6</v>
      </c>
      <c r="I17" s="11">
        <f>[13]Junho!$J$12</f>
        <v>30.96</v>
      </c>
      <c r="J17" s="11">
        <f>[13]Junho!$J$13</f>
        <v>30.96</v>
      </c>
      <c r="K17" s="11">
        <f>[13]Junho!$J$14</f>
        <v>39.24</v>
      </c>
      <c r="L17" s="11">
        <f>[13]Junho!$J$15</f>
        <v>33.480000000000004</v>
      </c>
      <c r="M17" s="11">
        <f>[13]Junho!$J$16</f>
        <v>34.92</v>
      </c>
      <c r="N17" s="11">
        <f>[13]Junho!$J$17</f>
        <v>23.040000000000003</v>
      </c>
      <c r="O17" s="11">
        <f>[13]Junho!$J$18</f>
        <v>33.119999999999997</v>
      </c>
      <c r="P17" s="11">
        <f>[13]Junho!$J$19</f>
        <v>47.16</v>
      </c>
      <c r="Q17" s="11">
        <f>[13]Junho!$J$20</f>
        <v>41.4</v>
      </c>
      <c r="R17" s="11">
        <f>[13]Junho!$J$21</f>
        <v>43.92</v>
      </c>
      <c r="S17" s="11">
        <f>[13]Junho!$J$22</f>
        <v>32.76</v>
      </c>
      <c r="T17" s="11">
        <f>[13]Junho!$J$23</f>
        <v>36</v>
      </c>
      <c r="U17" s="11">
        <f>[13]Junho!$J$24</f>
        <v>32.76</v>
      </c>
      <c r="V17" s="11">
        <f>[13]Junho!$J$25</f>
        <v>36.36</v>
      </c>
      <c r="W17" s="11">
        <f>[13]Junho!$J$26</f>
        <v>24.840000000000003</v>
      </c>
      <c r="X17" s="11">
        <f>[13]Junho!$J$27</f>
        <v>37.800000000000004</v>
      </c>
      <c r="Y17" s="11">
        <f>[13]Junho!$J$28</f>
        <v>45.72</v>
      </c>
      <c r="Z17" s="11">
        <f>[13]Junho!$J$29</f>
        <v>50.76</v>
      </c>
      <c r="AA17" s="11">
        <f>[13]Junho!$J$30</f>
        <v>33.119999999999997</v>
      </c>
      <c r="AB17" s="11">
        <f>[13]Junho!$J$31</f>
        <v>27.720000000000002</v>
      </c>
      <c r="AC17" s="11">
        <f>[13]Junho!$J$32</f>
        <v>25.56</v>
      </c>
      <c r="AD17" s="11">
        <f>[13]Junho!$J$33</f>
        <v>46.080000000000005</v>
      </c>
      <c r="AE17" s="11">
        <f>[13]Junho!$J$34</f>
        <v>59.04</v>
      </c>
      <c r="AF17" s="15">
        <f t="shared" si="1"/>
        <v>59.04</v>
      </c>
      <c r="AG17" s="124">
        <f t="shared" si="2"/>
        <v>35.076000000000001</v>
      </c>
      <c r="AI17" s="12" t="s">
        <v>47</v>
      </c>
      <c r="AJ17" t="s">
        <v>47</v>
      </c>
    </row>
    <row r="18" spans="1:37" x14ac:dyDescent="0.2">
      <c r="A18" s="58" t="s">
        <v>3</v>
      </c>
      <c r="B18" s="11">
        <f>[14]Junho!$J$5</f>
        <v>20.88</v>
      </c>
      <c r="C18" s="11">
        <f>[14]Junho!$J$6</f>
        <v>19.440000000000001</v>
      </c>
      <c r="D18" s="11">
        <f>[14]Junho!$J$7</f>
        <v>15.48</v>
      </c>
      <c r="E18" s="11">
        <f>[14]Junho!$J$8</f>
        <v>23.759999999999998</v>
      </c>
      <c r="F18" s="11">
        <f>[14]Junho!$J$9</f>
        <v>25.2</v>
      </c>
      <c r="G18" s="11">
        <f>[14]Junho!$J$10</f>
        <v>20.88</v>
      </c>
      <c r="H18" s="11">
        <f>[14]Junho!$J$11</f>
        <v>22.32</v>
      </c>
      <c r="I18" s="11">
        <f>[14]Junho!$J$12</f>
        <v>21.6</v>
      </c>
      <c r="J18" s="11">
        <f>[14]Junho!$J$13</f>
        <v>24.840000000000003</v>
      </c>
      <c r="K18" s="11">
        <f>[14]Junho!$J$14</f>
        <v>29.16</v>
      </c>
      <c r="L18" s="11">
        <f>[14]Junho!$J$15</f>
        <v>29.52</v>
      </c>
      <c r="M18" s="11">
        <f>[14]Junho!$J$16</f>
        <v>32.76</v>
      </c>
      <c r="N18" s="11">
        <f>[14]Junho!$J$17</f>
        <v>19.440000000000001</v>
      </c>
      <c r="O18" s="11">
        <f>[14]Junho!$J$18</f>
        <v>30.96</v>
      </c>
      <c r="P18" s="11">
        <f>[14]Junho!$J$19</f>
        <v>37.080000000000005</v>
      </c>
      <c r="Q18" s="11">
        <f>[14]Junho!$J$20</f>
        <v>39.24</v>
      </c>
      <c r="R18" s="11">
        <f>[14]Junho!$J$21</f>
        <v>37.440000000000005</v>
      </c>
      <c r="S18" s="11">
        <f>[14]Junho!$J$22</f>
        <v>40.32</v>
      </c>
      <c r="T18" s="11">
        <f>[14]Junho!$J$23</f>
        <v>27</v>
      </c>
      <c r="U18" s="11">
        <f>[14]Junho!$J$24</f>
        <v>29.880000000000003</v>
      </c>
      <c r="V18" s="11">
        <f>[14]Junho!$J$25</f>
        <v>36</v>
      </c>
      <c r="W18" s="11">
        <f>[14]Junho!$J$26</f>
        <v>22.68</v>
      </c>
      <c r="X18" s="11">
        <f>[14]Junho!$J$27</f>
        <v>28.8</v>
      </c>
      <c r="Y18" s="11">
        <f>[14]Junho!$J$28</f>
        <v>33.119999999999997</v>
      </c>
      <c r="Z18" s="11">
        <f>[14]Junho!$J$29</f>
        <v>34.56</v>
      </c>
      <c r="AA18" s="11">
        <f>[14]Junho!$J$30</f>
        <v>25.92</v>
      </c>
      <c r="AB18" s="11">
        <f>[14]Junho!$J$31</f>
        <v>30.240000000000002</v>
      </c>
      <c r="AC18" s="11">
        <f>[14]Junho!$J$32</f>
        <v>24.840000000000003</v>
      </c>
      <c r="AD18" s="11">
        <f>[14]Junho!$J$33</f>
        <v>36</v>
      </c>
      <c r="AE18" s="11">
        <f>[14]Junho!$J$34</f>
        <v>38.519999999999996</v>
      </c>
      <c r="AF18" s="15">
        <f t="shared" si="1"/>
        <v>40.32</v>
      </c>
      <c r="AG18" s="124">
        <f t="shared" si="2"/>
        <v>28.595999999999997</v>
      </c>
      <c r="AH18" s="12" t="s">
        <v>47</v>
      </c>
      <c r="AI18" s="12" t="s">
        <v>47</v>
      </c>
    </row>
    <row r="19" spans="1:37" x14ac:dyDescent="0.2">
      <c r="A19" s="58" t="s">
        <v>4</v>
      </c>
      <c r="B19" s="11" t="str">
        <f>[15]Junho!$J$5</f>
        <v>*</v>
      </c>
      <c r="C19" s="11" t="str">
        <f>[15]Junho!$J$6</f>
        <v>*</v>
      </c>
      <c r="D19" s="11" t="str">
        <f>[15]Junho!$J$7</f>
        <v>*</v>
      </c>
      <c r="E19" s="11" t="str">
        <f>[15]Junho!$J$8</f>
        <v>*</v>
      </c>
      <c r="F19" s="11" t="str">
        <f>[15]Junho!$J$9</f>
        <v>*</v>
      </c>
      <c r="G19" s="11" t="str">
        <f>[15]Junho!$J$10</f>
        <v>*</v>
      </c>
      <c r="H19" s="11" t="str">
        <f>[15]Junho!$J$11</f>
        <v>*</v>
      </c>
      <c r="I19" s="11" t="str">
        <f>[15]Junho!$J$12</f>
        <v>*</v>
      </c>
      <c r="J19" s="11" t="str">
        <f>[15]Junho!$J$13</f>
        <v>*</v>
      </c>
      <c r="K19" s="11" t="str">
        <f>[15]Junho!$J$14</f>
        <v>*</v>
      </c>
      <c r="L19" s="11" t="str">
        <f>[15]Junho!$J$15</f>
        <v>*</v>
      </c>
      <c r="M19" s="11" t="str">
        <f>[15]Junho!$J$16</f>
        <v>*</v>
      </c>
      <c r="N19" s="11" t="str">
        <f>[15]Junho!$J$17</f>
        <v>*</v>
      </c>
      <c r="O19" s="11" t="str">
        <f>[15]Junho!$J$18</f>
        <v>*</v>
      </c>
      <c r="P19" s="11" t="str">
        <f>[15]Junho!$J$19</f>
        <v>*</v>
      </c>
      <c r="Q19" s="11" t="str">
        <f>[15]Junho!$J$20</f>
        <v>*</v>
      </c>
      <c r="R19" s="11" t="str">
        <f>[15]Junho!$J$21</f>
        <v>*</v>
      </c>
      <c r="S19" s="11" t="str">
        <f>[15]Junho!$J$22</f>
        <v>*</v>
      </c>
      <c r="T19" s="11" t="str">
        <f>[15]Junho!$J$23</f>
        <v>*</v>
      </c>
      <c r="U19" s="11" t="str">
        <f>[15]Junho!$J$24</f>
        <v>*</v>
      </c>
      <c r="V19" s="11" t="str">
        <f>[15]Junho!$J$25</f>
        <v>*</v>
      </c>
      <c r="W19" s="11" t="str">
        <f>[15]Junho!$J$26</f>
        <v>*</v>
      </c>
      <c r="X19" s="11" t="str">
        <f>[15]Junho!$J$27</f>
        <v>*</v>
      </c>
      <c r="Y19" s="11" t="str">
        <f>[15]Junho!$J$28</f>
        <v>*</v>
      </c>
      <c r="Z19" s="11" t="str">
        <f>[15]Junho!$J$29</f>
        <v>*</v>
      </c>
      <c r="AA19" s="11" t="str">
        <f>[15]Junho!$J$30</f>
        <v>*</v>
      </c>
      <c r="AB19" s="11" t="str">
        <f>[15]Junho!$J$31</f>
        <v>*</v>
      </c>
      <c r="AC19" s="11" t="str">
        <f>[15]Junho!$J$32</f>
        <v>*</v>
      </c>
      <c r="AD19" s="11" t="str">
        <f>[15]Junho!$J$33</f>
        <v>*</v>
      </c>
      <c r="AE19" s="11" t="str">
        <f>[15]Junho!$J$34</f>
        <v>*</v>
      </c>
      <c r="AF19" s="15" t="s">
        <v>226</v>
      </c>
      <c r="AG19" s="124" t="s">
        <v>226</v>
      </c>
    </row>
    <row r="20" spans="1:37" x14ac:dyDescent="0.2">
      <c r="A20" s="58" t="s">
        <v>5</v>
      </c>
      <c r="B20" s="11">
        <f>[16]Junho!$J$5</f>
        <v>50.4</v>
      </c>
      <c r="C20" s="11">
        <f>[16]Junho!$J$6</f>
        <v>51.84</v>
      </c>
      <c r="D20" s="11">
        <f>[16]Junho!$J$7</f>
        <v>21.6</v>
      </c>
      <c r="E20" s="11">
        <f>[16]Junho!$J$8</f>
        <v>27.36</v>
      </c>
      <c r="F20" s="11">
        <f>[16]Junho!$J$9</f>
        <v>47.88</v>
      </c>
      <c r="G20" s="11">
        <f>[16]Junho!$J$10</f>
        <v>32.76</v>
      </c>
      <c r="H20" s="11">
        <f>[16]Junho!$J$11</f>
        <v>29.880000000000003</v>
      </c>
      <c r="I20" s="11">
        <f>[16]Junho!$J$12</f>
        <v>25.92</v>
      </c>
      <c r="J20" s="11">
        <f>[16]Junho!$J$13</f>
        <v>28.44</v>
      </c>
      <c r="K20" s="11">
        <f>[16]Junho!$J$14</f>
        <v>38.880000000000003</v>
      </c>
      <c r="L20" s="11">
        <f>[16]Junho!$J$15</f>
        <v>36</v>
      </c>
      <c r="M20" s="11">
        <f>[16]Junho!$J$16</f>
        <v>44.28</v>
      </c>
      <c r="N20" s="11">
        <f>[16]Junho!$J$17</f>
        <v>19.8</v>
      </c>
      <c r="O20" s="11">
        <f>[16]Junho!$J$18</f>
        <v>51.84</v>
      </c>
      <c r="P20" s="11">
        <f>[16]Junho!$J$19</f>
        <v>23.040000000000003</v>
      </c>
      <c r="Q20" s="11">
        <f>[16]Junho!$J$20</f>
        <v>33.840000000000003</v>
      </c>
      <c r="R20" s="11">
        <f>[16]Junho!$J$21</f>
        <v>47.88</v>
      </c>
      <c r="S20" s="11">
        <f>[16]Junho!$J$22</f>
        <v>31.319999999999997</v>
      </c>
      <c r="T20" s="11">
        <f>[16]Junho!$J$23</f>
        <v>38.519999999999996</v>
      </c>
      <c r="U20" s="11">
        <f>[16]Junho!$J$24</f>
        <v>46.800000000000004</v>
      </c>
      <c r="V20" s="11">
        <f>[16]Junho!$J$25</f>
        <v>38.159999999999997</v>
      </c>
      <c r="W20" s="11">
        <f>[16]Junho!$J$26</f>
        <v>30.96</v>
      </c>
      <c r="X20" s="11">
        <f>[16]Junho!$J$27</f>
        <v>45.36</v>
      </c>
      <c r="Y20" s="11">
        <f>[16]Junho!$J$28</f>
        <v>46.440000000000005</v>
      </c>
      <c r="Z20" s="11">
        <f>[16]Junho!$J$29</f>
        <v>45</v>
      </c>
      <c r="AA20" s="11">
        <f>[16]Junho!$J$30</f>
        <v>42.84</v>
      </c>
      <c r="AB20" s="11">
        <f>[16]Junho!$J$31</f>
        <v>36.36</v>
      </c>
      <c r="AC20" s="11">
        <f>[16]Junho!$J$32</f>
        <v>19.440000000000001</v>
      </c>
      <c r="AD20" s="11">
        <f>[16]Junho!$J$33</f>
        <v>30.96</v>
      </c>
      <c r="AE20" s="11">
        <f>[16]Junho!$J$34</f>
        <v>54.36</v>
      </c>
      <c r="AF20" s="15">
        <f t="shared" si="1"/>
        <v>54.36</v>
      </c>
      <c r="AG20" s="124">
        <f t="shared" si="2"/>
        <v>37.272000000000006</v>
      </c>
      <c r="AH20" s="12" t="s">
        <v>47</v>
      </c>
    </row>
    <row r="21" spans="1:37" x14ac:dyDescent="0.2">
      <c r="A21" s="58" t="s">
        <v>43</v>
      </c>
      <c r="B21" s="11">
        <f>[17]Junho!$J$5</f>
        <v>20.52</v>
      </c>
      <c r="C21" s="11">
        <f>[17]Junho!$J$6</f>
        <v>20.88</v>
      </c>
      <c r="D21" s="11">
        <f>[17]Junho!$J$7</f>
        <v>21.240000000000002</v>
      </c>
      <c r="E21" s="11">
        <f>[17]Junho!$J$8</f>
        <v>30.6</v>
      </c>
      <c r="F21" s="11">
        <f>[17]Junho!$J$9</f>
        <v>32.04</v>
      </c>
      <c r="G21" s="11">
        <f>[17]Junho!$J$10</f>
        <v>15.840000000000002</v>
      </c>
      <c r="H21" s="11">
        <f>[17]Junho!$J$11</f>
        <v>39.24</v>
      </c>
      <c r="I21" s="11">
        <f>[17]Junho!$J$12</f>
        <v>24.840000000000003</v>
      </c>
      <c r="J21" s="11">
        <f>[17]Junho!$J$13</f>
        <v>29.16</v>
      </c>
      <c r="K21" s="11">
        <f>[17]Junho!$J$14</f>
        <v>30.96</v>
      </c>
      <c r="L21" s="11">
        <f>[17]Junho!$J$15</f>
        <v>45</v>
      </c>
      <c r="M21" s="11">
        <f>[17]Junho!$J$16</f>
        <v>41.04</v>
      </c>
      <c r="N21" s="11">
        <f>[17]Junho!$J$17</f>
        <v>23.759999999999998</v>
      </c>
      <c r="O21" s="11">
        <f>[17]Junho!$J$18</f>
        <v>31.680000000000003</v>
      </c>
      <c r="P21" s="11">
        <f>[17]Junho!$J$19</f>
        <v>40.32</v>
      </c>
      <c r="Q21" s="11">
        <f>[17]Junho!$J$20</f>
        <v>38.159999999999997</v>
      </c>
      <c r="R21" s="11">
        <f>[17]Junho!$J$21</f>
        <v>44.64</v>
      </c>
      <c r="S21" s="11">
        <f>[17]Junho!$J$22</f>
        <v>41.4</v>
      </c>
      <c r="T21" s="11">
        <f>[17]Junho!$J$23</f>
        <v>32.4</v>
      </c>
      <c r="U21" s="11">
        <f>[17]Junho!$J$24</f>
        <v>36</v>
      </c>
      <c r="V21" s="11">
        <f>[17]Junho!$J$25</f>
        <v>42.12</v>
      </c>
      <c r="W21" s="11">
        <f>[17]Junho!$J$26</f>
        <v>27.720000000000002</v>
      </c>
      <c r="X21" s="11">
        <f>[17]Junho!$J$27</f>
        <v>34.200000000000003</v>
      </c>
      <c r="Y21" s="11">
        <f>[17]Junho!$J$28</f>
        <v>51.12</v>
      </c>
      <c r="Z21" s="11">
        <f>[17]Junho!$J$29</f>
        <v>45.72</v>
      </c>
      <c r="AA21" s="11">
        <f>[17]Junho!$J$30</f>
        <v>34.200000000000003</v>
      </c>
      <c r="AB21" s="11">
        <f>[17]Junho!$J$31</f>
        <v>24.48</v>
      </c>
      <c r="AC21" s="11">
        <f>[17]Junho!$J$32</f>
        <v>32.4</v>
      </c>
      <c r="AD21" s="11">
        <f>[17]Junho!$J$33</f>
        <v>40.680000000000007</v>
      </c>
      <c r="AE21" s="11">
        <f>[17]Junho!$J$34</f>
        <v>52.2</v>
      </c>
      <c r="AF21" s="15">
        <f t="shared" si="1"/>
        <v>52.2</v>
      </c>
      <c r="AG21" s="124">
        <f t="shared" si="2"/>
        <v>34.152000000000008</v>
      </c>
    </row>
    <row r="22" spans="1:37" x14ac:dyDescent="0.2">
      <c r="A22" s="58" t="s">
        <v>6</v>
      </c>
      <c r="B22" s="11">
        <f>[18]Junho!$J$5</f>
        <v>25.2</v>
      </c>
      <c r="C22" s="11">
        <f>[18]Junho!$J$6</f>
        <v>36.36</v>
      </c>
      <c r="D22" s="11">
        <f>[18]Junho!$J$7</f>
        <v>17.64</v>
      </c>
      <c r="E22" s="11">
        <f>[18]Junho!$J$8</f>
        <v>21.6</v>
      </c>
      <c r="F22" s="11">
        <f>[18]Junho!$J$9</f>
        <v>26.64</v>
      </c>
      <c r="G22" s="11">
        <f>[18]Junho!$J$10</f>
        <v>26.64</v>
      </c>
      <c r="H22" s="11">
        <f>[18]Junho!$J$11</f>
        <v>23.040000000000003</v>
      </c>
      <c r="I22" s="11">
        <f>[18]Junho!$J$12</f>
        <v>29.880000000000003</v>
      </c>
      <c r="J22" s="11">
        <f>[18]Junho!$J$13</f>
        <v>37.800000000000004</v>
      </c>
      <c r="K22" s="11">
        <f>[18]Junho!$J$14</f>
        <v>27.36</v>
      </c>
      <c r="L22" s="11">
        <f>[18]Junho!$J$15</f>
        <v>25.92</v>
      </c>
      <c r="M22" s="11">
        <f>[18]Junho!$J$16</f>
        <v>29.880000000000003</v>
      </c>
      <c r="N22" s="11">
        <f>[18]Junho!$J$17</f>
        <v>19.440000000000001</v>
      </c>
      <c r="O22" s="11">
        <f>[18]Junho!$J$18</f>
        <v>19.8</v>
      </c>
      <c r="P22" s="11">
        <f>[18]Junho!$J$19</f>
        <v>27</v>
      </c>
      <c r="Q22" s="11">
        <f>[18]Junho!$J$20</f>
        <v>20.16</v>
      </c>
      <c r="R22" s="11">
        <f>[18]Junho!$J$21</f>
        <v>24.840000000000003</v>
      </c>
      <c r="S22" s="11">
        <f>[18]Junho!$J$22</f>
        <v>21.6</v>
      </c>
      <c r="T22" s="11">
        <f>[18]Junho!$J$23</f>
        <v>23.759999999999998</v>
      </c>
      <c r="U22" s="11">
        <f>[18]Junho!$J$24</f>
        <v>26.64</v>
      </c>
      <c r="V22" s="11">
        <f>[18]Junho!$J$25</f>
        <v>31.319999999999997</v>
      </c>
      <c r="W22" s="11">
        <f>[18]Junho!$J$26</f>
        <v>16.920000000000002</v>
      </c>
      <c r="X22" s="11">
        <f>[18]Junho!$J$27</f>
        <v>30.6</v>
      </c>
      <c r="Y22" s="11">
        <f>[18]Junho!$J$28</f>
        <v>36.72</v>
      </c>
      <c r="Z22" s="11">
        <f>[18]Junho!$J$29</f>
        <v>40.32</v>
      </c>
      <c r="AA22" s="11">
        <f>[18]Junho!$J$30</f>
        <v>28.44</v>
      </c>
      <c r="AB22" s="11">
        <f>[18]Junho!$J$31</f>
        <v>24.48</v>
      </c>
      <c r="AC22" s="11">
        <f>[18]Junho!$J$32</f>
        <v>24.12</v>
      </c>
      <c r="AD22" s="11">
        <f>[18]Junho!$J$33</f>
        <v>25.2</v>
      </c>
      <c r="AE22" s="11">
        <f>[18]Junho!$J$34</f>
        <v>44.64</v>
      </c>
      <c r="AF22" s="15">
        <f t="shared" si="1"/>
        <v>44.64</v>
      </c>
      <c r="AG22" s="124">
        <f t="shared" si="2"/>
        <v>27.132000000000009</v>
      </c>
    </row>
    <row r="23" spans="1:37" x14ac:dyDescent="0.2">
      <c r="A23" s="58" t="s">
        <v>7</v>
      </c>
      <c r="B23" s="11" t="str">
        <f>[19]Junho!$J$5</f>
        <v>*</v>
      </c>
      <c r="C23" s="11" t="str">
        <f>[19]Junho!$J$6</f>
        <v>*</v>
      </c>
      <c r="D23" s="11" t="str">
        <f>[19]Junho!$J$7</f>
        <v>*</v>
      </c>
      <c r="E23" s="11" t="str">
        <f>[19]Junho!$J$8</f>
        <v>*</v>
      </c>
      <c r="F23" s="11" t="str">
        <f>[19]Junho!$J$9</f>
        <v>*</v>
      </c>
      <c r="G23" s="11" t="str">
        <f>[19]Junho!$J$10</f>
        <v>*</v>
      </c>
      <c r="H23" s="11" t="str">
        <f>[19]Junho!$J$11</f>
        <v>*</v>
      </c>
      <c r="I23" s="11" t="str">
        <f>[19]Junho!$J$12</f>
        <v>*</v>
      </c>
      <c r="J23" s="11">
        <f>[19]Junho!$J$13</f>
        <v>31.680000000000003</v>
      </c>
      <c r="K23" s="11" t="str">
        <f>[19]Junho!$J$14</f>
        <v>*</v>
      </c>
      <c r="L23" s="11" t="str">
        <f>[19]Junho!$J$15</f>
        <v>*</v>
      </c>
      <c r="M23" s="11" t="str">
        <f>[19]Junho!$J$16</f>
        <v>*</v>
      </c>
      <c r="N23" s="11" t="str">
        <f>[19]Junho!$J$17</f>
        <v>*</v>
      </c>
      <c r="O23" s="11" t="str">
        <f>[19]Junho!$J$18</f>
        <v>*</v>
      </c>
      <c r="P23" s="11">
        <f>[19]Junho!$J$19</f>
        <v>33.840000000000003</v>
      </c>
      <c r="Q23" s="11">
        <f>[19]Junho!$J$20</f>
        <v>39.6</v>
      </c>
      <c r="R23" s="11">
        <f>[19]Junho!$J$21</f>
        <v>44.64</v>
      </c>
      <c r="S23" s="11">
        <f>[19]Junho!$J$22</f>
        <v>35.64</v>
      </c>
      <c r="T23" s="11">
        <f>[19]Junho!$J$23</f>
        <v>39.96</v>
      </c>
      <c r="U23" s="11">
        <f>[19]Junho!$J$24</f>
        <v>32.04</v>
      </c>
      <c r="V23" s="11">
        <f>[19]Junho!$J$25</f>
        <v>44.64</v>
      </c>
      <c r="W23" s="11">
        <f>[19]Junho!$J$26</f>
        <v>25.2</v>
      </c>
      <c r="X23" s="11">
        <f>[19]Junho!$J$27</f>
        <v>37.440000000000005</v>
      </c>
      <c r="Y23" s="11">
        <f>[19]Junho!$J$28</f>
        <v>54.36</v>
      </c>
      <c r="Z23" s="11">
        <f>[19]Junho!$J$29</f>
        <v>47.88</v>
      </c>
      <c r="AA23" s="11" t="str">
        <f>[19]Junho!$J$30</f>
        <v>*</v>
      </c>
      <c r="AB23" s="11" t="str">
        <f>[19]Junho!$J$31</f>
        <v>*</v>
      </c>
      <c r="AC23" s="11" t="str">
        <f>[19]Junho!$J$32</f>
        <v>*</v>
      </c>
      <c r="AD23" s="11" t="str">
        <f>[19]Junho!$J$33</f>
        <v>*</v>
      </c>
      <c r="AE23" s="11" t="str">
        <f>[19]Junho!$J$34</f>
        <v>*</v>
      </c>
      <c r="AF23" s="15">
        <f t="shared" si="1"/>
        <v>54.36</v>
      </c>
      <c r="AG23" s="124">
        <f t="shared" si="2"/>
        <v>38.909999999999997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[20]Junho!$J$5</f>
        <v>*</v>
      </c>
      <c r="C24" s="11" t="str">
        <f>[20]Junho!$J$6</f>
        <v>*</v>
      </c>
      <c r="D24" s="11" t="str">
        <f>[20]Junho!$J$7</f>
        <v>*</v>
      </c>
      <c r="E24" s="11" t="str">
        <f>[20]Junho!$J$8</f>
        <v>*</v>
      </c>
      <c r="F24" s="11" t="str">
        <f>[20]Junho!$J$9</f>
        <v>*</v>
      </c>
      <c r="G24" s="11" t="str">
        <f>[20]Junho!$J$10</f>
        <v>*</v>
      </c>
      <c r="H24" s="11" t="str">
        <f>[20]Junho!$J$11</f>
        <v>*</v>
      </c>
      <c r="I24" s="11" t="str">
        <f>[20]Junho!$J$12</f>
        <v>*</v>
      </c>
      <c r="J24" s="11" t="str">
        <f>[20]Junho!$J$13</f>
        <v>*</v>
      </c>
      <c r="K24" s="11" t="str">
        <f>[20]Junho!$J$14</f>
        <v>*</v>
      </c>
      <c r="L24" s="11" t="str">
        <f>[20]Junho!$J$15</f>
        <v>*</v>
      </c>
      <c r="M24" s="11" t="str">
        <f>[20]Junho!$J$16</f>
        <v>*</v>
      </c>
      <c r="N24" s="11" t="str">
        <f>[20]Junho!$J$17</f>
        <v>*</v>
      </c>
      <c r="O24" s="11" t="str">
        <f>[20]Junho!$J$18</f>
        <v>*</v>
      </c>
      <c r="P24" s="11" t="str">
        <f>[20]Junho!$J$19</f>
        <v>*</v>
      </c>
      <c r="Q24" s="11" t="str">
        <f>[20]Junho!$J$20</f>
        <v>*</v>
      </c>
      <c r="R24" s="11" t="str">
        <f>[20]Junho!$J$21</f>
        <v>*</v>
      </c>
      <c r="S24" s="11" t="str">
        <f>[20]Junho!$J$22</f>
        <v>*</v>
      </c>
      <c r="T24" s="11" t="str">
        <f>[20]Junho!$J$23</f>
        <v>*</v>
      </c>
      <c r="U24" s="11" t="str">
        <f>[20]Junho!$J$24</f>
        <v>*</v>
      </c>
      <c r="V24" s="11" t="str">
        <f>[20]Junho!$J$25</f>
        <v>*</v>
      </c>
      <c r="W24" s="11" t="str">
        <f>[20]Junho!$J$26</f>
        <v>*</v>
      </c>
      <c r="X24" s="11" t="str">
        <f>[20]Junho!$J$27</f>
        <v>*</v>
      </c>
      <c r="Y24" s="11" t="str">
        <f>[20]Junho!$J$28</f>
        <v>*</v>
      </c>
      <c r="Z24" s="11" t="str">
        <f>[20]Junho!$J$29</f>
        <v>*</v>
      </c>
      <c r="AA24" s="11" t="str">
        <f>[20]Junho!$J$30</f>
        <v>*</v>
      </c>
      <c r="AB24" s="11" t="str">
        <f>[20]Junho!$J$31</f>
        <v>*</v>
      </c>
      <c r="AC24" s="11" t="str">
        <f>[20]Junho!$J$32</f>
        <v>*</v>
      </c>
      <c r="AD24" s="11" t="str">
        <f>[20]Junho!$J$33</f>
        <v>*</v>
      </c>
      <c r="AE24" s="11" t="str">
        <f>[20]Junho!$J$34</f>
        <v>*</v>
      </c>
      <c r="AF24" s="93" t="s">
        <v>226</v>
      </c>
      <c r="AG24" s="115" t="s">
        <v>226</v>
      </c>
      <c r="AK24" t="s">
        <v>47</v>
      </c>
    </row>
    <row r="25" spans="1:37" x14ac:dyDescent="0.2">
      <c r="A25" s="58" t="s">
        <v>170</v>
      </c>
      <c r="B25" s="11">
        <f>[21]Junho!$J$5</f>
        <v>26.64</v>
      </c>
      <c r="C25" s="11">
        <f>[21]Junho!$J$6</f>
        <v>23.400000000000002</v>
      </c>
      <c r="D25" s="11">
        <f>[21]Junho!$J$7</f>
        <v>22.32</v>
      </c>
      <c r="E25" s="11">
        <f>[21]Junho!$J$8</f>
        <v>34.200000000000003</v>
      </c>
      <c r="F25" s="11">
        <f>[21]Junho!$J$9</f>
        <v>57.24</v>
      </c>
      <c r="G25" s="11">
        <f>[21]Junho!$J$10</f>
        <v>28.44</v>
      </c>
      <c r="H25" s="11">
        <f>[21]Junho!$J$11</f>
        <v>23.040000000000003</v>
      </c>
      <c r="I25" s="11">
        <f>[21]Junho!$J$12</f>
        <v>33.119999999999997</v>
      </c>
      <c r="J25" s="11">
        <f>[21]Junho!$J$13</f>
        <v>38.159999999999997</v>
      </c>
      <c r="K25" s="11">
        <f>[21]Junho!$J$14</f>
        <v>40.32</v>
      </c>
      <c r="L25" s="11">
        <f>[21]Junho!$J$15</f>
        <v>41.04</v>
      </c>
      <c r="M25" s="11">
        <f>[21]Junho!$J$16</f>
        <v>43.56</v>
      </c>
      <c r="N25" s="11">
        <f>[21]Junho!$J$17</f>
        <v>45.72</v>
      </c>
      <c r="O25" s="11">
        <f>[21]Junho!$J$18</f>
        <v>37.440000000000005</v>
      </c>
      <c r="P25" s="11">
        <f>[21]Junho!$J$19</f>
        <v>49.32</v>
      </c>
      <c r="Q25" s="11">
        <f>[21]Junho!$J$20</f>
        <v>51.12</v>
      </c>
      <c r="R25" s="11">
        <f>[21]Junho!$J$21</f>
        <v>52.56</v>
      </c>
      <c r="S25" s="11">
        <f>[21]Junho!$J$22</f>
        <v>44.64</v>
      </c>
      <c r="T25" s="11">
        <f>[21]Junho!$J$23</f>
        <v>39.24</v>
      </c>
      <c r="U25" s="11">
        <f>[21]Junho!$J$24</f>
        <v>42.12</v>
      </c>
      <c r="V25" s="11">
        <f>[21]Junho!$J$25</f>
        <v>37.080000000000005</v>
      </c>
      <c r="W25" s="11">
        <f>[21]Junho!$J$26</f>
        <v>36.36</v>
      </c>
      <c r="X25" s="11">
        <f>[21]Junho!$J$27</f>
        <v>48.96</v>
      </c>
      <c r="Y25" s="11">
        <f>[21]Junho!$J$28</f>
        <v>50.76</v>
      </c>
      <c r="Z25" s="11">
        <f>[21]Junho!$J$29</f>
        <v>46.080000000000005</v>
      </c>
      <c r="AA25" s="11">
        <f>[21]Junho!$J$30</f>
        <v>34.56</v>
      </c>
      <c r="AB25" s="11">
        <f>[21]Junho!$J$31</f>
        <v>25.92</v>
      </c>
      <c r="AC25" s="11">
        <f>[21]Junho!$J$32</f>
        <v>28.08</v>
      </c>
      <c r="AD25" s="11">
        <f>[21]Junho!$J$33</f>
        <v>47.16</v>
      </c>
      <c r="AE25" s="11">
        <f>[21]Junho!$J$34</f>
        <v>67.319999999999993</v>
      </c>
      <c r="AF25" s="93">
        <f t="shared" si="1"/>
        <v>67.319999999999993</v>
      </c>
      <c r="AG25" s="115">
        <f t="shared" si="2"/>
        <v>39.864000000000011</v>
      </c>
      <c r="AH25" s="12" t="s">
        <v>47</v>
      </c>
      <c r="AJ25" t="s">
        <v>47</v>
      </c>
    </row>
    <row r="26" spans="1:37" x14ac:dyDescent="0.2">
      <c r="A26" s="58" t="s">
        <v>171</v>
      </c>
      <c r="B26" s="11">
        <f>[22]Junho!$J$5</f>
        <v>28.44</v>
      </c>
      <c r="C26" s="11">
        <f>[22]Junho!$J$6</f>
        <v>27.36</v>
      </c>
      <c r="D26" s="11">
        <f>[22]Junho!$J$7</f>
        <v>18</v>
      </c>
      <c r="E26" s="11">
        <f>[22]Junho!$J$8</f>
        <v>21.6</v>
      </c>
      <c r="F26" s="11">
        <f>[22]Junho!$J$9</f>
        <v>42.480000000000004</v>
      </c>
      <c r="G26" s="11">
        <f>[22]Junho!$J$10</f>
        <v>20.16</v>
      </c>
      <c r="H26" s="11">
        <f>[22]Junho!$J$11</f>
        <v>21.96</v>
      </c>
      <c r="I26" s="11">
        <f>[22]Junho!$J$12</f>
        <v>19.079999999999998</v>
      </c>
      <c r="J26" s="11">
        <f>[22]Junho!$J$13</f>
        <v>35.28</v>
      </c>
      <c r="K26" s="11">
        <f>[22]Junho!$J$14</f>
        <v>42.480000000000004</v>
      </c>
      <c r="L26" s="11">
        <f>[22]Junho!$J$15</f>
        <v>41.4</v>
      </c>
      <c r="M26" s="11">
        <f>[22]Junho!$J$16</f>
        <v>40.680000000000007</v>
      </c>
      <c r="N26" s="11">
        <f>[22]Junho!$J$17</f>
        <v>47.519999999999996</v>
      </c>
      <c r="O26" s="11">
        <f>[22]Junho!$J$18</f>
        <v>44.64</v>
      </c>
      <c r="P26" s="11">
        <f>[22]Junho!$J$19</f>
        <v>32.76</v>
      </c>
      <c r="Q26" s="11">
        <f>[22]Junho!$J$20</f>
        <v>33.119999999999997</v>
      </c>
      <c r="R26" s="11">
        <f>[22]Junho!$J$21</f>
        <v>37.440000000000005</v>
      </c>
      <c r="S26" s="11">
        <f>[22]Junho!$J$22</f>
        <v>37.080000000000005</v>
      </c>
      <c r="T26" s="11">
        <f>[22]Junho!$J$23</f>
        <v>43.2</v>
      </c>
      <c r="U26" s="11">
        <f>[22]Junho!$J$24</f>
        <v>32.04</v>
      </c>
      <c r="V26" s="11">
        <f>[22]Junho!$J$25</f>
        <v>44.28</v>
      </c>
      <c r="W26" s="11">
        <f>[22]Junho!$J$26</f>
        <v>22.68</v>
      </c>
      <c r="X26" s="11">
        <f>[22]Junho!$J$27</f>
        <v>38.880000000000003</v>
      </c>
      <c r="Y26" s="11">
        <f>[22]Junho!$J$28</f>
        <v>52.92</v>
      </c>
      <c r="Z26" s="11">
        <f>[22]Junho!$J$29</f>
        <v>50.4</v>
      </c>
      <c r="AA26" s="11">
        <f>[22]Junho!$J$30</f>
        <v>36</v>
      </c>
      <c r="AB26" s="11">
        <f>[22]Junho!$J$31</f>
        <v>32.4</v>
      </c>
      <c r="AC26" s="11">
        <f>[22]Junho!$J$32</f>
        <v>21.240000000000002</v>
      </c>
      <c r="AD26" s="11">
        <f>[22]Junho!$J$33</f>
        <v>28.44</v>
      </c>
      <c r="AE26" s="11">
        <f>[22]Junho!$J$34</f>
        <v>64.8</v>
      </c>
      <c r="AF26" s="93">
        <f t="shared" si="1"/>
        <v>64.8</v>
      </c>
      <c r="AG26" s="115">
        <f t="shared" si="2"/>
        <v>35.292000000000002</v>
      </c>
      <c r="AJ26" t="s">
        <v>47</v>
      </c>
    </row>
    <row r="27" spans="1:37" x14ac:dyDescent="0.2">
      <c r="A27" s="58" t="s">
        <v>8</v>
      </c>
      <c r="B27" s="11">
        <f>[23]Junho!$J$5</f>
        <v>21.96</v>
      </c>
      <c r="C27" s="11">
        <f>[23]Junho!$J$6</f>
        <v>28.44</v>
      </c>
      <c r="D27" s="11">
        <f>[23]Junho!$J$7</f>
        <v>14.04</v>
      </c>
      <c r="E27" s="11">
        <f>[23]Junho!$J$8</f>
        <v>27.720000000000002</v>
      </c>
      <c r="F27" s="11">
        <f>[23]Junho!$J$9</f>
        <v>39.6</v>
      </c>
      <c r="G27" s="11">
        <f>[23]Junho!$J$10</f>
        <v>26.28</v>
      </c>
      <c r="H27" s="11">
        <f>[23]Junho!$J$11</f>
        <v>19.079999999999998</v>
      </c>
      <c r="I27" s="11">
        <f>[23]Junho!$J$12</f>
        <v>28.44</v>
      </c>
      <c r="J27" s="11">
        <f>[23]Junho!$J$13</f>
        <v>36.72</v>
      </c>
      <c r="K27" s="11">
        <f>[23]Junho!$J$14</f>
        <v>40.32</v>
      </c>
      <c r="L27" s="11">
        <f>[23]Junho!$J$15</f>
        <v>43.56</v>
      </c>
      <c r="M27" s="11">
        <f>[23]Junho!$J$16</f>
        <v>35.28</v>
      </c>
      <c r="N27" s="11">
        <f>[23]Junho!$J$17</f>
        <v>48.96</v>
      </c>
      <c r="O27" s="11">
        <f>[23]Junho!$J$18</f>
        <v>32.76</v>
      </c>
      <c r="P27" s="11">
        <f>[23]Junho!$J$19</f>
        <v>35.28</v>
      </c>
      <c r="Q27" s="11">
        <f>[23]Junho!$J$20</f>
        <v>39.24</v>
      </c>
      <c r="R27" s="11">
        <f>[23]Junho!$J$21</f>
        <v>44.64</v>
      </c>
      <c r="S27" s="11">
        <f>[23]Junho!$J$22</f>
        <v>34.200000000000003</v>
      </c>
      <c r="T27" s="11">
        <f>[23]Junho!$J$23</f>
        <v>29.880000000000003</v>
      </c>
      <c r="U27" s="11">
        <f>[23]Junho!$J$24</f>
        <v>30.6</v>
      </c>
      <c r="V27" s="11">
        <f>[23]Junho!$J$25</f>
        <v>36.72</v>
      </c>
      <c r="W27" s="11">
        <f>[23]Junho!$J$26</f>
        <v>32.04</v>
      </c>
      <c r="X27" s="11">
        <f>[23]Junho!$J$27</f>
        <v>41.76</v>
      </c>
      <c r="Y27" s="11">
        <f>[23]Junho!$J$28</f>
        <v>39.96</v>
      </c>
      <c r="Z27" s="11">
        <f>[23]Junho!$J$29</f>
        <v>61.2</v>
      </c>
      <c r="AA27" s="11">
        <f>[23]Junho!$J$30</f>
        <v>30.6</v>
      </c>
      <c r="AB27" s="11">
        <f>[23]Junho!$J$31</f>
        <v>29.16</v>
      </c>
      <c r="AC27" s="11">
        <f>[23]Junho!$J$32</f>
        <v>23.400000000000002</v>
      </c>
      <c r="AD27" s="11">
        <f>[23]Junho!$J$33</f>
        <v>47.519999999999996</v>
      </c>
      <c r="AE27" s="11">
        <f>[23]Junho!$J$34</f>
        <v>65.52</v>
      </c>
      <c r="AF27" s="15">
        <f t="shared" si="1"/>
        <v>65.52</v>
      </c>
      <c r="AG27" s="124">
        <f t="shared" si="2"/>
        <v>35.496000000000002</v>
      </c>
      <c r="AJ27" t="s">
        <v>47</v>
      </c>
    </row>
    <row r="28" spans="1:37" x14ac:dyDescent="0.2">
      <c r="A28" s="58" t="s">
        <v>9</v>
      </c>
      <c r="B28" s="11">
        <f>[24]Junho!$J$5</f>
        <v>21.6</v>
      </c>
      <c r="C28" s="11">
        <f>[24]Junho!$J$6</f>
        <v>14.04</v>
      </c>
      <c r="D28" s="11">
        <f>[24]Junho!$J$7</f>
        <v>12.24</v>
      </c>
      <c r="E28" s="11">
        <f>[24]Junho!$J$8</f>
        <v>23.040000000000003</v>
      </c>
      <c r="F28" s="11">
        <f>[24]Junho!$J$9</f>
        <v>36</v>
      </c>
      <c r="G28" s="11">
        <f>[24]Junho!$J$10</f>
        <v>14.04</v>
      </c>
      <c r="H28" s="11">
        <f>[24]Junho!$J$11</f>
        <v>18.36</v>
      </c>
      <c r="I28" s="11">
        <f>[24]Junho!$J$12</f>
        <v>23.040000000000003</v>
      </c>
      <c r="J28" s="11">
        <f>[24]Junho!$J$13</f>
        <v>32.4</v>
      </c>
      <c r="K28" s="11">
        <f>[24]Junho!$J$14</f>
        <v>44.64</v>
      </c>
      <c r="L28" s="11">
        <f>[24]Junho!$J$15</f>
        <v>42.84</v>
      </c>
      <c r="M28" s="11">
        <f>[24]Junho!$J$16</f>
        <v>36.72</v>
      </c>
      <c r="N28" s="11">
        <f>[24]Junho!$J$17</f>
        <v>37.080000000000005</v>
      </c>
      <c r="O28" s="11">
        <f>[24]Junho!$J$18</f>
        <v>36.72</v>
      </c>
      <c r="P28" s="11">
        <f>[24]Junho!$J$19</f>
        <v>35.64</v>
      </c>
      <c r="Q28" s="11">
        <f>[24]Junho!$J$20</f>
        <v>36.36</v>
      </c>
      <c r="R28" s="11">
        <f>[24]Junho!$J$21</f>
        <v>41.76</v>
      </c>
      <c r="S28" s="11">
        <f>[24]Junho!$J$22</f>
        <v>33.840000000000003</v>
      </c>
      <c r="T28" s="11">
        <f>[24]Junho!$J$23</f>
        <v>38.519999999999996</v>
      </c>
      <c r="U28" s="11">
        <f>[24]Junho!$J$24</f>
        <v>37.080000000000005</v>
      </c>
      <c r="V28" s="11">
        <f>[24]Junho!$J$25</f>
        <v>37.800000000000004</v>
      </c>
      <c r="W28" s="11">
        <f>[24]Junho!$J$26</f>
        <v>33.840000000000003</v>
      </c>
      <c r="X28" s="11">
        <f>[24]Junho!$J$27</f>
        <v>38.159999999999997</v>
      </c>
      <c r="Y28" s="11">
        <f>[24]Junho!$J$28</f>
        <v>41.04</v>
      </c>
      <c r="Z28" s="11">
        <f>[24]Junho!$J$29</f>
        <v>59.4</v>
      </c>
      <c r="AA28" s="11">
        <f>[24]Junho!$J$30</f>
        <v>18</v>
      </c>
      <c r="AB28" s="11">
        <f>[24]Junho!$J$31</f>
        <v>20.52</v>
      </c>
      <c r="AC28" s="11">
        <f>[24]Junho!$J$32</f>
        <v>20.52</v>
      </c>
      <c r="AD28" s="11">
        <f>[24]Junho!$J$33</f>
        <v>32.4</v>
      </c>
      <c r="AE28" s="11">
        <f>[24]Junho!$J$34</f>
        <v>64.08</v>
      </c>
      <c r="AF28" s="15">
        <f t="shared" si="1"/>
        <v>64.08</v>
      </c>
      <c r="AG28" s="124">
        <f t="shared" si="2"/>
        <v>32.723999999999997</v>
      </c>
      <c r="AJ28" t="s">
        <v>47</v>
      </c>
    </row>
    <row r="29" spans="1:37" x14ac:dyDescent="0.2">
      <c r="A29" s="58" t="s">
        <v>42</v>
      </c>
      <c r="B29" s="11">
        <f>[25]Junho!$J$5</f>
        <v>26.28</v>
      </c>
      <c r="C29" s="11">
        <f>[25]Junho!$J$6</f>
        <v>21.96</v>
      </c>
      <c r="D29" s="11">
        <f>[25]Junho!$J$7</f>
        <v>15.840000000000002</v>
      </c>
      <c r="E29" s="11">
        <f>[25]Junho!$J$8</f>
        <v>13.32</v>
      </c>
      <c r="F29" s="11">
        <f>[25]Junho!$J$9</f>
        <v>36</v>
      </c>
      <c r="G29" s="11">
        <f>[25]Junho!$J$10</f>
        <v>21.96</v>
      </c>
      <c r="H29" s="11">
        <f>[25]Junho!$J$11</f>
        <v>19.440000000000001</v>
      </c>
      <c r="I29" s="11">
        <f>[25]Junho!$J$12</f>
        <v>25.92</v>
      </c>
      <c r="J29" s="11">
        <f>[25]Junho!$J$13</f>
        <v>27.36</v>
      </c>
      <c r="K29" s="11">
        <f>[25]Junho!$J$14</f>
        <v>34.56</v>
      </c>
      <c r="L29" s="11">
        <f>[25]Junho!$J$15</f>
        <v>34.56</v>
      </c>
      <c r="M29" s="11">
        <f>[25]Junho!$J$16</f>
        <v>37.800000000000004</v>
      </c>
      <c r="N29" s="11">
        <f>[25]Junho!$J$17</f>
        <v>30.6</v>
      </c>
      <c r="O29" s="11">
        <f>[25]Junho!$J$18</f>
        <v>19.079999999999998</v>
      </c>
      <c r="P29" s="11">
        <f>[25]Junho!$J$19</f>
        <v>26.64</v>
      </c>
      <c r="Q29" s="11">
        <f>[25]Junho!$J$20</f>
        <v>36</v>
      </c>
      <c r="R29" s="11">
        <f>[25]Junho!$J$21</f>
        <v>42.12</v>
      </c>
      <c r="S29" s="11">
        <f>[25]Junho!$J$22</f>
        <v>39.96</v>
      </c>
      <c r="T29" s="11">
        <f>[25]Junho!$J$23</f>
        <v>36</v>
      </c>
      <c r="U29" s="11">
        <f>[25]Junho!$J$24</f>
        <v>37.800000000000004</v>
      </c>
      <c r="V29" s="11">
        <f>[25]Junho!$J$25</f>
        <v>35.28</v>
      </c>
      <c r="W29" s="11">
        <f>[25]Junho!$J$26</f>
        <v>28.8</v>
      </c>
      <c r="X29" s="11">
        <f>[25]Junho!$J$27</f>
        <v>37.080000000000005</v>
      </c>
      <c r="Y29" s="11">
        <f>[25]Junho!$J$28</f>
        <v>48.6</v>
      </c>
      <c r="Z29" s="11">
        <f>[25]Junho!$J$29</f>
        <v>35.28</v>
      </c>
      <c r="AA29" s="11">
        <f>[25]Junho!$J$30</f>
        <v>32.04</v>
      </c>
      <c r="AB29" s="11">
        <f>[25]Junho!$J$31</f>
        <v>30.240000000000002</v>
      </c>
      <c r="AC29" s="11">
        <f>[25]Junho!$J$32</f>
        <v>19.440000000000001</v>
      </c>
      <c r="AD29" s="11">
        <f>[25]Junho!$J$33</f>
        <v>33.480000000000004</v>
      </c>
      <c r="AE29" s="11">
        <f>[25]Junho!$J$34</f>
        <v>42.480000000000004</v>
      </c>
      <c r="AF29" s="15">
        <f t="shared" si="1"/>
        <v>48.6</v>
      </c>
      <c r="AG29" s="124">
        <f t="shared" si="2"/>
        <v>30.864000000000001</v>
      </c>
      <c r="AJ29" t="s">
        <v>47</v>
      </c>
    </row>
    <row r="30" spans="1:37" x14ac:dyDescent="0.2">
      <c r="A30" s="58" t="s">
        <v>10</v>
      </c>
      <c r="B30" s="11">
        <f>[26]Junho!$J$5</f>
        <v>20.88</v>
      </c>
      <c r="C30" s="11">
        <f>[26]Junho!$J$6</f>
        <v>23.759999999999998</v>
      </c>
      <c r="D30" s="11">
        <f>[26]Junho!$J$7</f>
        <v>20.16</v>
      </c>
      <c r="E30" s="11">
        <f>[26]Junho!$J$8</f>
        <v>25.92</v>
      </c>
      <c r="F30" s="11">
        <f>[26]Junho!$J$9</f>
        <v>44.28</v>
      </c>
      <c r="G30" s="11">
        <f>[26]Junho!$J$10</f>
        <v>22.68</v>
      </c>
      <c r="H30" s="11">
        <f>[26]Junho!$J$11</f>
        <v>24.48</v>
      </c>
      <c r="I30" s="11">
        <f>[26]Junho!$J$12</f>
        <v>29.16</v>
      </c>
      <c r="J30" s="11">
        <f>[26]Junho!$J$13</f>
        <v>32.76</v>
      </c>
      <c r="K30" s="11">
        <f>[26]Junho!$J$14</f>
        <v>36</v>
      </c>
      <c r="L30" s="11">
        <f>[26]Junho!$J$15</f>
        <v>31.319999999999997</v>
      </c>
      <c r="M30" s="11">
        <f>[26]Junho!$J$16</f>
        <v>30.6</v>
      </c>
      <c r="N30" s="11">
        <f>[26]Junho!$J$17</f>
        <v>36.36</v>
      </c>
      <c r="O30" s="11">
        <f>[26]Junho!$J$18</f>
        <v>26.64</v>
      </c>
      <c r="P30" s="11">
        <f>[26]Junho!$J$19</f>
        <v>35.64</v>
      </c>
      <c r="Q30" s="11">
        <f>[26]Junho!$J$20</f>
        <v>42.84</v>
      </c>
      <c r="R30" s="11">
        <f>[26]Junho!$J$21</f>
        <v>46.800000000000004</v>
      </c>
      <c r="S30" s="11">
        <f>[26]Junho!$J$22</f>
        <v>39.6</v>
      </c>
      <c r="T30" s="11">
        <f>[26]Junho!$J$23</f>
        <v>32.4</v>
      </c>
      <c r="U30" s="11">
        <f>[26]Junho!$J$24</f>
        <v>31.319999999999997</v>
      </c>
      <c r="V30" s="11">
        <f>[26]Junho!$J$25</f>
        <v>36.72</v>
      </c>
      <c r="W30" s="11">
        <f>[26]Junho!$J$26</f>
        <v>27.720000000000002</v>
      </c>
      <c r="X30" s="11">
        <f>[26]Junho!$J$27</f>
        <v>44.28</v>
      </c>
      <c r="Y30" s="11">
        <f>[26]Junho!$J$28</f>
        <v>46.080000000000005</v>
      </c>
      <c r="Z30" s="11">
        <f>[26]Junho!$J$29</f>
        <v>39.6</v>
      </c>
      <c r="AA30" s="11">
        <f>[26]Junho!$J$30</f>
        <v>28.8</v>
      </c>
      <c r="AB30" s="11">
        <f>[26]Junho!$J$31</f>
        <v>38.880000000000003</v>
      </c>
      <c r="AC30" s="11">
        <f>[26]Junho!$J$32</f>
        <v>21.240000000000002</v>
      </c>
      <c r="AD30" s="11">
        <f>[26]Junho!$J$33</f>
        <v>36</v>
      </c>
      <c r="AE30" s="11">
        <f>[26]Junho!$J$34</f>
        <v>63.360000000000007</v>
      </c>
      <c r="AF30" s="15">
        <f t="shared" si="1"/>
        <v>63.360000000000007</v>
      </c>
      <c r="AG30" s="124">
        <f t="shared" si="2"/>
        <v>33.876000000000005</v>
      </c>
      <c r="AJ30" t="s">
        <v>47</v>
      </c>
    </row>
    <row r="31" spans="1:37" x14ac:dyDescent="0.2">
      <c r="A31" s="58" t="s">
        <v>172</v>
      </c>
      <c r="B31" s="11">
        <f>[27]Junho!$J$5</f>
        <v>25.2</v>
      </c>
      <c r="C31" s="11">
        <f>[27]Junho!$J$6</f>
        <v>21.240000000000002</v>
      </c>
      <c r="D31" s="11">
        <f>[27]Junho!$J$7</f>
        <v>25.92</v>
      </c>
      <c r="E31" s="11">
        <f>[27]Junho!$J$8</f>
        <v>28.8</v>
      </c>
      <c r="F31" s="11">
        <f>[27]Junho!$J$9</f>
        <v>41.4</v>
      </c>
      <c r="G31" s="11">
        <f>[27]Junho!$J$10</f>
        <v>18.720000000000002</v>
      </c>
      <c r="H31" s="11">
        <f>[27]Junho!$J$11</f>
        <v>20.88</v>
      </c>
      <c r="I31" s="11">
        <f>[27]Junho!$J$12</f>
        <v>29.16</v>
      </c>
      <c r="J31" s="11">
        <f>[27]Junho!$J$13</f>
        <v>32.04</v>
      </c>
      <c r="K31" s="11">
        <f>[27]Junho!$J$14</f>
        <v>43.92</v>
      </c>
      <c r="L31" s="11">
        <f>[27]Junho!$J$15</f>
        <v>39.96</v>
      </c>
      <c r="M31" s="11">
        <f>[27]Junho!$J$16</f>
        <v>45.72</v>
      </c>
      <c r="N31" s="11">
        <f>[27]Junho!$J$17</f>
        <v>46.440000000000005</v>
      </c>
      <c r="O31" s="11">
        <f>[27]Junho!$J$18</f>
        <v>50.04</v>
      </c>
      <c r="P31" s="11">
        <f>[27]Junho!$J$19</f>
        <v>38.880000000000003</v>
      </c>
      <c r="Q31" s="11">
        <f>[27]Junho!$J$20</f>
        <v>41.76</v>
      </c>
      <c r="R31" s="11">
        <f>[27]Junho!$J$21</f>
        <v>55.800000000000004</v>
      </c>
      <c r="S31" s="11">
        <f>[27]Junho!$J$22</f>
        <v>50.04</v>
      </c>
      <c r="T31" s="11">
        <f>[27]Junho!$J$23</f>
        <v>42.480000000000004</v>
      </c>
      <c r="U31" s="11">
        <f>[27]Junho!$J$24</f>
        <v>36.72</v>
      </c>
      <c r="V31" s="11">
        <f>[27]Junho!$J$25</f>
        <v>43.2</v>
      </c>
      <c r="W31" s="11">
        <f>[27]Junho!$J$26</f>
        <v>28.08</v>
      </c>
      <c r="X31" s="11">
        <f>[27]Junho!$J$27</f>
        <v>43.2</v>
      </c>
      <c r="Y31" s="11">
        <f>[27]Junho!$J$28</f>
        <v>55.800000000000004</v>
      </c>
      <c r="Z31" s="11">
        <f>[27]Junho!$J$29</f>
        <v>45.36</v>
      </c>
      <c r="AA31" s="11">
        <f>[27]Junho!$J$30</f>
        <v>26.64</v>
      </c>
      <c r="AB31" s="11">
        <f>[27]Junho!$J$31</f>
        <v>29.880000000000003</v>
      </c>
      <c r="AC31" s="11">
        <f>[27]Junho!$J$32</f>
        <v>23.040000000000003</v>
      </c>
      <c r="AD31" s="11">
        <f>[27]Junho!$J$33</f>
        <v>39.6</v>
      </c>
      <c r="AE31" s="11">
        <f>[27]Junho!$J$34</f>
        <v>69.12</v>
      </c>
      <c r="AF31" s="93">
        <f t="shared" si="1"/>
        <v>69.12</v>
      </c>
      <c r="AG31" s="115">
        <f t="shared" si="2"/>
        <v>37.967999999999996</v>
      </c>
      <c r="AH31" s="12" t="s">
        <v>47</v>
      </c>
      <c r="AJ31" t="s">
        <v>47</v>
      </c>
    </row>
    <row r="32" spans="1:37" x14ac:dyDescent="0.2">
      <c r="A32" s="58" t="s">
        <v>11</v>
      </c>
      <c r="B32" s="11" t="str">
        <f>[28]Junho!$J$5</f>
        <v>*</v>
      </c>
      <c r="C32" s="11" t="str">
        <f>[28]Junho!$J$6</f>
        <v>*</v>
      </c>
      <c r="D32" s="11" t="str">
        <f>[28]Junho!$J$7</f>
        <v>*</v>
      </c>
      <c r="E32" s="11" t="str">
        <f>[28]Junho!$J$8</f>
        <v>*</v>
      </c>
      <c r="F32" s="11" t="str">
        <f>[28]Junho!$J$9</f>
        <v>*</v>
      </c>
      <c r="G32" s="11" t="str">
        <f>[28]Junho!$J$10</f>
        <v>*</v>
      </c>
      <c r="H32" s="11" t="str">
        <f>[28]Junho!$J$11</f>
        <v>*</v>
      </c>
      <c r="I32" s="11" t="str">
        <f>[28]Junho!$J$12</f>
        <v>*</v>
      </c>
      <c r="J32" s="11" t="str">
        <f>[28]Junho!$J$13</f>
        <v>*</v>
      </c>
      <c r="K32" s="11" t="str">
        <f>[28]Junho!$J$14</f>
        <v>*</v>
      </c>
      <c r="L32" s="11" t="str">
        <f>[28]Junho!$J$15</f>
        <v>*</v>
      </c>
      <c r="M32" s="11" t="str">
        <f>[28]Junho!$J$16</f>
        <v>*</v>
      </c>
      <c r="N32" s="11" t="str">
        <f>[28]Junho!$J$17</f>
        <v>*</v>
      </c>
      <c r="O32" s="11" t="str">
        <f>[28]Junho!$J$18</f>
        <v>*</v>
      </c>
      <c r="P32" s="11" t="str">
        <f>[28]Junho!$J$19</f>
        <v>*</v>
      </c>
      <c r="Q32" s="11" t="str">
        <f>[28]Junho!$J$20</f>
        <v>*</v>
      </c>
      <c r="R32" s="11" t="str">
        <f>[28]Junho!$J$21</f>
        <v>*</v>
      </c>
      <c r="S32" s="11" t="str">
        <f>[28]Junho!$J$22</f>
        <v>*</v>
      </c>
      <c r="T32" s="11" t="str">
        <f>[28]Junho!$J$23</f>
        <v>*</v>
      </c>
      <c r="U32" s="11" t="str">
        <f>[28]Junho!$J$24</f>
        <v>*</v>
      </c>
      <c r="V32" s="11" t="str">
        <f>[28]Junho!$J$25</f>
        <v>*</v>
      </c>
      <c r="W32" s="11" t="str">
        <f>[28]Junho!$J$26</f>
        <v>*</v>
      </c>
      <c r="X32" s="11" t="str">
        <f>[28]Junho!$J$27</f>
        <v>*</v>
      </c>
      <c r="Y32" s="11" t="str">
        <f>[28]Junho!$J$28</f>
        <v>*</v>
      </c>
      <c r="Z32" s="11" t="str">
        <f>[28]Junho!$J$29</f>
        <v>*</v>
      </c>
      <c r="AA32" s="11" t="str">
        <f>[28]Junho!$J$30</f>
        <v>*</v>
      </c>
      <c r="AB32" s="11" t="str">
        <f>[28]Junho!$J$31</f>
        <v>*</v>
      </c>
      <c r="AC32" s="11" t="str">
        <f>[28]Junho!$J$32</f>
        <v>*</v>
      </c>
      <c r="AD32" s="11" t="str">
        <f>[28]Junho!$J$33</f>
        <v>*</v>
      </c>
      <c r="AE32" s="11" t="str">
        <f>[28]Junho!$J$34</f>
        <v>*</v>
      </c>
      <c r="AF32" s="93" t="s">
        <v>226</v>
      </c>
      <c r="AG32" s="115" t="s">
        <v>226</v>
      </c>
      <c r="AJ32" t="s">
        <v>47</v>
      </c>
    </row>
    <row r="33" spans="1:37" s="5" customFormat="1" x14ac:dyDescent="0.2">
      <c r="A33" s="58" t="s">
        <v>12</v>
      </c>
      <c r="B33" s="11">
        <f>[29]Junho!$J$5</f>
        <v>11.520000000000001</v>
      </c>
      <c r="C33" s="11">
        <f>[29]Junho!$J$6</f>
        <v>0</v>
      </c>
      <c r="D33" s="11">
        <f>[29]Junho!$J$7</f>
        <v>0</v>
      </c>
      <c r="E33" s="11">
        <f>[29]Junho!$J$8</f>
        <v>0</v>
      </c>
      <c r="F33" s="11">
        <f>[29]Junho!$J$9</f>
        <v>24.840000000000003</v>
      </c>
      <c r="G33" s="11">
        <f>[29]Junho!$J$10</f>
        <v>18</v>
      </c>
      <c r="H33" s="11">
        <f>[29]Junho!$J$11</f>
        <v>10.8</v>
      </c>
      <c r="I33" s="11">
        <f>[29]Junho!$J$12</f>
        <v>11.16</v>
      </c>
      <c r="J33" s="11">
        <f>[29]Junho!$J$13</f>
        <v>25.92</v>
      </c>
      <c r="K33" s="11">
        <f>[29]Junho!$J$14</f>
        <v>29.52</v>
      </c>
      <c r="L33" s="11">
        <f>[29]Junho!$J$15</f>
        <v>23.040000000000003</v>
      </c>
      <c r="M33" s="11">
        <f>[29]Junho!$J$16</f>
        <v>26.28</v>
      </c>
      <c r="N33" s="11">
        <f>[29]Junho!$J$17</f>
        <v>0</v>
      </c>
      <c r="O33" s="11">
        <f>[29]Junho!$J$18</f>
        <v>15.840000000000002</v>
      </c>
      <c r="P33" s="11">
        <f>[29]Junho!$J$19</f>
        <v>7.2</v>
      </c>
      <c r="Q33" s="11">
        <f>[29]Junho!$J$20</f>
        <v>24.12</v>
      </c>
      <c r="R33" s="11">
        <f>[29]Junho!$J$21</f>
        <v>33.480000000000004</v>
      </c>
      <c r="S33" s="11">
        <f>[29]Junho!$J$22</f>
        <v>30.96</v>
      </c>
      <c r="T33" s="11">
        <f>[29]Junho!$J$23</f>
        <v>28.44</v>
      </c>
      <c r="U33" s="11">
        <f>[29]Junho!$J$24</f>
        <v>0</v>
      </c>
      <c r="V33" s="11" t="str">
        <f>[29]Junho!$J$25</f>
        <v>*</v>
      </c>
      <c r="W33" s="11" t="str">
        <f>[29]Junho!$J$26</f>
        <v>*</v>
      </c>
      <c r="X33" s="11">
        <f>[29]Junho!$J$27</f>
        <v>33.840000000000003</v>
      </c>
      <c r="Y33" s="11">
        <f>[29]Junho!$J$28</f>
        <v>37.080000000000005</v>
      </c>
      <c r="Z33" s="11">
        <f>[29]Junho!$J$29</f>
        <v>0</v>
      </c>
      <c r="AA33" s="11">
        <f>[29]Junho!$J$30</f>
        <v>23.759999999999998</v>
      </c>
      <c r="AB33" s="11">
        <f>[29]Junho!$J$31</f>
        <v>16.920000000000002</v>
      </c>
      <c r="AC33" s="11" t="str">
        <f>[29]Junho!$J$32</f>
        <v>*</v>
      </c>
      <c r="AD33" s="11">
        <f>[29]Junho!$J$33</f>
        <v>15.840000000000002</v>
      </c>
      <c r="AE33" s="11">
        <f>[29]Junho!$J$34</f>
        <v>42.480000000000004</v>
      </c>
      <c r="AF33" s="15">
        <f t="shared" si="1"/>
        <v>42.480000000000004</v>
      </c>
      <c r="AG33" s="124">
        <f t="shared" si="2"/>
        <v>18.186666666666667</v>
      </c>
      <c r="AJ33" s="5" t="s">
        <v>47</v>
      </c>
    </row>
    <row r="34" spans="1:37" x14ac:dyDescent="0.2">
      <c r="A34" s="58" t="s">
        <v>13</v>
      </c>
      <c r="B34" s="11" t="str">
        <f>[30]Junho!$J$5</f>
        <v>*</v>
      </c>
      <c r="C34" s="11" t="str">
        <f>[30]Junho!$J$6</f>
        <v>*</v>
      </c>
      <c r="D34" s="11" t="str">
        <f>[30]Junho!$J$7</f>
        <v>*</v>
      </c>
      <c r="E34" s="11" t="str">
        <f>[30]Junho!$J$8</f>
        <v>*</v>
      </c>
      <c r="F34" s="11" t="str">
        <f>[30]Junho!$J$9</f>
        <v>*</v>
      </c>
      <c r="G34" s="11" t="str">
        <f>[30]Junho!$J$10</f>
        <v>*</v>
      </c>
      <c r="H34" s="11" t="str">
        <f>[30]Junho!$J$11</f>
        <v>*</v>
      </c>
      <c r="I34" s="11" t="str">
        <f>[30]Junho!$J$12</f>
        <v>*</v>
      </c>
      <c r="J34" s="11" t="str">
        <f>[30]Junho!$J$13</f>
        <v>*</v>
      </c>
      <c r="K34" s="11" t="str">
        <f>[30]Junho!$J$14</f>
        <v>*</v>
      </c>
      <c r="L34" s="11" t="str">
        <f>[30]Junho!$J$15</f>
        <v>*</v>
      </c>
      <c r="M34" s="11" t="str">
        <f>[30]Junho!$J$16</f>
        <v>*</v>
      </c>
      <c r="N34" s="11" t="str">
        <f>[30]Junho!$J$17</f>
        <v>*</v>
      </c>
      <c r="O34" s="11" t="str">
        <f>[30]Junho!$J$18</f>
        <v>*</v>
      </c>
      <c r="P34" s="11" t="str">
        <f>[30]Junho!$J$19</f>
        <v>*</v>
      </c>
      <c r="Q34" s="11" t="str">
        <f>[30]Junho!$J$20</f>
        <v>*</v>
      </c>
      <c r="R34" s="11" t="str">
        <f>[30]Junho!$J$21</f>
        <v>*</v>
      </c>
      <c r="S34" s="11" t="str">
        <f>[30]Junho!$J$22</f>
        <v>*</v>
      </c>
      <c r="T34" s="11" t="str">
        <f>[30]Junho!$J$23</f>
        <v>*</v>
      </c>
      <c r="U34" s="11" t="str">
        <f>[30]Junho!$J$24</f>
        <v>*</v>
      </c>
      <c r="V34" s="11" t="str">
        <f>[30]Junho!$J$25</f>
        <v>*</v>
      </c>
      <c r="W34" s="11" t="str">
        <f>[30]Junho!$J$26</f>
        <v>*</v>
      </c>
      <c r="X34" s="11" t="str">
        <f>[30]Junho!$J$27</f>
        <v>*</v>
      </c>
      <c r="Y34" s="11" t="str">
        <f>[30]Junho!$J$28</f>
        <v>*</v>
      </c>
      <c r="Z34" s="11" t="str">
        <f>[30]Junho!$J$29</f>
        <v>*</v>
      </c>
      <c r="AA34" s="11" t="str">
        <f>[30]Junho!$J$30</f>
        <v>*</v>
      </c>
      <c r="AB34" s="11" t="str">
        <f>[30]Junho!$J$31</f>
        <v>*</v>
      </c>
      <c r="AC34" s="11" t="str">
        <f>[30]Junho!$J$32</f>
        <v>*</v>
      </c>
      <c r="AD34" s="11" t="str">
        <f>[30]Junho!$J$33</f>
        <v>*</v>
      </c>
      <c r="AE34" s="11" t="str">
        <f>[30]Junho!$J$34</f>
        <v>*</v>
      </c>
      <c r="AF34" s="93" t="s">
        <v>226</v>
      </c>
      <c r="AG34" s="115" t="s">
        <v>226</v>
      </c>
      <c r="AJ34" t="s">
        <v>47</v>
      </c>
    </row>
    <row r="35" spans="1:37" x14ac:dyDescent="0.2">
      <c r="A35" s="58" t="s">
        <v>173</v>
      </c>
      <c r="B35" s="11">
        <f>[31]Junho!$J$5</f>
        <v>21.96</v>
      </c>
      <c r="C35" s="11">
        <f>[31]Junho!$J$6</f>
        <v>27</v>
      </c>
      <c r="D35" s="11">
        <f>[31]Junho!$J$7</f>
        <v>23.040000000000003</v>
      </c>
      <c r="E35" s="11">
        <f>[31]Junho!$J$8</f>
        <v>25.92</v>
      </c>
      <c r="F35" s="11">
        <f>[31]Junho!$J$9</f>
        <v>38.880000000000003</v>
      </c>
      <c r="G35" s="11">
        <f>[31]Junho!$J$10</f>
        <v>25.56</v>
      </c>
      <c r="H35" s="11">
        <f>[31]Junho!$J$11</f>
        <v>24.840000000000003</v>
      </c>
      <c r="I35" s="11">
        <f>[31]Junho!$J$12</f>
        <v>27.36</v>
      </c>
      <c r="J35" s="11">
        <f>[31]Junho!$J$13</f>
        <v>31.680000000000003</v>
      </c>
      <c r="K35" s="11">
        <f>[31]Junho!$J$14</f>
        <v>38.519999999999996</v>
      </c>
      <c r="L35" s="11">
        <f>[31]Junho!$J$15</f>
        <v>37.800000000000004</v>
      </c>
      <c r="M35" s="11">
        <f>[31]Junho!$J$16</f>
        <v>43.92</v>
      </c>
      <c r="N35" s="11">
        <f>[31]Junho!$J$17</f>
        <v>35.64</v>
      </c>
      <c r="O35" s="11">
        <f>[31]Junho!$J$18</f>
        <v>24.840000000000003</v>
      </c>
      <c r="P35" s="11">
        <f>[31]Junho!$J$19</f>
        <v>43.92</v>
      </c>
      <c r="Q35" s="11">
        <f>[31]Junho!$J$20</f>
        <v>40.32</v>
      </c>
      <c r="R35" s="11">
        <f>[31]Junho!$J$21</f>
        <v>43.2</v>
      </c>
      <c r="S35" s="11">
        <f>[31]Junho!$J$22</f>
        <v>35.28</v>
      </c>
      <c r="T35" s="11">
        <f>[31]Junho!$J$23</f>
        <v>41.04</v>
      </c>
      <c r="U35" s="11">
        <f>[31]Junho!$J$24</f>
        <v>35.28</v>
      </c>
      <c r="V35" s="11">
        <f>[31]Junho!$J$25</f>
        <v>43.56</v>
      </c>
      <c r="W35" s="11">
        <f>[31]Junho!$J$26</f>
        <v>27.720000000000002</v>
      </c>
      <c r="X35" s="11">
        <f>[31]Junho!$J$27</f>
        <v>37.440000000000005</v>
      </c>
      <c r="Y35" s="11">
        <f>[31]Junho!$J$28</f>
        <v>47.16</v>
      </c>
      <c r="Z35" s="11">
        <f>[31]Junho!$J$29</f>
        <v>56.519999999999996</v>
      </c>
      <c r="AA35" s="11">
        <f>[31]Junho!$J$30</f>
        <v>38.880000000000003</v>
      </c>
      <c r="AB35" s="11">
        <f>[31]Junho!$J$31</f>
        <v>31.680000000000003</v>
      </c>
      <c r="AC35" s="11">
        <f>[31]Junho!$J$32</f>
        <v>21.6</v>
      </c>
      <c r="AD35" s="11">
        <f>[31]Junho!$J$33</f>
        <v>37.080000000000005</v>
      </c>
      <c r="AE35" s="11">
        <f>[31]Junho!$J$34</f>
        <v>66.600000000000009</v>
      </c>
      <c r="AF35" s="93">
        <f t="shared" si="1"/>
        <v>66.600000000000009</v>
      </c>
      <c r="AG35" s="115">
        <f t="shared" si="2"/>
        <v>35.808</v>
      </c>
    </row>
    <row r="36" spans="1:37" x14ac:dyDescent="0.2">
      <c r="A36" s="58" t="s">
        <v>144</v>
      </c>
      <c r="B36" s="11" t="str">
        <f>[32]Junho!$J$5</f>
        <v>*</v>
      </c>
      <c r="C36" s="11" t="str">
        <f>[32]Junho!$J$6</f>
        <v>*</v>
      </c>
      <c r="D36" s="11" t="str">
        <f>[32]Junho!$J$7</f>
        <v>*</v>
      </c>
      <c r="E36" s="11" t="str">
        <f>[32]Junho!$J$8</f>
        <v>*</v>
      </c>
      <c r="F36" s="11" t="str">
        <f>[32]Junho!$J$9</f>
        <v>*</v>
      </c>
      <c r="G36" s="11" t="str">
        <f>[32]Junho!$J$10</f>
        <v>*</v>
      </c>
      <c r="H36" s="11" t="str">
        <f>[32]Junho!$J$11</f>
        <v>*</v>
      </c>
      <c r="I36" s="11" t="str">
        <f>[32]Junho!$J$12</f>
        <v>*</v>
      </c>
      <c r="J36" s="11" t="str">
        <f>[32]Junho!$J$13</f>
        <v>*</v>
      </c>
      <c r="K36" s="11" t="str">
        <f>[32]Junho!$J$14</f>
        <v>*</v>
      </c>
      <c r="L36" s="11" t="str">
        <f>[32]Junho!$J$15</f>
        <v>*</v>
      </c>
      <c r="M36" s="11" t="str">
        <f>[32]Junho!$J$16</f>
        <v>*</v>
      </c>
      <c r="N36" s="11" t="str">
        <f>[32]Junho!$J$17</f>
        <v>*</v>
      </c>
      <c r="O36" s="11" t="str">
        <f>[32]Junho!$J$18</f>
        <v>*</v>
      </c>
      <c r="P36" s="11" t="str">
        <f>[32]Junho!$J$19</f>
        <v>*</v>
      </c>
      <c r="Q36" s="11" t="str">
        <f>[32]Junho!$J$20</f>
        <v>*</v>
      </c>
      <c r="R36" s="11" t="str">
        <f>[32]Junho!$J$21</f>
        <v>*</v>
      </c>
      <c r="S36" s="11" t="str">
        <f>[32]Junho!$J$22</f>
        <v>*</v>
      </c>
      <c r="T36" s="11" t="str">
        <f>[32]Junho!$J$23</f>
        <v>*</v>
      </c>
      <c r="U36" s="11" t="str">
        <f>[32]Junho!$J$24</f>
        <v>*</v>
      </c>
      <c r="V36" s="11" t="str">
        <f>[32]Junho!$J$25</f>
        <v>*</v>
      </c>
      <c r="W36" s="11" t="str">
        <f>[32]Junho!$J$26</f>
        <v>*</v>
      </c>
      <c r="X36" s="11" t="str">
        <f>[32]Junho!$J$27</f>
        <v>*</v>
      </c>
      <c r="Y36" s="11" t="str">
        <f>[32]Junho!$J$28</f>
        <v>*</v>
      </c>
      <c r="Z36" s="11" t="str">
        <f>[32]Junho!$J$29</f>
        <v>*</v>
      </c>
      <c r="AA36" s="11" t="str">
        <f>[32]Junho!$J$30</f>
        <v>*</v>
      </c>
      <c r="AB36" s="11" t="str">
        <f>[32]Junho!$J$31</f>
        <v>*</v>
      </c>
      <c r="AC36" s="11" t="str">
        <f>[32]Junho!$J$32</f>
        <v>*</v>
      </c>
      <c r="AD36" s="11" t="str">
        <f>[32]Junho!$J$33</f>
        <v>*</v>
      </c>
      <c r="AE36" s="11" t="str">
        <f>[32]Junho!$J$34</f>
        <v>*</v>
      </c>
      <c r="AF36" s="93" t="s">
        <v>226</v>
      </c>
      <c r="AG36" s="115" t="s">
        <v>226</v>
      </c>
      <c r="AJ36" t="s">
        <v>47</v>
      </c>
    </row>
    <row r="37" spans="1:37" x14ac:dyDescent="0.2">
      <c r="A37" s="58" t="s">
        <v>14</v>
      </c>
      <c r="B37" s="11" t="str">
        <f>[33]Junho!$J$5</f>
        <v>*</v>
      </c>
      <c r="C37" s="11" t="str">
        <f>[33]Junho!$J$6</f>
        <v>*</v>
      </c>
      <c r="D37" s="11" t="str">
        <f>[33]Junho!$J$7</f>
        <v>*</v>
      </c>
      <c r="E37" s="11" t="str">
        <f>[33]Junho!$J$8</f>
        <v>*</v>
      </c>
      <c r="F37" s="11" t="str">
        <f>[33]Junho!$J$9</f>
        <v>*</v>
      </c>
      <c r="G37" s="11" t="str">
        <f>[33]Junho!$J$10</f>
        <v>*</v>
      </c>
      <c r="H37" s="11" t="str">
        <f>[33]Junho!$J$11</f>
        <v>*</v>
      </c>
      <c r="I37" s="11" t="str">
        <f>[33]Junho!$J$12</f>
        <v>*</v>
      </c>
      <c r="J37" s="11" t="str">
        <f>[33]Junho!$J$13</f>
        <v>*</v>
      </c>
      <c r="K37" s="11" t="str">
        <f>[33]Junho!$J$14</f>
        <v>*</v>
      </c>
      <c r="L37" s="11" t="str">
        <f>[33]Junho!$J$15</f>
        <v>*</v>
      </c>
      <c r="M37" s="11" t="str">
        <f>[33]Junho!$J$16</f>
        <v>*</v>
      </c>
      <c r="N37" s="11" t="str">
        <f>[33]Junho!$J$17</f>
        <v>*</v>
      </c>
      <c r="O37" s="11" t="str">
        <f>[33]Junho!$J$18</f>
        <v>*</v>
      </c>
      <c r="P37" s="11" t="str">
        <f>[33]Junho!$J$19</f>
        <v>*</v>
      </c>
      <c r="Q37" s="11" t="str">
        <f>[33]Junho!$J$20</f>
        <v>*</v>
      </c>
      <c r="R37" s="11" t="str">
        <f>[33]Junho!$J$21</f>
        <v>*</v>
      </c>
      <c r="S37" s="11" t="str">
        <f>[33]Junho!$J$22</f>
        <v>*</v>
      </c>
      <c r="T37" s="11" t="str">
        <f>[33]Junho!$J$23</f>
        <v>*</v>
      </c>
      <c r="U37" s="11" t="str">
        <f>[33]Junho!$J$24</f>
        <v>*</v>
      </c>
      <c r="V37" s="11" t="str">
        <f>[33]Junho!$J$25</f>
        <v>*</v>
      </c>
      <c r="W37" s="11" t="str">
        <f>[33]Junho!$J$26</f>
        <v>*</v>
      </c>
      <c r="X37" s="11" t="str">
        <f>[33]Junho!$J$27</f>
        <v>*</v>
      </c>
      <c r="Y37" s="11" t="str">
        <f>[33]Junho!$J$28</f>
        <v>*</v>
      </c>
      <c r="Z37" s="11" t="str">
        <f>[33]Junho!$J$29</f>
        <v>*</v>
      </c>
      <c r="AA37" s="11" t="str">
        <f>[33]Junho!$J$30</f>
        <v>*</v>
      </c>
      <c r="AB37" s="11" t="str">
        <f>[33]Junho!$J$31</f>
        <v>*</v>
      </c>
      <c r="AC37" s="11" t="str">
        <f>[33]Junho!$J$32</f>
        <v>*</v>
      </c>
      <c r="AD37" s="11" t="str">
        <f>[33]Junho!$J$33</f>
        <v>*</v>
      </c>
      <c r="AE37" s="11" t="str">
        <f>[33]Junho!$J$34</f>
        <v>*</v>
      </c>
      <c r="AF37" s="93" t="s">
        <v>226</v>
      </c>
      <c r="AG37" s="115" t="s">
        <v>226</v>
      </c>
    </row>
    <row r="38" spans="1:37" x14ac:dyDescent="0.2">
      <c r="A38" s="58" t="s">
        <v>174</v>
      </c>
      <c r="B38" s="11">
        <f>[34]Junho!$J$5</f>
        <v>10.8</v>
      </c>
      <c r="C38" s="11">
        <f>[34]Junho!$J$6</f>
        <v>34.92</v>
      </c>
      <c r="D38" s="11">
        <f>[34]Junho!$J$7</f>
        <v>17.64</v>
      </c>
      <c r="E38" s="11">
        <f>[34]Junho!$J$8</f>
        <v>18.36</v>
      </c>
      <c r="F38" s="11">
        <f>[34]Junho!$J$9</f>
        <v>25.2</v>
      </c>
      <c r="G38" s="11">
        <f>[34]Junho!$J$10</f>
        <v>28.8</v>
      </c>
      <c r="H38" s="11">
        <f>[34]Junho!$J$11</f>
        <v>29.52</v>
      </c>
      <c r="I38" s="11">
        <f>[34]Junho!$J$12</f>
        <v>9</v>
      </c>
      <c r="J38" s="11">
        <f>[34]Junho!$J$13</f>
        <v>7.9200000000000008</v>
      </c>
      <c r="K38" s="11">
        <f>[34]Junho!$J$14</f>
        <v>7.2</v>
      </c>
      <c r="L38" s="11">
        <f>[34]Junho!$J$15</f>
        <v>6.84</v>
      </c>
      <c r="M38" s="11">
        <f>[34]Junho!$J$16</f>
        <v>23.759999999999998</v>
      </c>
      <c r="N38" s="11">
        <f>[34]Junho!$J$17</f>
        <v>10.44</v>
      </c>
      <c r="O38" s="11">
        <f>[34]Junho!$J$18</f>
        <v>18.720000000000002</v>
      </c>
      <c r="P38" s="11">
        <f>[34]Junho!$J$19</f>
        <v>18</v>
      </c>
      <c r="Q38" s="11">
        <f>[34]Junho!$J$20</f>
        <v>23.040000000000003</v>
      </c>
      <c r="R38" s="11">
        <f>[34]Junho!$J$21</f>
        <v>14.04</v>
      </c>
      <c r="S38" s="11">
        <f>[34]Junho!$J$22</f>
        <v>32.76</v>
      </c>
      <c r="T38" s="11">
        <f>[34]Junho!$J$23</f>
        <v>10.44</v>
      </c>
      <c r="U38" s="11">
        <f>[34]Junho!$J$24</f>
        <v>14.04</v>
      </c>
      <c r="V38" s="11">
        <f>[34]Junho!$J$25</f>
        <v>10.8</v>
      </c>
      <c r="W38" s="11">
        <f>[34]Junho!$J$26</f>
        <v>11.520000000000001</v>
      </c>
      <c r="X38" s="11">
        <f>[34]Junho!$J$27</f>
        <v>36.72</v>
      </c>
      <c r="Y38" s="11">
        <f>[34]Junho!$J$28</f>
        <v>16.920000000000002</v>
      </c>
      <c r="Z38" s="11">
        <f>[34]Junho!$J$29</f>
        <v>33.480000000000004</v>
      </c>
      <c r="AA38" s="11">
        <f>[34]Junho!$J$30</f>
        <v>17.28</v>
      </c>
      <c r="AB38" s="11">
        <f>[34]Junho!$J$31</f>
        <v>21.6</v>
      </c>
      <c r="AC38" s="11">
        <f>[34]Junho!$J$32</f>
        <v>19.079999999999998</v>
      </c>
      <c r="AD38" s="11">
        <f>[34]Junho!$J$33</f>
        <v>20.16</v>
      </c>
      <c r="AE38" s="11">
        <f>[34]Junho!$J$34</f>
        <v>34.200000000000003</v>
      </c>
      <c r="AF38" s="93">
        <f t="shared" si="1"/>
        <v>36.72</v>
      </c>
      <c r="AG38" s="115">
        <f t="shared" si="2"/>
        <v>19.440000000000005</v>
      </c>
      <c r="AJ38" t="s">
        <v>47</v>
      </c>
    </row>
    <row r="39" spans="1:37" x14ac:dyDescent="0.2">
      <c r="A39" s="58" t="s">
        <v>15</v>
      </c>
      <c r="B39" s="11" t="str">
        <f>[35]Junho!$J$5</f>
        <v>*</v>
      </c>
      <c r="C39" s="11" t="str">
        <f>[35]Junho!$J$6</f>
        <v>*</v>
      </c>
      <c r="D39" s="11" t="str">
        <f>[35]Junho!$J$7</f>
        <v>*</v>
      </c>
      <c r="E39" s="11" t="str">
        <f>[35]Junho!$J$8</f>
        <v>*</v>
      </c>
      <c r="F39" s="11" t="str">
        <f>[35]Junho!$J$9</f>
        <v>*</v>
      </c>
      <c r="G39" s="11" t="str">
        <f>[35]Junho!$J$10</f>
        <v>*</v>
      </c>
      <c r="H39" s="11" t="str">
        <f>[35]Junho!$J$11</f>
        <v>*</v>
      </c>
      <c r="I39" s="11" t="str">
        <f>[35]Junho!$J$12</f>
        <v>*</v>
      </c>
      <c r="J39" s="11" t="str">
        <f>[35]Junho!$J$13</f>
        <v>*</v>
      </c>
      <c r="K39" s="11" t="str">
        <f>[35]Junho!$J$14</f>
        <v>*</v>
      </c>
      <c r="L39" s="11" t="str">
        <f>[35]Junho!$J$15</f>
        <v>*</v>
      </c>
      <c r="M39" s="11" t="str">
        <f>[35]Junho!$J$16</f>
        <v>*</v>
      </c>
      <c r="N39" s="11" t="str">
        <f>[35]Junho!$J$17</f>
        <v>*</v>
      </c>
      <c r="O39" s="11" t="str">
        <f>[35]Junho!$J$18</f>
        <v>*</v>
      </c>
      <c r="P39" s="11" t="str">
        <f>[35]Junho!$J$19</f>
        <v>*</v>
      </c>
      <c r="Q39" s="11" t="str">
        <f>[35]Junho!$J$20</f>
        <v>*</v>
      </c>
      <c r="R39" s="11" t="str">
        <f>[35]Junho!$J$21</f>
        <v>*</v>
      </c>
      <c r="S39" s="11" t="str">
        <f>[35]Junho!$J$22</f>
        <v>*</v>
      </c>
      <c r="T39" s="11" t="str">
        <f>[35]Junho!$J$23</f>
        <v>*</v>
      </c>
      <c r="U39" s="11" t="str">
        <f>[35]Junho!$J$24</f>
        <v>*</v>
      </c>
      <c r="V39" s="11" t="str">
        <f>[35]Junho!$J$25</f>
        <v>*</v>
      </c>
      <c r="W39" s="11" t="str">
        <f>[35]Junho!$J$26</f>
        <v>*</v>
      </c>
      <c r="X39" s="11" t="str">
        <f>[35]Junho!$J$27</f>
        <v>*</v>
      </c>
      <c r="Y39" s="11" t="str">
        <f>[35]Junho!$J$28</f>
        <v>*</v>
      </c>
      <c r="Z39" s="11" t="str">
        <f>[35]Junho!$J$29</f>
        <v>*</v>
      </c>
      <c r="AA39" s="11" t="str">
        <f>[35]Junho!$J$30</f>
        <v>*</v>
      </c>
      <c r="AB39" s="11" t="str">
        <f>[35]Junho!$J$31</f>
        <v>*</v>
      </c>
      <c r="AC39" s="11" t="str">
        <f>[35]Junho!$J$32</f>
        <v>*</v>
      </c>
      <c r="AD39" s="11" t="str">
        <f>[35]Junho!$J$33</f>
        <v>*</v>
      </c>
      <c r="AE39" s="11" t="str">
        <f>[35]Junho!$J$34</f>
        <v>*</v>
      </c>
      <c r="AF39" s="93" t="s">
        <v>226</v>
      </c>
      <c r="AG39" s="115" t="s">
        <v>226</v>
      </c>
      <c r="AH39" s="12" t="s">
        <v>47</v>
      </c>
      <c r="AJ39" t="s">
        <v>47</v>
      </c>
    </row>
    <row r="40" spans="1:37" x14ac:dyDescent="0.2">
      <c r="A40" s="58" t="s">
        <v>16</v>
      </c>
      <c r="B40" s="11" t="str">
        <f>[36]Junho!$J$5</f>
        <v>*</v>
      </c>
      <c r="C40" s="11">
        <f>[36]Junho!$J$6</f>
        <v>15.120000000000001</v>
      </c>
      <c r="D40" s="11">
        <f>[36]Junho!$J$7</f>
        <v>12.24</v>
      </c>
      <c r="E40" s="11">
        <f>[36]Junho!$J$8</f>
        <v>3.9600000000000004</v>
      </c>
      <c r="F40" s="11" t="str">
        <f>[36]Junho!$J$9</f>
        <v>*</v>
      </c>
      <c r="G40" s="11" t="str">
        <f>[36]Junho!$J$10</f>
        <v>*</v>
      </c>
      <c r="H40" s="11">
        <f>[36]Junho!$J$11</f>
        <v>22.68</v>
      </c>
      <c r="I40" s="11">
        <f>[36]Junho!$J$12</f>
        <v>31.680000000000003</v>
      </c>
      <c r="J40" s="11">
        <f>[36]Junho!$J$13</f>
        <v>29.52</v>
      </c>
      <c r="K40" s="11">
        <f>[36]Junho!$J$14</f>
        <v>37.080000000000005</v>
      </c>
      <c r="L40" s="11">
        <f>[36]Junho!$J$15</f>
        <v>21.240000000000002</v>
      </c>
      <c r="M40" s="11" t="str">
        <f>[36]Junho!$J$16</f>
        <v>*</v>
      </c>
      <c r="N40" s="11" t="str">
        <f>[36]Junho!$J$17</f>
        <v>*</v>
      </c>
      <c r="O40" s="11">
        <f>[36]Junho!$J$18</f>
        <v>24.840000000000003</v>
      </c>
      <c r="P40" s="11">
        <f>[36]Junho!$J$19</f>
        <v>11.879999999999999</v>
      </c>
      <c r="Q40" s="11">
        <f>[36]Junho!$J$20</f>
        <v>35.64</v>
      </c>
      <c r="R40" s="11">
        <f>[36]Junho!$J$21</f>
        <v>48.24</v>
      </c>
      <c r="S40" s="11">
        <f>[36]Junho!$J$22</f>
        <v>40.32</v>
      </c>
      <c r="T40" s="11" t="str">
        <f>[36]Junho!$J$23</f>
        <v>*</v>
      </c>
      <c r="U40" s="11" t="str">
        <f>[36]Junho!$J$24</f>
        <v>*</v>
      </c>
      <c r="V40" s="11">
        <f>[36]Junho!$J$25</f>
        <v>55.440000000000005</v>
      </c>
      <c r="W40" s="11">
        <f>[36]Junho!$J$26</f>
        <v>29.52</v>
      </c>
      <c r="X40" s="11">
        <f>[36]Junho!$J$27</f>
        <v>50.04</v>
      </c>
      <c r="Y40" s="11">
        <f>[36]Junho!$J$28</f>
        <v>35.28</v>
      </c>
      <c r="Z40" s="11" t="str">
        <f>[36]Junho!$J$29</f>
        <v>*</v>
      </c>
      <c r="AA40" s="11" t="str">
        <f>[36]Junho!$J$30</f>
        <v>*</v>
      </c>
      <c r="AB40" s="11">
        <f>[36]Junho!$J$31</f>
        <v>21.6</v>
      </c>
      <c r="AC40" s="11">
        <f>[36]Junho!$J$32</f>
        <v>17.64</v>
      </c>
      <c r="AD40" s="11">
        <f>[36]Junho!$J$33</f>
        <v>0</v>
      </c>
      <c r="AE40" s="11" t="str">
        <f>[36]Junho!$J$34</f>
        <v>*</v>
      </c>
      <c r="AF40" s="15">
        <f t="shared" si="1"/>
        <v>55.440000000000005</v>
      </c>
      <c r="AG40" s="124">
        <f t="shared" si="2"/>
        <v>27.198</v>
      </c>
      <c r="AK40" t="s">
        <v>47</v>
      </c>
    </row>
    <row r="41" spans="1:37" x14ac:dyDescent="0.2">
      <c r="A41" s="58" t="s">
        <v>175</v>
      </c>
      <c r="B41" s="11">
        <f>[37]Junho!$J$5</f>
        <v>29.52</v>
      </c>
      <c r="C41" s="11">
        <f>[37]Junho!$J$6</f>
        <v>27.720000000000002</v>
      </c>
      <c r="D41" s="11">
        <f>[37]Junho!$J$7</f>
        <v>25.92</v>
      </c>
      <c r="E41" s="11">
        <f>[37]Junho!$J$8</f>
        <v>21.6</v>
      </c>
      <c r="F41" s="11">
        <f>[37]Junho!$J$9</f>
        <v>23.759999999999998</v>
      </c>
      <c r="G41" s="11">
        <f>[37]Junho!$J$10</f>
        <v>28.08</v>
      </c>
      <c r="H41" s="11">
        <f>[37]Junho!$J$11</f>
        <v>22.32</v>
      </c>
      <c r="I41" s="11">
        <f>[37]Junho!$J$12</f>
        <v>22.68</v>
      </c>
      <c r="J41" s="11">
        <f>[37]Junho!$J$13</f>
        <v>32.04</v>
      </c>
      <c r="K41" s="11">
        <f>[37]Junho!$J$14</f>
        <v>36.72</v>
      </c>
      <c r="L41" s="11">
        <f>[37]Junho!$J$15</f>
        <v>41.4</v>
      </c>
      <c r="M41" s="11">
        <f>[37]Junho!$J$16</f>
        <v>33.119999999999997</v>
      </c>
      <c r="N41" s="11">
        <f>[37]Junho!$J$17</f>
        <v>30.6</v>
      </c>
      <c r="O41" s="11">
        <f>[37]Junho!$J$18</f>
        <v>32.76</v>
      </c>
      <c r="P41" s="11">
        <f>[37]Junho!$J$19</f>
        <v>25.2</v>
      </c>
      <c r="Q41" s="11">
        <f>[37]Junho!$J$20</f>
        <v>38.519999999999996</v>
      </c>
      <c r="R41" s="11">
        <f>[37]Junho!$J$21</f>
        <v>44.28</v>
      </c>
      <c r="S41" s="11">
        <f>[37]Junho!$J$22</f>
        <v>30.6</v>
      </c>
      <c r="T41" s="11">
        <f>[37]Junho!$J$23</f>
        <v>33.480000000000004</v>
      </c>
      <c r="U41" s="11">
        <f>[37]Junho!$J$24</f>
        <v>38.159999999999997</v>
      </c>
      <c r="V41" s="11">
        <f>[37]Junho!$J$25</f>
        <v>39.24</v>
      </c>
      <c r="W41" s="11">
        <f>[37]Junho!$J$26</f>
        <v>23.400000000000002</v>
      </c>
      <c r="X41" s="11">
        <f>[37]Junho!$J$27</f>
        <v>30.96</v>
      </c>
      <c r="Y41" s="11">
        <f>[37]Junho!$J$28</f>
        <v>41.4</v>
      </c>
      <c r="Z41" s="11">
        <f>[37]Junho!$J$29</f>
        <v>50.76</v>
      </c>
      <c r="AA41" s="11">
        <f>[37]Junho!$J$30</f>
        <v>34.92</v>
      </c>
      <c r="AB41" s="11">
        <f>[37]Junho!$J$31</f>
        <v>48.6</v>
      </c>
      <c r="AC41" s="11">
        <f>[37]Junho!$J$32</f>
        <v>26.64</v>
      </c>
      <c r="AD41" s="11">
        <f>[37]Junho!$J$33</f>
        <v>31.319999999999997</v>
      </c>
      <c r="AE41" s="11">
        <f>[37]Junho!$J$34</f>
        <v>59.04</v>
      </c>
      <c r="AF41" s="15">
        <f t="shared" si="1"/>
        <v>59.04</v>
      </c>
      <c r="AG41" s="124">
        <f t="shared" si="2"/>
        <v>33.491999999999997</v>
      </c>
    </row>
    <row r="42" spans="1:37" x14ac:dyDescent="0.2">
      <c r="A42" s="58" t="s">
        <v>17</v>
      </c>
      <c r="B42" s="11">
        <f>[38]Junho!$J$5</f>
        <v>26.64</v>
      </c>
      <c r="C42" s="11">
        <f>[38]Junho!$J$6</f>
        <v>24.840000000000003</v>
      </c>
      <c r="D42" s="11">
        <f>[38]Junho!$J$7</f>
        <v>16.559999999999999</v>
      </c>
      <c r="E42" s="11">
        <f>[38]Junho!$J$8</f>
        <v>22.68</v>
      </c>
      <c r="F42" s="11">
        <f>[38]Junho!$J$9</f>
        <v>40.32</v>
      </c>
      <c r="G42" s="11">
        <f>[38]Junho!$J$10</f>
        <v>23.400000000000002</v>
      </c>
      <c r="H42" s="11">
        <f>[38]Junho!$J$11</f>
        <v>21.96</v>
      </c>
      <c r="I42" s="11">
        <f>[38]Junho!$J$12</f>
        <v>19.440000000000001</v>
      </c>
      <c r="J42" s="11">
        <f>[38]Junho!$J$13</f>
        <v>30.6</v>
      </c>
      <c r="K42" s="11">
        <f>[38]Junho!$J$14</f>
        <v>46.080000000000005</v>
      </c>
      <c r="L42" s="11">
        <f>[38]Junho!$J$15</f>
        <v>37.800000000000004</v>
      </c>
      <c r="M42" s="11">
        <f>[38]Junho!$J$16</f>
        <v>41.04</v>
      </c>
      <c r="N42" s="11">
        <f>[38]Junho!$J$17</f>
        <v>35.28</v>
      </c>
      <c r="O42" s="11">
        <f>[38]Junho!$J$18</f>
        <v>27.720000000000002</v>
      </c>
      <c r="P42" s="11">
        <f>[38]Junho!$J$19</f>
        <v>31.680000000000003</v>
      </c>
      <c r="Q42" s="11">
        <f>[38]Junho!$J$20</f>
        <v>38.880000000000003</v>
      </c>
      <c r="R42" s="11">
        <f>[38]Junho!$J$21</f>
        <v>44.64</v>
      </c>
      <c r="S42" s="11">
        <f>[38]Junho!$J$22</f>
        <v>34.200000000000003</v>
      </c>
      <c r="T42" s="11">
        <f>[38]Junho!$J$23</f>
        <v>39.6</v>
      </c>
      <c r="U42" s="11">
        <f>[38]Junho!$J$24</f>
        <v>29.880000000000003</v>
      </c>
      <c r="V42" s="11">
        <f>[38]Junho!$J$25</f>
        <v>34.92</v>
      </c>
      <c r="W42" s="11">
        <f>[38]Junho!$J$26</f>
        <v>22.68</v>
      </c>
      <c r="X42" s="11">
        <f>[38]Junho!$J$27</f>
        <v>36.36</v>
      </c>
      <c r="Y42" s="11">
        <f>[38]Junho!$J$28</f>
        <v>44.64</v>
      </c>
      <c r="Z42" s="11">
        <f>[38]Junho!$J$29</f>
        <v>57.960000000000008</v>
      </c>
      <c r="AA42" s="11">
        <f>[38]Junho!$J$30</f>
        <v>37.440000000000005</v>
      </c>
      <c r="AB42" s="11">
        <f>[38]Junho!$J$31</f>
        <v>23.040000000000003</v>
      </c>
      <c r="AC42" s="11">
        <f>[38]Junho!$J$32</f>
        <v>24.12</v>
      </c>
      <c r="AD42" s="11">
        <f>[38]Junho!$J$33</f>
        <v>32.4</v>
      </c>
      <c r="AE42" s="11">
        <f>[38]Junho!$J$34</f>
        <v>61.560000000000009</v>
      </c>
      <c r="AF42" s="15">
        <f t="shared" si="1"/>
        <v>61.560000000000009</v>
      </c>
      <c r="AG42" s="124">
        <f t="shared" si="2"/>
        <v>33.612000000000002</v>
      </c>
      <c r="AJ42" t="s">
        <v>47</v>
      </c>
      <c r="AK42" t="s">
        <v>47</v>
      </c>
    </row>
    <row r="43" spans="1:37" x14ac:dyDescent="0.2">
      <c r="A43" s="58" t="s">
        <v>157</v>
      </c>
      <c r="B43" s="11">
        <f>[39]Junho!$J$5</f>
        <v>26.28</v>
      </c>
      <c r="C43" s="11">
        <f>[39]Junho!$J$6</f>
        <v>27.36</v>
      </c>
      <c r="D43" s="11">
        <f>[39]Junho!$J$7</f>
        <v>20.16</v>
      </c>
      <c r="E43" s="11">
        <f>[39]Junho!$J$8</f>
        <v>27.36</v>
      </c>
      <c r="F43" s="11">
        <f>[39]Junho!$J$9</f>
        <v>36.72</v>
      </c>
      <c r="G43" s="11">
        <f>[39]Junho!$J$10</f>
        <v>33.480000000000004</v>
      </c>
      <c r="H43" s="11">
        <f>[39]Junho!$J$11</f>
        <v>20.88</v>
      </c>
      <c r="I43" s="11">
        <f>[39]Junho!$J$12</f>
        <v>28.44</v>
      </c>
      <c r="J43" s="11">
        <f>[39]Junho!$J$13</f>
        <v>30.240000000000002</v>
      </c>
      <c r="K43" s="11">
        <f>[39]Junho!$J$14</f>
        <v>35.28</v>
      </c>
      <c r="L43" s="11">
        <f>[39]Junho!$J$15</f>
        <v>31.680000000000003</v>
      </c>
      <c r="M43" s="11">
        <f>[39]Junho!$J$16</f>
        <v>41.76</v>
      </c>
      <c r="N43" s="11">
        <f>[39]Junho!$J$17</f>
        <v>25.2</v>
      </c>
      <c r="O43" s="11">
        <f>[39]Junho!$J$18</f>
        <v>28.44</v>
      </c>
      <c r="P43" s="11">
        <f>[39]Junho!$J$19</f>
        <v>41.4</v>
      </c>
      <c r="Q43" s="11">
        <f>[39]Junho!$J$20</f>
        <v>35.28</v>
      </c>
      <c r="R43" s="11">
        <f>[39]Junho!$J$21</f>
        <v>39.6</v>
      </c>
      <c r="S43" s="11">
        <f>[39]Junho!$J$22</f>
        <v>38.880000000000003</v>
      </c>
      <c r="T43" s="11">
        <f>[39]Junho!$J$23</f>
        <v>30.6</v>
      </c>
      <c r="U43" s="11">
        <f>[39]Junho!$J$24</f>
        <v>33.480000000000004</v>
      </c>
      <c r="V43" s="11">
        <f>[39]Junho!$J$25</f>
        <v>40.32</v>
      </c>
      <c r="W43" s="11">
        <f>[39]Junho!$J$26</f>
        <v>30.6</v>
      </c>
      <c r="X43" s="11">
        <f>[39]Junho!$J$27</f>
        <v>31.680000000000003</v>
      </c>
      <c r="Y43" s="11">
        <f>[39]Junho!$J$28</f>
        <v>45</v>
      </c>
      <c r="Z43" s="11">
        <f>[39]Junho!$J$29</f>
        <v>51.84</v>
      </c>
      <c r="AA43" s="11">
        <f>[39]Junho!$J$30</f>
        <v>0</v>
      </c>
      <c r="AB43" s="11">
        <f>[39]Junho!$J$31</f>
        <v>0</v>
      </c>
      <c r="AC43" s="11">
        <f>[39]Junho!$J$32</f>
        <v>0</v>
      </c>
      <c r="AD43" s="11">
        <f>[39]Junho!$J$33</f>
        <v>0</v>
      </c>
      <c r="AE43" s="11">
        <f>[39]Junho!$J$34</f>
        <v>0</v>
      </c>
      <c r="AF43" s="93">
        <f t="shared" si="1"/>
        <v>51.84</v>
      </c>
      <c r="AG43" s="115">
        <f t="shared" si="2"/>
        <v>27.732000000000006</v>
      </c>
      <c r="AJ43" t="s">
        <v>47</v>
      </c>
    </row>
    <row r="44" spans="1:37" x14ac:dyDescent="0.2">
      <c r="A44" s="58" t="s">
        <v>18</v>
      </c>
      <c r="B44" s="11">
        <f>[40]Junho!$J$5</f>
        <v>36.72</v>
      </c>
      <c r="C44" s="11">
        <f>[40]Junho!$J$6</f>
        <v>24.48</v>
      </c>
      <c r="D44" s="11">
        <f>[40]Junho!$J$7</f>
        <v>18.720000000000002</v>
      </c>
      <c r="E44" s="11">
        <f>[40]Junho!$J$8</f>
        <v>29.52</v>
      </c>
      <c r="F44" s="11">
        <f>[40]Junho!$J$9</f>
        <v>33.480000000000004</v>
      </c>
      <c r="G44" s="11">
        <f>[40]Junho!$J$10</f>
        <v>29.16</v>
      </c>
      <c r="H44" s="11">
        <f>[40]Junho!$J$11</f>
        <v>16.920000000000002</v>
      </c>
      <c r="I44" s="11">
        <f>[40]Junho!$J$12</f>
        <v>24.48</v>
      </c>
      <c r="J44" s="11">
        <f>[40]Junho!$J$13</f>
        <v>28.44</v>
      </c>
      <c r="K44" s="11">
        <f>[40]Junho!$J$14</f>
        <v>33.480000000000004</v>
      </c>
      <c r="L44" s="11">
        <f>[40]Junho!$J$15</f>
        <v>37.440000000000005</v>
      </c>
      <c r="M44" s="11">
        <f>[40]Junho!$J$16</f>
        <v>36.36</v>
      </c>
      <c r="N44" s="11">
        <f>[40]Junho!$J$17</f>
        <v>25.56</v>
      </c>
      <c r="O44" s="11">
        <f>[40]Junho!$J$18</f>
        <v>26.28</v>
      </c>
      <c r="P44" s="11">
        <f>[40]Junho!$J$19</f>
        <v>30.240000000000002</v>
      </c>
      <c r="Q44" s="11">
        <f>[40]Junho!$J$20</f>
        <v>28.8</v>
      </c>
      <c r="R44" s="11">
        <f>[40]Junho!$J$21</f>
        <v>39.6</v>
      </c>
      <c r="S44" s="11">
        <f>[40]Junho!$J$22</f>
        <v>34.56</v>
      </c>
      <c r="T44" s="11">
        <f>[40]Junho!$J$23</f>
        <v>32.4</v>
      </c>
      <c r="U44" s="11">
        <f>[40]Junho!$J$24</f>
        <v>33.480000000000004</v>
      </c>
      <c r="V44" s="11">
        <f>[40]Junho!$J$25</f>
        <v>43.92</v>
      </c>
      <c r="W44" s="11">
        <f>[40]Junho!$J$26</f>
        <v>26.64</v>
      </c>
      <c r="X44" s="11">
        <f>[40]Junho!$J$27</f>
        <v>33.119999999999997</v>
      </c>
      <c r="Y44" s="11">
        <f>[40]Junho!$J$28</f>
        <v>45</v>
      </c>
      <c r="Z44" s="11">
        <f>[40]Junho!$J$29</f>
        <v>48.24</v>
      </c>
      <c r="AA44" s="11">
        <f>[40]Junho!$J$30</f>
        <v>39.96</v>
      </c>
      <c r="AB44" s="11">
        <f>[40]Junho!$J$31</f>
        <v>21.96</v>
      </c>
      <c r="AC44" s="11" t="str">
        <f>[40]Junho!$J$32</f>
        <v>*</v>
      </c>
      <c r="AD44" s="11">
        <f>[40]Junho!$J$33</f>
        <v>24.840000000000003</v>
      </c>
      <c r="AE44" s="11">
        <f>[40]Junho!$J$34</f>
        <v>3.9600000000000004</v>
      </c>
      <c r="AF44" s="15">
        <f t="shared" si="1"/>
        <v>48.24</v>
      </c>
      <c r="AG44" s="124">
        <f t="shared" si="2"/>
        <v>30.612413793103453</v>
      </c>
      <c r="AJ44" t="s">
        <v>47</v>
      </c>
    </row>
    <row r="45" spans="1:37" x14ac:dyDescent="0.2">
      <c r="A45" s="58" t="s">
        <v>162</v>
      </c>
      <c r="B45" s="11" t="str">
        <f>[41]Junho!$J$5</f>
        <v>*</v>
      </c>
      <c r="C45" s="11" t="str">
        <f>[41]Junho!$J$6</f>
        <v>*</v>
      </c>
      <c r="D45" s="11" t="str">
        <f>[41]Junho!$J$7</f>
        <v>*</v>
      </c>
      <c r="E45" s="11" t="str">
        <f>[41]Junho!$J$8</f>
        <v>*</v>
      </c>
      <c r="F45" s="11" t="str">
        <f>[41]Junho!$J$9</f>
        <v>*</v>
      </c>
      <c r="G45" s="11" t="str">
        <f>[41]Junho!$J$10</f>
        <v>*</v>
      </c>
      <c r="H45" s="11" t="str">
        <f>[41]Junho!$J$11</f>
        <v>*</v>
      </c>
      <c r="I45" s="11" t="str">
        <f>[41]Junho!$J$12</f>
        <v>*</v>
      </c>
      <c r="J45" s="11" t="str">
        <f>[41]Junho!$J$13</f>
        <v>*</v>
      </c>
      <c r="K45" s="11" t="str">
        <f>[41]Junho!$J$14</f>
        <v>*</v>
      </c>
      <c r="L45" s="11" t="str">
        <f>[41]Junho!$J$15</f>
        <v>*</v>
      </c>
      <c r="M45" s="11" t="str">
        <f>[41]Junho!$J$16</f>
        <v>*</v>
      </c>
      <c r="N45" s="11" t="str">
        <f>[41]Junho!$J$17</f>
        <v>*</v>
      </c>
      <c r="O45" s="11" t="str">
        <f>[41]Junho!$J$18</f>
        <v>*</v>
      </c>
      <c r="P45" s="11" t="str">
        <f>[41]Junho!$J$19</f>
        <v>*</v>
      </c>
      <c r="Q45" s="11" t="str">
        <f>[41]Junho!$J$20</f>
        <v>*</v>
      </c>
      <c r="R45" s="11" t="str">
        <f>[41]Junho!$J$21</f>
        <v>*</v>
      </c>
      <c r="S45" s="11" t="str">
        <f>[41]Junho!$J$22</f>
        <v>*</v>
      </c>
      <c r="T45" s="11" t="str">
        <f>[41]Junho!$J$23</f>
        <v>*</v>
      </c>
      <c r="U45" s="11" t="str">
        <f>[41]Junho!$J$24</f>
        <v>*</v>
      </c>
      <c r="V45" s="11" t="str">
        <f>[41]Junho!$J$25</f>
        <v>*</v>
      </c>
      <c r="W45" s="11" t="str">
        <f>[41]Junho!$J$26</f>
        <v>*</v>
      </c>
      <c r="X45" s="11" t="str">
        <f>[41]Junho!$J$27</f>
        <v>*</v>
      </c>
      <c r="Y45" s="11" t="str">
        <f>[41]Junho!$J$28</f>
        <v>*</v>
      </c>
      <c r="Z45" s="11" t="str">
        <f>[41]Junho!$J$29</f>
        <v>*</v>
      </c>
      <c r="AA45" s="11" t="str">
        <f>[41]Junho!$J$30</f>
        <v>*</v>
      </c>
      <c r="AB45" s="11" t="str">
        <f>[41]Junho!$J$31</f>
        <v>*</v>
      </c>
      <c r="AC45" s="11" t="str">
        <f>[41]Junho!$J$32</f>
        <v>*</v>
      </c>
      <c r="AD45" s="11" t="str">
        <f>[41]Junho!$J$33</f>
        <v>*</v>
      </c>
      <c r="AE45" s="11" t="str">
        <f>[41]Junho!$J$34</f>
        <v>*</v>
      </c>
      <c r="AF45" s="93" t="s">
        <v>226</v>
      </c>
      <c r="AG45" s="115" t="s">
        <v>226</v>
      </c>
      <c r="AJ45" t="s">
        <v>47</v>
      </c>
      <c r="AK45" t="s">
        <v>47</v>
      </c>
    </row>
    <row r="46" spans="1:37" x14ac:dyDescent="0.2">
      <c r="A46" s="58" t="s">
        <v>19</v>
      </c>
      <c r="B46" s="11">
        <f>[42]Junho!$J$5</f>
        <v>22.32</v>
      </c>
      <c r="C46" s="11">
        <f>[42]Junho!$J$6</f>
        <v>21.6</v>
      </c>
      <c r="D46" s="11">
        <f>[42]Junho!$J$7</f>
        <v>19.8</v>
      </c>
      <c r="E46" s="11">
        <f>[42]Junho!$J$8</f>
        <v>24.12</v>
      </c>
      <c r="F46" s="11">
        <f>[42]Junho!$J$9</f>
        <v>39.6</v>
      </c>
      <c r="G46" s="11">
        <f>[42]Junho!$J$10</f>
        <v>21.240000000000002</v>
      </c>
      <c r="H46" s="11">
        <f>[42]Junho!$J$11</f>
        <v>21.6</v>
      </c>
      <c r="I46" s="11">
        <f>[42]Junho!$J$12</f>
        <v>28.08</v>
      </c>
      <c r="J46" s="11">
        <f>[42]Junho!$J$13</f>
        <v>32.4</v>
      </c>
      <c r="K46" s="11">
        <f>[42]Junho!$J$14</f>
        <v>41.76</v>
      </c>
      <c r="L46" s="11">
        <f>[42]Junho!$J$15</f>
        <v>42.12</v>
      </c>
      <c r="M46" s="11">
        <f>[42]Junho!$J$16</f>
        <v>37.800000000000004</v>
      </c>
      <c r="N46" s="11">
        <f>[42]Junho!$J$17</f>
        <v>41.76</v>
      </c>
      <c r="O46" s="11">
        <f>[42]Junho!$J$18</f>
        <v>34.92</v>
      </c>
      <c r="P46" s="11">
        <f>[42]Junho!$J$19</f>
        <v>38.880000000000003</v>
      </c>
      <c r="Q46" s="11">
        <f>[42]Junho!$J$20</f>
        <v>39.96</v>
      </c>
      <c r="R46" s="11">
        <f>[42]Junho!$J$21</f>
        <v>48.6</v>
      </c>
      <c r="S46" s="11">
        <f>[42]Junho!$J$22</f>
        <v>32.76</v>
      </c>
      <c r="T46" s="11">
        <f>[42]Junho!$J$23</f>
        <v>34.56</v>
      </c>
      <c r="U46" s="11">
        <f>[42]Junho!$J$24</f>
        <v>39.6</v>
      </c>
      <c r="V46" s="11">
        <f>[42]Junho!$J$25</f>
        <v>33.480000000000004</v>
      </c>
      <c r="W46" s="11">
        <f>[42]Junho!$J$26</f>
        <v>36</v>
      </c>
      <c r="X46" s="11">
        <f>[42]Junho!$J$27</f>
        <v>44.64</v>
      </c>
      <c r="Y46" s="11">
        <f>[42]Junho!$J$28</f>
        <v>47.16</v>
      </c>
      <c r="Z46" s="11">
        <f>[42]Junho!$J$29</f>
        <v>34.56</v>
      </c>
      <c r="AA46" s="11">
        <f>[42]Junho!$J$30</f>
        <v>33.840000000000003</v>
      </c>
      <c r="AB46" s="11">
        <f>[42]Junho!$J$31</f>
        <v>32.76</v>
      </c>
      <c r="AC46" s="11">
        <f>[42]Junho!$J$32</f>
        <v>25.56</v>
      </c>
      <c r="AD46" s="11">
        <f>[42]Junho!$J$33</f>
        <v>42.84</v>
      </c>
      <c r="AE46" s="11">
        <f>[42]Junho!$J$34</f>
        <v>53.28</v>
      </c>
      <c r="AF46" s="15">
        <f t="shared" si="1"/>
        <v>53.28</v>
      </c>
      <c r="AG46" s="124">
        <f t="shared" si="2"/>
        <v>34.92</v>
      </c>
      <c r="AH46" s="12" t="s">
        <v>47</v>
      </c>
      <c r="AI46" t="s">
        <v>47</v>
      </c>
      <c r="AJ46" t="s">
        <v>47</v>
      </c>
    </row>
    <row r="47" spans="1:37" x14ac:dyDescent="0.2">
      <c r="A47" s="58" t="s">
        <v>31</v>
      </c>
      <c r="B47" s="11">
        <f>[43]Junho!$J$5</f>
        <v>21.6</v>
      </c>
      <c r="C47" s="11">
        <f>[43]Junho!$J$6</f>
        <v>25.2</v>
      </c>
      <c r="D47" s="11">
        <f>[43]Junho!$J$7</f>
        <v>17.64</v>
      </c>
      <c r="E47" s="11">
        <f>[43]Junho!$J$8</f>
        <v>26.28</v>
      </c>
      <c r="F47" s="11">
        <f>[43]Junho!$J$9</f>
        <v>29.16</v>
      </c>
      <c r="G47" s="11">
        <f>[43]Junho!$J$10</f>
        <v>23.759999999999998</v>
      </c>
      <c r="H47" s="11">
        <f>[43]Junho!$J$11</f>
        <v>20.88</v>
      </c>
      <c r="I47" s="11">
        <f>[43]Junho!$J$12</f>
        <v>25.92</v>
      </c>
      <c r="J47" s="11">
        <f>[43]Junho!$J$13</f>
        <v>28.08</v>
      </c>
      <c r="K47" s="11">
        <f>[43]Junho!$J$14</f>
        <v>35.64</v>
      </c>
      <c r="L47" s="11">
        <f>[43]Junho!$J$15</f>
        <v>34.92</v>
      </c>
      <c r="M47" s="11">
        <f>[43]Junho!$J$16</f>
        <v>36.36</v>
      </c>
      <c r="N47" s="11">
        <f>[43]Junho!$J$17</f>
        <v>26.28</v>
      </c>
      <c r="O47" s="11">
        <f>[43]Junho!$J$18</f>
        <v>30.96</v>
      </c>
      <c r="P47" s="11">
        <f>[43]Junho!$J$19</f>
        <v>30.240000000000002</v>
      </c>
      <c r="Q47" s="11">
        <f>[43]Junho!$J$20</f>
        <v>33.119999999999997</v>
      </c>
      <c r="R47" s="11">
        <f>[43]Junho!$J$21</f>
        <v>45.36</v>
      </c>
      <c r="S47" s="11">
        <f>[43]Junho!$J$22</f>
        <v>32.4</v>
      </c>
      <c r="T47" s="11">
        <f>[43]Junho!$J$23</f>
        <v>36.72</v>
      </c>
      <c r="U47" s="11">
        <f>[43]Junho!$J$24</f>
        <v>34.200000000000003</v>
      </c>
      <c r="V47" s="11">
        <f>[43]Junho!$J$25</f>
        <v>39.24</v>
      </c>
      <c r="W47" s="11">
        <f>[43]Junho!$J$26</f>
        <v>27</v>
      </c>
      <c r="X47" s="11">
        <f>[43]Junho!$J$27</f>
        <v>37.440000000000005</v>
      </c>
      <c r="Y47" s="11">
        <f>[43]Junho!$J$28</f>
        <v>41.04</v>
      </c>
      <c r="Z47" s="11">
        <f>[43]Junho!$J$29</f>
        <v>31.680000000000003</v>
      </c>
      <c r="AA47" s="11">
        <f>[43]Junho!$J$30</f>
        <v>37.080000000000005</v>
      </c>
      <c r="AB47" s="11">
        <f>[43]Junho!$J$31</f>
        <v>27</v>
      </c>
      <c r="AC47" s="11">
        <f>[43]Junho!$J$32</f>
        <v>20.52</v>
      </c>
      <c r="AD47" s="11">
        <f>[43]Junho!$J$33</f>
        <v>39.24</v>
      </c>
      <c r="AE47" s="11">
        <f>[43]Junho!$J$34</f>
        <v>60.480000000000004</v>
      </c>
      <c r="AF47" s="15">
        <f t="shared" si="1"/>
        <v>60.480000000000004</v>
      </c>
      <c r="AG47" s="124">
        <f t="shared" si="2"/>
        <v>31.848000000000006</v>
      </c>
      <c r="AJ47" t="s">
        <v>47</v>
      </c>
    </row>
    <row r="48" spans="1:37" x14ac:dyDescent="0.2">
      <c r="A48" s="58" t="s">
        <v>44</v>
      </c>
      <c r="B48" s="11">
        <f>[44]Junho!$J$5</f>
        <v>25.56</v>
      </c>
      <c r="C48" s="11">
        <f>[44]Junho!$J$6</f>
        <v>28.44</v>
      </c>
      <c r="D48" s="11">
        <f>[44]Junho!$J$7</f>
        <v>22.68</v>
      </c>
      <c r="E48" s="11">
        <f>[44]Junho!$J$8</f>
        <v>26.64</v>
      </c>
      <c r="F48" s="11">
        <f>[44]Junho!$J$9</f>
        <v>38.159999999999997</v>
      </c>
      <c r="G48" s="11">
        <f>[44]Junho!$J$10</f>
        <v>27.36</v>
      </c>
      <c r="H48" s="11">
        <f>[44]Junho!$J$11</f>
        <v>24.840000000000003</v>
      </c>
      <c r="I48" s="11">
        <f>[44]Junho!$J$12</f>
        <v>27.36</v>
      </c>
      <c r="J48" s="11">
        <f>[44]Junho!$J$13</f>
        <v>27</v>
      </c>
      <c r="K48" s="11">
        <f>[44]Junho!$J$14</f>
        <v>39.6</v>
      </c>
      <c r="L48" s="11">
        <f>[44]Junho!$J$15</f>
        <v>34.56</v>
      </c>
      <c r="M48" s="11">
        <f>[44]Junho!$J$16</f>
        <v>40.680000000000007</v>
      </c>
      <c r="N48" s="11">
        <f>[44]Junho!$J$17</f>
        <v>28.08</v>
      </c>
      <c r="O48" s="11">
        <f>[44]Junho!$J$18</f>
        <v>31.319999999999997</v>
      </c>
      <c r="P48" s="11">
        <f>[44]Junho!$J$19</f>
        <v>32.76</v>
      </c>
      <c r="Q48" s="11">
        <f>[44]Junho!$J$20</f>
        <v>37.440000000000005</v>
      </c>
      <c r="R48" s="11">
        <f>[44]Junho!$J$21</f>
        <v>58.32</v>
      </c>
      <c r="S48" s="11">
        <f>[44]Junho!$J$22</f>
        <v>46.800000000000004</v>
      </c>
      <c r="T48" s="11">
        <f>[44]Junho!$J$23</f>
        <v>31.680000000000003</v>
      </c>
      <c r="U48" s="11">
        <f>[44]Junho!$J$24</f>
        <v>42.480000000000004</v>
      </c>
      <c r="V48" s="11">
        <f>[44]Junho!$J$25</f>
        <v>37.440000000000005</v>
      </c>
      <c r="W48" s="11">
        <f>[44]Junho!$J$26</f>
        <v>25.2</v>
      </c>
      <c r="X48" s="11">
        <f>[44]Junho!$J$27</f>
        <v>50.04</v>
      </c>
      <c r="Y48" s="11">
        <f>[44]Junho!$J$28</f>
        <v>50.04</v>
      </c>
      <c r="Z48" s="11">
        <f>[44]Junho!$J$29</f>
        <v>39.6</v>
      </c>
      <c r="AA48" s="11">
        <f>[44]Junho!$J$30</f>
        <v>43.56</v>
      </c>
      <c r="AB48" s="11">
        <f>[44]Junho!$J$31</f>
        <v>25.56</v>
      </c>
      <c r="AC48" s="11">
        <f>[44]Junho!$J$32</f>
        <v>28.8</v>
      </c>
      <c r="AD48" s="11">
        <f>[44]Junho!$J$33</f>
        <v>37.080000000000005</v>
      </c>
      <c r="AE48" s="11">
        <f>[44]Junho!$J$34</f>
        <v>47.16</v>
      </c>
      <c r="AF48" s="15">
        <f t="shared" si="1"/>
        <v>58.32</v>
      </c>
      <c r="AG48" s="124">
        <f t="shared" si="2"/>
        <v>35.207999999999998</v>
      </c>
      <c r="AH48" s="12" t="s">
        <v>47</v>
      </c>
      <c r="AJ48" t="s">
        <v>47</v>
      </c>
    </row>
    <row r="49" spans="1:37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93" t="s">
        <v>226</v>
      </c>
      <c r="AG49" s="115" t="s">
        <v>226</v>
      </c>
      <c r="AK49" t="s">
        <v>47</v>
      </c>
    </row>
    <row r="50" spans="1:37" s="5" customFormat="1" ht="17.100000000000001" customHeight="1" x14ac:dyDescent="0.2">
      <c r="A50" s="59" t="s">
        <v>33</v>
      </c>
      <c r="B50" s="13">
        <f t="shared" ref="B50:AF50" si="3">MAX(B5:B49)</f>
        <v>50.4</v>
      </c>
      <c r="C50" s="13">
        <f t="shared" si="3"/>
        <v>51.84</v>
      </c>
      <c r="D50" s="13">
        <f t="shared" si="3"/>
        <v>29.880000000000003</v>
      </c>
      <c r="E50" s="13">
        <f t="shared" si="3"/>
        <v>38.519999999999996</v>
      </c>
      <c r="F50" s="13">
        <f t="shared" si="3"/>
        <v>57.24</v>
      </c>
      <c r="G50" s="13">
        <f t="shared" si="3"/>
        <v>38.880000000000003</v>
      </c>
      <c r="H50" s="13">
        <f t="shared" si="3"/>
        <v>39.24</v>
      </c>
      <c r="I50" s="13">
        <f t="shared" si="3"/>
        <v>33.119999999999997</v>
      </c>
      <c r="J50" s="13">
        <f t="shared" si="3"/>
        <v>46.440000000000005</v>
      </c>
      <c r="K50" s="13">
        <f t="shared" si="3"/>
        <v>46.080000000000005</v>
      </c>
      <c r="L50" s="13">
        <f t="shared" si="3"/>
        <v>45</v>
      </c>
      <c r="M50" s="13">
        <f t="shared" si="3"/>
        <v>46.800000000000004</v>
      </c>
      <c r="N50" s="13">
        <f t="shared" si="3"/>
        <v>48.96</v>
      </c>
      <c r="O50" s="13">
        <f t="shared" si="3"/>
        <v>51.84</v>
      </c>
      <c r="P50" s="13">
        <f t="shared" si="3"/>
        <v>49.32</v>
      </c>
      <c r="Q50" s="13">
        <f t="shared" si="3"/>
        <v>51.12</v>
      </c>
      <c r="R50" s="13">
        <f t="shared" si="3"/>
        <v>58.32</v>
      </c>
      <c r="S50" s="13">
        <f t="shared" si="3"/>
        <v>50.04</v>
      </c>
      <c r="T50" s="13">
        <f t="shared" si="3"/>
        <v>43.2</v>
      </c>
      <c r="U50" s="13">
        <f t="shared" si="3"/>
        <v>47.519999999999996</v>
      </c>
      <c r="V50" s="13">
        <f t="shared" si="3"/>
        <v>55.440000000000005</v>
      </c>
      <c r="W50" s="13">
        <f t="shared" si="3"/>
        <v>36.36</v>
      </c>
      <c r="X50" s="13">
        <f t="shared" si="3"/>
        <v>52.56</v>
      </c>
      <c r="Y50" s="13">
        <f t="shared" si="3"/>
        <v>55.800000000000004</v>
      </c>
      <c r="Z50" s="13">
        <f t="shared" si="3"/>
        <v>61.2</v>
      </c>
      <c r="AA50" s="13">
        <f t="shared" si="3"/>
        <v>43.56</v>
      </c>
      <c r="AB50" s="13">
        <f t="shared" si="3"/>
        <v>50.04</v>
      </c>
      <c r="AC50" s="13">
        <f t="shared" si="3"/>
        <v>32.4</v>
      </c>
      <c r="AD50" s="13">
        <f t="shared" si="3"/>
        <v>48.24</v>
      </c>
      <c r="AE50" s="13">
        <f t="shared" si="3"/>
        <v>69.12</v>
      </c>
      <c r="AF50" s="15">
        <f t="shared" si="3"/>
        <v>69.12</v>
      </c>
      <c r="AG50" s="94">
        <f>AVERAGE(AG5:AG49)</f>
        <v>32.606163885799027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55"/>
      <c r="AE51" s="61" t="s">
        <v>47</v>
      </c>
      <c r="AF51" s="52"/>
      <c r="AG51" s="5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90"/>
      <c r="K52" s="90"/>
      <c r="L52" s="90"/>
      <c r="M52" s="90" t="s">
        <v>45</v>
      </c>
      <c r="N52" s="90"/>
      <c r="O52" s="90"/>
      <c r="P52" s="90"/>
      <c r="Q52" s="90"/>
      <c r="R52" s="90"/>
      <c r="S52" s="90"/>
      <c r="T52" s="146" t="s">
        <v>97</v>
      </c>
      <c r="U52" s="146"/>
      <c r="V52" s="146"/>
      <c r="W52" s="146"/>
      <c r="X52" s="146"/>
      <c r="Y52" s="90"/>
      <c r="Z52" s="90"/>
      <c r="AA52" s="90"/>
      <c r="AB52" s="90"/>
      <c r="AC52" s="90"/>
      <c r="AD52" s="90"/>
      <c r="AE52" s="90"/>
      <c r="AF52" s="52"/>
      <c r="AG52" s="51"/>
    </row>
    <row r="53" spans="1:37" x14ac:dyDescent="0.2">
      <c r="A53" s="50"/>
      <c r="B53" s="90"/>
      <c r="C53" s="90"/>
      <c r="D53" s="90"/>
      <c r="E53" s="90"/>
      <c r="F53" s="90"/>
      <c r="G53" s="90"/>
      <c r="H53" s="90"/>
      <c r="I53" s="90"/>
      <c r="J53" s="91"/>
      <c r="K53" s="91"/>
      <c r="L53" s="91"/>
      <c r="M53" s="91" t="s">
        <v>46</v>
      </c>
      <c r="N53" s="91"/>
      <c r="O53" s="91"/>
      <c r="P53" s="91"/>
      <c r="Q53" s="90"/>
      <c r="R53" s="90"/>
      <c r="S53" s="90"/>
      <c r="T53" s="147" t="s">
        <v>98</v>
      </c>
      <c r="U53" s="147"/>
      <c r="V53" s="147"/>
      <c r="W53" s="147"/>
      <c r="X53" s="147"/>
      <c r="Y53" s="90"/>
      <c r="Z53" s="90"/>
      <c r="AA53" s="90"/>
      <c r="AB53" s="90"/>
      <c r="AC53" s="90"/>
      <c r="AD53" s="55"/>
      <c r="AE53" s="55"/>
      <c r="AF53" s="52"/>
      <c r="AG53" s="51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55"/>
      <c r="AE54" s="55"/>
      <c r="AF54" s="52"/>
      <c r="AG54" s="95"/>
    </row>
    <row r="55" spans="1:37" x14ac:dyDescent="0.2">
      <c r="A55" s="5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55"/>
      <c r="AF55" s="52"/>
      <c r="AG55" s="54"/>
      <c r="AJ55" t="s">
        <v>47</v>
      </c>
    </row>
    <row r="56" spans="1:37" x14ac:dyDescent="0.2">
      <c r="A56" s="5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56"/>
      <c r="AF56" s="52"/>
      <c r="AG56" s="54"/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/>
      <c r="AG57" s="96"/>
    </row>
    <row r="58" spans="1:37" x14ac:dyDescent="0.2">
      <c r="AF58" s="7"/>
    </row>
    <row r="59" spans="1:37" x14ac:dyDescent="0.2">
      <c r="AJ59" t="s">
        <v>47</v>
      </c>
    </row>
    <row r="61" spans="1:37" x14ac:dyDescent="0.2">
      <c r="R61" s="2" t="s">
        <v>47</v>
      </c>
      <c r="S61" s="2" t="s">
        <v>47</v>
      </c>
    </row>
    <row r="62" spans="1:37" x14ac:dyDescent="0.2">
      <c r="N62" s="2" t="s">
        <v>47</v>
      </c>
      <c r="O62" s="2" t="s">
        <v>47</v>
      </c>
      <c r="S62" s="2" t="s">
        <v>47</v>
      </c>
      <c r="AJ62" t="s">
        <v>47</v>
      </c>
    </row>
    <row r="63" spans="1:37" x14ac:dyDescent="0.2">
      <c r="N63" s="2" t="s">
        <v>47</v>
      </c>
    </row>
    <row r="64" spans="1:37" x14ac:dyDescent="0.2">
      <c r="G64" s="2" t="s">
        <v>47</v>
      </c>
    </row>
    <row r="65" spans="7:36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G65" s="1" t="s">
        <v>47</v>
      </c>
    </row>
    <row r="66" spans="7:36" x14ac:dyDescent="0.2">
      <c r="K66" s="2" t="s">
        <v>47</v>
      </c>
      <c r="AJ66" s="12" t="s">
        <v>47</v>
      </c>
    </row>
    <row r="67" spans="7:36" x14ac:dyDescent="0.2">
      <c r="K67" s="2" t="s">
        <v>47</v>
      </c>
    </row>
    <row r="68" spans="7:36" x14ac:dyDescent="0.2">
      <c r="G68" s="2" t="s">
        <v>47</v>
      </c>
      <c r="H68" s="2" t="s">
        <v>47</v>
      </c>
    </row>
    <row r="69" spans="7:36" x14ac:dyDescent="0.2">
      <c r="P69" s="2" t="s">
        <v>47</v>
      </c>
    </row>
    <row r="71" spans="7:36" x14ac:dyDescent="0.2">
      <c r="H71" s="2" t="s">
        <v>47</v>
      </c>
      <c r="Z71" s="2" t="s">
        <v>47</v>
      </c>
    </row>
    <row r="72" spans="7:36" x14ac:dyDescent="0.2">
      <c r="I72" s="2" t="s">
        <v>47</v>
      </c>
      <c r="T72" s="2" t="s">
        <v>47</v>
      </c>
    </row>
  </sheetData>
  <sheetProtection password="C6EC" sheet="1" objects="1" scenarios="1"/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abSelected="1" zoomScale="90" zoomScaleNormal="90" workbookViewId="0">
      <selection activeCell="AF72" sqref="AF72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4" ht="20.100000000000001" customHeight="1" x14ac:dyDescent="0.2">
      <c r="A1" s="152" t="s">
        <v>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69"/>
    </row>
    <row r="2" spans="1:34" s="4" customFormat="1" ht="20.100000000000001" customHeight="1" x14ac:dyDescent="0.2">
      <c r="A2" s="155" t="s">
        <v>21</v>
      </c>
      <c r="B2" s="149" t="s">
        <v>230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04"/>
    </row>
    <row r="3" spans="1:34" s="5" customFormat="1" ht="20.100000000000001" customHeight="1" x14ac:dyDescent="0.2">
      <c r="A3" s="155"/>
      <c r="B3" s="160">
        <v>1</v>
      </c>
      <c r="C3" s="160">
        <f>SUM(B3+1)</f>
        <v>2</v>
      </c>
      <c r="D3" s="160">
        <f t="shared" ref="D3:AD3" si="0">SUM(C3+1)</f>
        <v>3</v>
      </c>
      <c r="E3" s="160">
        <f t="shared" si="0"/>
        <v>4</v>
      </c>
      <c r="F3" s="160">
        <f t="shared" si="0"/>
        <v>5</v>
      </c>
      <c r="G3" s="160">
        <f t="shared" si="0"/>
        <v>6</v>
      </c>
      <c r="H3" s="160">
        <f t="shared" si="0"/>
        <v>7</v>
      </c>
      <c r="I3" s="160">
        <f t="shared" si="0"/>
        <v>8</v>
      </c>
      <c r="J3" s="160">
        <f t="shared" si="0"/>
        <v>9</v>
      </c>
      <c r="K3" s="160">
        <f t="shared" si="0"/>
        <v>10</v>
      </c>
      <c r="L3" s="160">
        <f t="shared" si="0"/>
        <v>11</v>
      </c>
      <c r="M3" s="160">
        <f t="shared" si="0"/>
        <v>12</v>
      </c>
      <c r="N3" s="160">
        <f t="shared" si="0"/>
        <v>13</v>
      </c>
      <c r="O3" s="160">
        <f t="shared" si="0"/>
        <v>14</v>
      </c>
      <c r="P3" s="160">
        <f t="shared" si="0"/>
        <v>15</v>
      </c>
      <c r="Q3" s="160">
        <f t="shared" si="0"/>
        <v>16</v>
      </c>
      <c r="R3" s="160">
        <f t="shared" si="0"/>
        <v>17</v>
      </c>
      <c r="S3" s="160">
        <f t="shared" si="0"/>
        <v>18</v>
      </c>
      <c r="T3" s="160">
        <f t="shared" si="0"/>
        <v>19</v>
      </c>
      <c r="U3" s="160">
        <f t="shared" si="0"/>
        <v>20</v>
      </c>
      <c r="V3" s="160">
        <f t="shared" si="0"/>
        <v>21</v>
      </c>
      <c r="W3" s="160">
        <f t="shared" si="0"/>
        <v>22</v>
      </c>
      <c r="X3" s="160">
        <f t="shared" si="0"/>
        <v>23</v>
      </c>
      <c r="Y3" s="160">
        <f t="shared" si="0"/>
        <v>24</v>
      </c>
      <c r="Z3" s="160">
        <f t="shared" si="0"/>
        <v>25</v>
      </c>
      <c r="AA3" s="160">
        <f t="shared" si="0"/>
        <v>26</v>
      </c>
      <c r="AB3" s="160">
        <f t="shared" si="0"/>
        <v>27</v>
      </c>
      <c r="AC3" s="160">
        <f t="shared" si="0"/>
        <v>28</v>
      </c>
      <c r="AD3" s="160">
        <f t="shared" si="0"/>
        <v>29</v>
      </c>
      <c r="AE3" s="184">
        <v>30</v>
      </c>
      <c r="AF3" s="123" t="s">
        <v>39</v>
      </c>
      <c r="AG3" s="106" t="s">
        <v>37</v>
      </c>
      <c r="AH3" s="114" t="s">
        <v>225</v>
      </c>
    </row>
    <row r="4" spans="1:34" s="5" customFormat="1" ht="20.100000000000001" customHeight="1" x14ac:dyDescent="0.2">
      <c r="A4" s="155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6"/>
      <c r="AF4" s="118" t="s">
        <v>35</v>
      </c>
      <c r="AG4" s="107" t="s">
        <v>35</v>
      </c>
      <c r="AH4" s="103" t="s">
        <v>35</v>
      </c>
    </row>
    <row r="5" spans="1:34" s="5" customFormat="1" x14ac:dyDescent="0.2">
      <c r="A5" s="58" t="s">
        <v>40</v>
      </c>
      <c r="B5" s="127">
        <f>[1]Junho!$K$5</f>
        <v>0</v>
      </c>
      <c r="C5" s="127">
        <f>[1]Junho!$K$6</f>
        <v>0.4</v>
      </c>
      <c r="D5" s="127">
        <f>[1]Junho!$K$7</f>
        <v>4.2</v>
      </c>
      <c r="E5" s="127">
        <f>[1]Junho!$K$8</f>
        <v>3.0000000000000009</v>
      </c>
      <c r="F5" s="127">
        <f>[1]Junho!$K$9</f>
        <v>0</v>
      </c>
      <c r="G5" s="127">
        <f>[1]Junho!$K$10</f>
        <v>0</v>
      </c>
      <c r="H5" s="127">
        <f>[1]Junho!$K$11</f>
        <v>0</v>
      </c>
      <c r="I5" s="127">
        <f>[1]Junho!$K$12</f>
        <v>0</v>
      </c>
      <c r="J5" s="127">
        <f>[1]Junho!$K$13</f>
        <v>0.2</v>
      </c>
      <c r="K5" s="127">
        <f>[1]Junho!$K$14</f>
        <v>0</v>
      </c>
      <c r="L5" s="127">
        <f>[1]Junho!$K$15</f>
        <v>0</v>
      </c>
      <c r="M5" s="127">
        <f>[1]Junho!$K$16</f>
        <v>0</v>
      </c>
      <c r="N5" s="127">
        <f>[1]Junho!$K$17</f>
        <v>0</v>
      </c>
      <c r="O5" s="127">
        <f>[1]Junho!$K$18</f>
        <v>0</v>
      </c>
      <c r="P5" s="127">
        <f>[1]Junho!$K$19</f>
        <v>0</v>
      </c>
      <c r="Q5" s="127">
        <f>[1]Junho!$K$20</f>
        <v>0</v>
      </c>
      <c r="R5" s="127">
        <f>[1]Junho!$K$21</f>
        <v>0</v>
      </c>
      <c r="S5" s="127">
        <f>[1]Junho!$K$22</f>
        <v>0</v>
      </c>
      <c r="T5" s="127">
        <f>[1]Junho!$K$23</f>
        <v>0</v>
      </c>
      <c r="U5" s="127">
        <f>[1]Junho!$K$24</f>
        <v>0</v>
      </c>
      <c r="V5" s="127">
        <f>[1]Junho!$K$25</f>
        <v>0</v>
      </c>
      <c r="W5" s="127">
        <f>[1]Junho!$K$26</f>
        <v>0</v>
      </c>
      <c r="X5" s="127">
        <f>[1]Junho!$K$27</f>
        <v>0</v>
      </c>
      <c r="Y5" s="127">
        <f>[1]Junho!$K$28</f>
        <v>0</v>
      </c>
      <c r="Z5" s="127">
        <f>[1]Junho!$K$29</f>
        <v>0</v>
      </c>
      <c r="AA5" s="127">
        <f>[1]Junho!$K$30</f>
        <v>8</v>
      </c>
      <c r="AB5" s="127">
        <f>[1]Junho!$K$31</f>
        <v>37.000000000000007</v>
      </c>
      <c r="AC5" s="127">
        <f>[1]Junho!$K$32</f>
        <v>0.4</v>
      </c>
      <c r="AD5" s="127">
        <f>[1]Junho!$K$33</f>
        <v>0</v>
      </c>
      <c r="AE5" s="127">
        <f>[1]Junho!$K$34</f>
        <v>0</v>
      </c>
      <c r="AF5" s="15">
        <f>SUM(B5:AE5)</f>
        <v>53.20000000000001</v>
      </c>
      <c r="AG5" s="16">
        <f>MAX(B5:AE5)</f>
        <v>37.000000000000007</v>
      </c>
      <c r="AH5" s="67">
        <f>COUNTIF(B5:AE5,"=0,0")</f>
        <v>23</v>
      </c>
    </row>
    <row r="6" spans="1:34" x14ac:dyDescent="0.2">
      <c r="A6" s="58" t="s">
        <v>0</v>
      </c>
      <c r="B6" s="11">
        <f>[2]Junho!$K$5</f>
        <v>23.2</v>
      </c>
      <c r="C6" s="11">
        <f>[2]Junho!$K$6</f>
        <v>10.6</v>
      </c>
      <c r="D6" s="11">
        <f>[2]Junho!$K$7</f>
        <v>0</v>
      </c>
      <c r="E6" s="11">
        <f>[2]Junho!$K$8</f>
        <v>7.6000000000000014</v>
      </c>
      <c r="F6" s="11">
        <f>[2]Junho!$K$9</f>
        <v>4.2</v>
      </c>
      <c r="G6" s="11">
        <f>[2]Junho!$K$10</f>
        <v>0</v>
      </c>
      <c r="H6" s="11">
        <f>[2]Junho!$K$11</f>
        <v>0</v>
      </c>
      <c r="I6" s="11">
        <f>[2]Junho!$K$12</f>
        <v>0.2</v>
      </c>
      <c r="J6" s="11">
        <f>[2]Junho!$K$13</f>
        <v>0</v>
      </c>
      <c r="K6" s="11">
        <f>[2]Junho!$K$14</f>
        <v>0</v>
      </c>
      <c r="L6" s="11">
        <f>[2]Junho!$K$15</f>
        <v>0</v>
      </c>
      <c r="M6" s="11">
        <f>[2]Junho!$K$16</f>
        <v>0</v>
      </c>
      <c r="N6" s="11">
        <f>[2]Junho!$K$17</f>
        <v>0</v>
      </c>
      <c r="O6" s="11">
        <f>[2]Junho!$K$18</f>
        <v>0</v>
      </c>
      <c r="P6" s="11">
        <f>[2]Junho!$K$19</f>
        <v>0</v>
      </c>
      <c r="Q6" s="11">
        <f>[2]Junho!$K$20</f>
        <v>0</v>
      </c>
      <c r="R6" s="11">
        <f>[2]Junho!$K$21</f>
        <v>0</v>
      </c>
      <c r="S6" s="11">
        <f>[2]Junho!$K$22</f>
        <v>0</v>
      </c>
      <c r="T6" s="11">
        <f>[2]Junho!$K$23</f>
        <v>0</v>
      </c>
      <c r="U6" s="11">
        <f>[2]Junho!$K$24</f>
        <v>0</v>
      </c>
      <c r="V6" s="11">
        <f>[2]Junho!$K$25</f>
        <v>0</v>
      </c>
      <c r="W6" s="11">
        <f>[2]Junho!$K$26</f>
        <v>0</v>
      </c>
      <c r="X6" s="11">
        <f>[2]Junho!$K$27</f>
        <v>0</v>
      </c>
      <c r="Y6" s="11">
        <f>[2]Junho!$K$28</f>
        <v>0</v>
      </c>
      <c r="Z6" s="11">
        <f>[2]Junho!$K$29</f>
        <v>1.4</v>
      </c>
      <c r="AA6" s="11">
        <f>[2]Junho!$K$30</f>
        <v>50.79999999999999</v>
      </c>
      <c r="AB6" s="11">
        <f>[2]Junho!$K$31</f>
        <v>33.199999999999996</v>
      </c>
      <c r="AC6" s="11">
        <f>[2]Junho!$K$32</f>
        <v>0.2</v>
      </c>
      <c r="AD6" s="11">
        <f>[2]Junho!$K$33</f>
        <v>0</v>
      </c>
      <c r="AE6" s="11">
        <f>[2]Junho!$K$34</f>
        <v>3.8</v>
      </c>
      <c r="AF6" s="15">
        <f>SUM(B6:AE6)</f>
        <v>135.19999999999999</v>
      </c>
      <c r="AG6" s="16">
        <f>MAX(B6:AE6)</f>
        <v>50.79999999999999</v>
      </c>
      <c r="AH6" s="67">
        <f>COUNTIF(B6:AE6,"=0,0")</f>
        <v>20</v>
      </c>
    </row>
    <row r="7" spans="1:34" x14ac:dyDescent="0.2">
      <c r="A7" s="58" t="s">
        <v>104</v>
      </c>
      <c r="B7" s="11">
        <f>[3]Junho!$K$5</f>
        <v>0</v>
      </c>
      <c r="C7" s="11">
        <f>[3]Junho!$K$6</f>
        <v>12.799999999999999</v>
      </c>
      <c r="D7" s="11">
        <f>[3]Junho!$K$7</f>
        <v>0</v>
      </c>
      <c r="E7" s="11">
        <f>[3]Junho!$K$8</f>
        <v>1.5999999999999999</v>
      </c>
      <c r="F7" s="11">
        <f>[3]Junho!$K$9</f>
        <v>0.2</v>
      </c>
      <c r="G7" s="11">
        <f>[3]Junho!$K$10</f>
        <v>6.2</v>
      </c>
      <c r="H7" s="11">
        <f>[3]Junho!$K$11</f>
        <v>0</v>
      </c>
      <c r="I7" s="11">
        <f>[3]Junho!$K$12</f>
        <v>0</v>
      </c>
      <c r="J7" s="11">
        <f>[3]Junho!$K$13</f>
        <v>0</v>
      </c>
      <c r="K7" s="11">
        <f>[3]Junho!$K$14</f>
        <v>0</v>
      </c>
      <c r="L7" s="11">
        <f>[3]Junho!$K$15</f>
        <v>0</v>
      </c>
      <c r="M7" s="11">
        <f>[3]Junho!$K$16</f>
        <v>0</v>
      </c>
      <c r="N7" s="11">
        <f>[3]Junho!$K$17</f>
        <v>0</v>
      </c>
      <c r="O7" s="11">
        <f>[3]Junho!$K$18</f>
        <v>0</v>
      </c>
      <c r="P7" s="11">
        <f>[3]Junho!$K$19</f>
        <v>0</v>
      </c>
      <c r="Q7" s="11">
        <f>[3]Junho!$K$20</f>
        <v>0</v>
      </c>
      <c r="R7" s="11">
        <f>[3]Junho!$K$21</f>
        <v>0</v>
      </c>
      <c r="S7" s="11">
        <f>[3]Junho!$K$22</f>
        <v>0</v>
      </c>
      <c r="T7" s="11">
        <f>[3]Junho!$K$23</f>
        <v>0</v>
      </c>
      <c r="U7" s="11">
        <f>[3]Junho!$K$24</f>
        <v>0</v>
      </c>
      <c r="V7" s="11">
        <f>[3]Junho!$K$25</f>
        <v>0</v>
      </c>
      <c r="W7" s="11">
        <f>[3]Junho!$K$26</f>
        <v>0</v>
      </c>
      <c r="X7" s="11">
        <f>[3]Junho!$K$27</f>
        <v>0</v>
      </c>
      <c r="Y7" s="11">
        <f>[3]Junho!$K$28</f>
        <v>0</v>
      </c>
      <c r="Z7" s="11">
        <f>[3]Junho!$K$29</f>
        <v>4.8</v>
      </c>
      <c r="AA7" s="11">
        <f>[3]Junho!$K$30</f>
        <v>1.6</v>
      </c>
      <c r="AB7" s="11">
        <f>[3]Junho!$K$31</f>
        <v>50.2</v>
      </c>
      <c r="AC7" s="11">
        <f>[3]Junho!$K$32</f>
        <v>0</v>
      </c>
      <c r="AD7" s="11">
        <f>[3]Junho!$K$33</f>
        <v>0</v>
      </c>
      <c r="AE7" s="11">
        <f>[3]Junho!$K$34</f>
        <v>11.8</v>
      </c>
      <c r="AF7" s="14">
        <f>SUM(B7:AE7)</f>
        <v>89.2</v>
      </c>
      <c r="AG7" s="139">
        <f>MAX(B7:AE7)</f>
        <v>50.2</v>
      </c>
      <c r="AH7" s="67">
        <f>COUNTIF(B7:AE7,"=0,0")</f>
        <v>22</v>
      </c>
    </row>
    <row r="8" spans="1:34" x14ac:dyDescent="0.2">
      <c r="A8" s="58" t="s">
        <v>1</v>
      </c>
      <c r="B8" s="11" t="str">
        <f>[4]Junho!$K$5</f>
        <v>*</v>
      </c>
      <c r="C8" s="11" t="str">
        <f>[4]Junho!$K$6</f>
        <v>*</v>
      </c>
      <c r="D8" s="11" t="str">
        <f>[4]Junho!$K$7</f>
        <v>*</v>
      </c>
      <c r="E8" s="11" t="str">
        <f>[4]Junho!$K$8</f>
        <v>*</v>
      </c>
      <c r="F8" s="11">
        <f>[4]Junho!$K$9</f>
        <v>0</v>
      </c>
      <c r="G8" s="11">
        <f>[4]Junho!$K$10</f>
        <v>0</v>
      </c>
      <c r="H8" s="11">
        <f>[4]Junho!$K$11</f>
        <v>0</v>
      </c>
      <c r="I8" s="11">
        <f>[4]Junho!$K$12</f>
        <v>0</v>
      </c>
      <c r="J8" s="11">
        <f>[4]Junho!$K$13</f>
        <v>0</v>
      </c>
      <c r="K8" s="11" t="str">
        <f>[4]Junho!$K$14</f>
        <v>*</v>
      </c>
      <c r="L8" s="11" t="str">
        <f>[4]Junho!$K$15</f>
        <v>*</v>
      </c>
      <c r="M8" s="11" t="str">
        <f>[4]Junho!$K$16</f>
        <v>*</v>
      </c>
      <c r="N8" s="11" t="str">
        <f>[4]Junho!$K$17</f>
        <v>*</v>
      </c>
      <c r="O8" s="11" t="str">
        <f>[4]Junho!$K$18</f>
        <v>*</v>
      </c>
      <c r="P8" s="11" t="str">
        <f>[4]Junho!$K$19</f>
        <v>*</v>
      </c>
      <c r="Q8" s="11" t="str">
        <f>[4]Junho!$K$20</f>
        <v>*</v>
      </c>
      <c r="R8" s="11" t="str">
        <f>[4]Junho!$K$21</f>
        <v>*</v>
      </c>
      <c r="S8" s="11" t="str">
        <f>[4]Junho!$K$22</f>
        <v>*</v>
      </c>
      <c r="T8" s="11" t="str">
        <f>[4]Junho!$K$23</f>
        <v>*</v>
      </c>
      <c r="U8" s="11" t="str">
        <f>[4]Junho!$K$24</f>
        <v>*</v>
      </c>
      <c r="V8" s="11" t="str">
        <f>[4]Junho!$K$25</f>
        <v>*</v>
      </c>
      <c r="W8" s="11">
        <f>[4]Junho!$K$26</f>
        <v>0</v>
      </c>
      <c r="X8" s="11">
        <f>[4]Junho!$K$27</f>
        <v>0</v>
      </c>
      <c r="Y8" s="11">
        <f>[4]Junho!$K$28</f>
        <v>0</v>
      </c>
      <c r="Z8" s="11">
        <f>[4]Junho!$K$29</f>
        <v>0.2</v>
      </c>
      <c r="AA8" s="11">
        <f>[4]Junho!$K$30</f>
        <v>0.4</v>
      </c>
      <c r="AB8" s="11" t="str">
        <f>[4]Junho!$K$31</f>
        <v>*</v>
      </c>
      <c r="AC8" s="11" t="str">
        <f>[4]Junho!$K$32</f>
        <v>*</v>
      </c>
      <c r="AD8" s="11" t="str">
        <f>[4]Junho!$K$33</f>
        <v>*</v>
      </c>
      <c r="AE8" s="11" t="str">
        <f>[4]Junho!$K$34</f>
        <v>*</v>
      </c>
      <c r="AF8" s="15">
        <f>SUM(B8:AE8)</f>
        <v>0.60000000000000009</v>
      </c>
      <c r="AG8" s="16">
        <f>MAX(B8:AE8)</f>
        <v>0.4</v>
      </c>
      <c r="AH8" s="67">
        <f>COUNTIF(B8:AE8,"=0,0")</f>
        <v>8</v>
      </c>
    </row>
    <row r="9" spans="1:34" x14ac:dyDescent="0.2">
      <c r="A9" s="58" t="s">
        <v>167</v>
      </c>
      <c r="B9" s="11">
        <f>[5]Junho!$K$5</f>
        <v>23.4</v>
      </c>
      <c r="C9" s="11">
        <f>[5]Junho!$K$6</f>
        <v>8.1999999999999993</v>
      </c>
      <c r="D9" s="11">
        <f>[5]Junho!$K$7</f>
        <v>0</v>
      </c>
      <c r="E9" s="11">
        <f>[5]Junho!$K$8</f>
        <v>6.2</v>
      </c>
      <c r="F9" s="11">
        <f>[5]Junho!$K$9</f>
        <v>4.8000000000000007</v>
      </c>
      <c r="G9" s="11">
        <f>[5]Junho!$K$10</f>
        <v>0</v>
      </c>
      <c r="H9" s="11">
        <f>[5]Junho!$K$11</f>
        <v>0</v>
      </c>
      <c r="I9" s="11">
        <f>[5]Junho!$K$12</f>
        <v>0</v>
      </c>
      <c r="J9" s="11">
        <f>[5]Junho!$K$13</f>
        <v>0</v>
      </c>
      <c r="K9" s="11">
        <f>[5]Junho!$K$14</f>
        <v>0</v>
      </c>
      <c r="L9" s="11">
        <f>[5]Junho!$K$15</f>
        <v>0</v>
      </c>
      <c r="M9" s="11">
        <f>[5]Junho!$K$16</f>
        <v>0</v>
      </c>
      <c r="N9" s="11">
        <f>[5]Junho!$K$17</f>
        <v>0</v>
      </c>
      <c r="O9" s="11">
        <f>[5]Junho!$K$18</f>
        <v>0</v>
      </c>
      <c r="P9" s="11">
        <f>[5]Junho!$K$19</f>
        <v>0</v>
      </c>
      <c r="Q9" s="11">
        <f>[5]Junho!$K$20</f>
        <v>0</v>
      </c>
      <c r="R9" s="11">
        <f>[5]Junho!$K$21</f>
        <v>0</v>
      </c>
      <c r="S9" s="11">
        <f>[5]Junho!$K$22</f>
        <v>0</v>
      </c>
      <c r="T9" s="11">
        <f>[5]Junho!$K$23</f>
        <v>0</v>
      </c>
      <c r="U9" s="11">
        <f>[5]Junho!$K$24</f>
        <v>0</v>
      </c>
      <c r="V9" s="11">
        <f>[5]Junho!$K$25</f>
        <v>0</v>
      </c>
      <c r="W9" s="11">
        <f>[5]Junho!$K$26</f>
        <v>0</v>
      </c>
      <c r="X9" s="11">
        <f>[5]Junho!$K$27</f>
        <v>0</v>
      </c>
      <c r="Y9" s="11">
        <f>[5]Junho!$K$28</f>
        <v>0</v>
      </c>
      <c r="Z9" s="11">
        <f>[5]Junho!$K$29</f>
        <v>5.2</v>
      </c>
      <c r="AA9" s="11">
        <f>[5]Junho!$K$30</f>
        <v>37.799999999999997</v>
      </c>
      <c r="AB9" s="11">
        <f>[5]Junho!$K$31</f>
        <v>16.599999999999998</v>
      </c>
      <c r="AC9" s="11">
        <f>[5]Junho!$K$32</f>
        <v>0</v>
      </c>
      <c r="AD9" s="11">
        <f>[5]Junho!$K$33</f>
        <v>0</v>
      </c>
      <c r="AE9" s="11">
        <f>[5]Junho!$K$34</f>
        <v>2.4</v>
      </c>
      <c r="AF9" s="14">
        <f>SUM(B9:AE9)</f>
        <v>104.6</v>
      </c>
      <c r="AG9" s="139">
        <f>MAX(B9:AE9)</f>
        <v>37.799999999999997</v>
      </c>
      <c r="AH9" s="67">
        <f>COUNTIF(B9:AE9,"=0,0")</f>
        <v>22</v>
      </c>
    </row>
    <row r="10" spans="1:34" x14ac:dyDescent="0.2">
      <c r="A10" s="58" t="s">
        <v>111</v>
      </c>
      <c r="B10" s="11" t="str">
        <f>[6]Junho!$K$5</f>
        <v>*</v>
      </c>
      <c r="C10" s="11" t="str">
        <f>[6]Junho!$K$6</f>
        <v>*</v>
      </c>
      <c r="D10" s="11" t="str">
        <f>[6]Junho!$K$7</f>
        <v>*</v>
      </c>
      <c r="E10" s="11" t="str">
        <f>[6]Junho!$K$8</f>
        <v>*</v>
      </c>
      <c r="F10" s="11" t="str">
        <f>[6]Junho!$K$9</f>
        <v>*</v>
      </c>
      <c r="G10" s="11" t="str">
        <f>[6]Junho!$K$10</f>
        <v>*</v>
      </c>
      <c r="H10" s="11" t="str">
        <f>[6]Junho!$K$11</f>
        <v>*</v>
      </c>
      <c r="I10" s="11" t="str">
        <f>[6]Junho!$K$12</f>
        <v>*</v>
      </c>
      <c r="J10" s="11" t="str">
        <f>[6]Junho!$K$13</f>
        <v>*</v>
      </c>
      <c r="K10" s="11" t="str">
        <f>[6]Junho!$K$14</f>
        <v>*</v>
      </c>
      <c r="L10" s="11" t="str">
        <f>[6]Junho!$K$15</f>
        <v>*</v>
      </c>
      <c r="M10" s="11" t="str">
        <f>[6]Junho!$K$16</f>
        <v>*</v>
      </c>
      <c r="N10" s="11" t="str">
        <f>[6]Junho!$K$17</f>
        <v>*</v>
      </c>
      <c r="O10" s="11" t="str">
        <f>[6]Junho!$K$18</f>
        <v>*</v>
      </c>
      <c r="P10" s="11" t="str">
        <f>[6]Junho!$K$19</f>
        <v>*</v>
      </c>
      <c r="Q10" s="11" t="str">
        <f>[6]Junho!$K$20</f>
        <v>*</v>
      </c>
      <c r="R10" s="11" t="str">
        <f>[6]Junho!$K$21</f>
        <v>*</v>
      </c>
      <c r="S10" s="11" t="str">
        <f>[6]Junho!$K$22</f>
        <v>*</v>
      </c>
      <c r="T10" s="11" t="str">
        <f>[6]Junho!$K$23</f>
        <v>*</v>
      </c>
      <c r="U10" s="11" t="str">
        <f>[6]Junho!$K$24</f>
        <v>*</v>
      </c>
      <c r="V10" s="11" t="str">
        <f>[6]Junho!$K$25</f>
        <v>*</v>
      </c>
      <c r="W10" s="11" t="str">
        <f>[6]Junho!$K$26</f>
        <v>*</v>
      </c>
      <c r="X10" s="11" t="str">
        <f>[6]Junho!$K$27</f>
        <v>*</v>
      </c>
      <c r="Y10" s="11" t="str">
        <f>[6]Junho!$K$28</f>
        <v>*</v>
      </c>
      <c r="Z10" s="11" t="str">
        <f>[6]Junho!$K$29</f>
        <v>*</v>
      </c>
      <c r="AA10" s="11" t="str">
        <f>[6]Junho!$K$30</f>
        <v>*</v>
      </c>
      <c r="AB10" s="11" t="str">
        <f>[6]Junho!$K$31</f>
        <v>*</v>
      </c>
      <c r="AC10" s="11" t="str">
        <f>[6]Junho!$K$32</f>
        <v>*</v>
      </c>
      <c r="AD10" s="11" t="str">
        <f>[6]Junho!$K$33</f>
        <v>*</v>
      </c>
      <c r="AE10" s="11" t="str">
        <f>[6]Junho!$K$34</f>
        <v>*</v>
      </c>
      <c r="AF10" s="15" t="s">
        <v>226</v>
      </c>
      <c r="AG10" s="16" t="s">
        <v>226</v>
      </c>
      <c r="AH10" s="67" t="s">
        <v>226</v>
      </c>
    </row>
    <row r="11" spans="1:34" x14ac:dyDescent="0.2">
      <c r="A11" s="58" t="s">
        <v>64</v>
      </c>
      <c r="B11" s="11">
        <f>[7]Junho!$K$5</f>
        <v>0</v>
      </c>
      <c r="C11" s="11">
        <f>[7]Junho!$K$6</f>
        <v>12.199999999999998</v>
      </c>
      <c r="D11" s="11">
        <f>[7]Junho!$K$7</f>
        <v>4.6000000000000005</v>
      </c>
      <c r="E11" s="11">
        <f>[7]Junho!$K$8</f>
        <v>1.5999999999999999</v>
      </c>
      <c r="F11" s="11">
        <f>[7]Junho!$K$9</f>
        <v>0</v>
      </c>
      <c r="G11" s="11">
        <f>[7]Junho!$K$10</f>
        <v>1.4</v>
      </c>
      <c r="H11" s="11">
        <f>[7]Junho!$K$11</f>
        <v>0</v>
      </c>
      <c r="I11" s="11">
        <f>[7]Junho!$K$12</f>
        <v>0</v>
      </c>
      <c r="J11" s="11">
        <f>[7]Junho!$K$13</f>
        <v>1.8</v>
      </c>
      <c r="K11" s="11">
        <f>[7]Junho!$K$14</f>
        <v>0</v>
      </c>
      <c r="L11" s="11">
        <f>[7]Junho!$K$15</f>
        <v>0</v>
      </c>
      <c r="M11" s="11">
        <f>[7]Junho!$K$16</f>
        <v>0</v>
      </c>
      <c r="N11" s="11">
        <f>[7]Junho!$K$17</f>
        <v>0</v>
      </c>
      <c r="O11" s="11">
        <f>[7]Junho!$K$18</f>
        <v>0</v>
      </c>
      <c r="P11" s="11">
        <f>[7]Junho!$K$19</f>
        <v>0</v>
      </c>
      <c r="Q11" s="11">
        <f>[7]Junho!$K$20</f>
        <v>0</v>
      </c>
      <c r="R11" s="11">
        <f>[7]Junho!$K$21</f>
        <v>0</v>
      </c>
      <c r="S11" s="11">
        <f>[7]Junho!$K$22</f>
        <v>0</v>
      </c>
      <c r="T11" s="11">
        <f>[7]Junho!$K$23</f>
        <v>0</v>
      </c>
      <c r="U11" s="11">
        <f>[7]Junho!$K$24</f>
        <v>0</v>
      </c>
      <c r="V11" s="11">
        <f>[7]Junho!$K$25</f>
        <v>0</v>
      </c>
      <c r="W11" s="11">
        <f>[7]Junho!$K$26</f>
        <v>0</v>
      </c>
      <c r="X11" s="11">
        <f>[7]Junho!$K$27</f>
        <v>0</v>
      </c>
      <c r="Y11" s="11">
        <f>[7]Junho!$K$28</f>
        <v>0</v>
      </c>
      <c r="Z11" s="11">
        <f>[7]Junho!$K$29</f>
        <v>0</v>
      </c>
      <c r="AA11" s="11">
        <f>[7]Junho!$K$30</f>
        <v>29.4</v>
      </c>
      <c r="AB11" s="11">
        <f>[7]Junho!$K$31</f>
        <v>35.800000000000011</v>
      </c>
      <c r="AC11" s="11">
        <f>[7]Junho!$K$32</f>
        <v>0</v>
      </c>
      <c r="AD11" s="11">
        <f>[7]Junho!$K$33</f>
        <v>0</v>
      </c>
      <c r="AE11" s="11">
        <f>[7]Junho!$K$34</f>
        <v>0</v>
      </c>
      <c r="AF11" s="15">
        <f t="shared" ref="AF11:AF21" si="1">SUM(B11:AE11)</f>
        <v>86.800000000000011</v>
      </c>
      <c r="AG11" s="16">
        <f t="shared" ref="AG11:AG21" si="2">MAX(B11:AE11)</f>
        <v>35.800000000000011</v>
      </c>
      <c r="AH11" s="67">
        <f t="shared" ref="AH11:AH20" si="3">COUNTIF(B11:AE11,"=0,0")</f>
        <v>23</v>
      </c>
    </row>
    <row r="12" spans="1:34" x14ac:dyDescent="0.2">
      <c r="A12" s="58" t="s">
        <v>41</v>
      </c>
      <c r="B12" s="11">
        <f>[8]Junho!$K$5</f>
        <v>0</v>
      </c>
      <c r="C12" s="11" t="str">
        <f>[8]Junho!$K$6</f>
        <v>*</v>
      </c>
      <c r="D12" s="11">
        <f>[8]Junho!$K$7</f>
        <v>0</v>
      </c>
      <c r="E12" s="11" t="str">
        <f>[8]Junho!$K$8</f>
        <v>*</v>
      </c>
      <c r="F12" s="11" t="str">
        <f>[8]Junho!$K$9</f>
        <v>*</v>
      </c>
      <c r="G12" s="11" t="str">
        <f>[8]Junho!$K$10</f>
        <v>*</v>
      </c>
      <c r="H12" s="11" t="str">
        <f>[8]Junho!$K$11</f>
        <v>*</v>
      </c>
      <c r="I12" s="11" t="str">
        <f>[8]Junho!$K$12</f>
        <v>*</v>
      </c>
      <c r="J12" s="11" t="str">
        <f>[8]Junho!$K$13</f>
        <v>*</v>
      </c>
      <c r="K12" s="11" t="str">
        <f>[8]Junho!$K$14</f>
        <v>*</v>
      </c>
      <c r="L12" s="11" t="str">
        <f>[8]Junho!$K$15</f>
        <v>*</v>
      </c>
      <c r="M12" s="11" t="str">
        <f>[8]Junho!$K$16</f>
        <v>*</v>
      </c>
      <c r="N12" s="11" t="str">
        <f>[8]Junho!$K$17</f>
        <v>*</v>
      </c>
      <c r="O12" s="11" t="str">
        <f>[8]Junho!$K$18</f>
        <v>*</v>
      </c>
      <c r="P12" s="11" t="str">
        <f>[8]Junho!$K$19</f>
        <v>*</v>
      </c>
      <c r="Q12" s="11" t="str">
        <f>[8]Junho!$K$20</f>
        <v>*</v>
      </c>
      <c r="R12" s="11" t="str">
        <f>[8]Junho!$K$21</f>
        <v>*</v>
      </c>
      <c r="S12" s="11" t="str">
        <f>[8]Junho!$K$22</f>
        <v>*</v>
      </c>
      <c r="T12" s="11" t="str">
        <f>[8]Junho!$K$23</f>
        <v>*</v>
      </c>
      <c r="U12" s="11" t="str">
        <f>[8]Junho!$K$24</f>
        <v>*</v>
      </c>
      <c r="V12" s="11" t="str">
        <f>[8]Junho!$K$25</f>
        <v>*</v>
      </c>
      <c r="W12" s="11" t="str">
        <f>[8]Junho!$K$26</f>
        <v>*</v>
      </c>
      <c r="X12" s="11" t="str">
        <f>[8]Junho!$K$27</f>
        <v>*</v>
      </c>
      <c r="Y12" s="11" t="str">
        <f>[8]Junho!$K$28</f>
        <v>*</v>
      </c>
      <c r="Z12" s="11" t="str">
        <f>[8]Junho!$K$29</f>
        <v>*</v>
      </c>
      <c r="AA12" s="11" t="str">
        <f>[8]Junho!$K$30</f>
        <v>*</v>
      </c>
      <c r="AB12" s="11" t="str">
        <f>[8]Junho!$K$31</f>
        <v>*</v>
      </c>
      <c r="AC12" s="11" t="str">
        <f>[8]Junho!$K$32</f>
        <v>*</v>
      </c>
      <c r="AD12" s="11" t="str">
        <f>[8]Junho!$K$33</f>
        <v>*</v>
      </c>
      <c r="AE12" s="11" t="str">
        <f>[8]Junho!$K$34</f>
        <v>*</v>
      </c>
      <c r="AF12" s="15">
        <f t="shared" si="1"/>
        <v>0</v>
      </c>
      <c r="AG12" s="16">
        <f t="shared" si="2"/>
        <v>0</v>
      </c>
      <c r="AH12" s="67">
        <f t="shared" si="3"/>
        <v>2</v>
      </c>
    </row>
    <row r="13" spans="1:34" x14ac:dyDescent="0.2">
      <c r="A13" s="58" t="s">
        <v>114</v>
      </c>
      <c r="B13" s="11" t="str">
        <f>[9]Junho!$K$5</f>
        <v>*</v>
      </c>
      <c r="C13" s="11" t="str">
        <f>[9]Junho!$K$6</f>
        <v>*</v>
      </c>
      <c r="D13" s="11" t="str">
        <f>[9]Junho!$K$7</f>
        <v>*</v>
      </c>
      <c r="E13" s="11" t="str">
        <f>[9]Junho!$K$8</f>
        <v>*</v>
      </c>
      <c r="F13" s="11" t="str">
        <f>[9]Junho!$K$9</f>
        <v>*</v>
      </c>
      <c r="G13" s="11" t="str">
        <f>[9]Junho!$K$10</f>
        <v>*</v>
      </c>
      <c r="H13" s="11" t="str">
        <f>[9]Junho!$K$11</f>
        <v>*</v>
      </c>
      <c r="I13" s="11" t="str">
        <f>[9]Junho!$K$12</f>
        <v>*</v>
      </c>
      <c r="J13" s="11" t="str">
        <f>[9]Junho!$K$13</f>
        <v>*</v>
      </c>
      <c r="K13" s="11" t="str">
        <f>[9]Junho!$K$14</f>
        <v>*</v>
      </c>
      <c r="L13" s="11" t="str">
        <f>[9]Junho!$K$15</f>
        <v>*</v>
      </c>
      <c r="M13" s="11" t="str">
        <f>[9]Junho!$K$16</f>
        <v>*</v>
      </c>
      <c r="N13" s="11" t="str">
        <f>[9]Junho!$K$17</f>
        <v>*</v>
      </c>
      <c r="O13" s="11" t="str">
        <f>[9]Junho!$K$18</f>
        <v>*</v>
      </c>
      <c r="P13" s="11" t="str">
        <f>[9]Junho!$K$19</f>
        <v>*</v>
      </c>
      <c r="Q13" s="11" t="str">
        <f>[9]Junho!$K$20</f>
        <v>*</v>
      </c>
      <c r="R13" s="11" t="str">
        <f>[9]Junho!$K$21</f>
        <v>*</v>
      </c>
      <c r="S13" s="11" t="str">
        <f>[9]Junho!$K$22</f>
        <v>*</v>
      </c>
      <c r="T13" s="11" t="str">
        <f>[9]Junho!$K$23</f>
        <v>*</v>
      </c>
      <c r="U13" s="11" t="str">
        <f>[9]Junho!$K$24</f>
        <v>*</v>
      </c>
      <c r="V13" s="11" t="str">
        <f>[9]Junho!$K$25</f>
        <v>*</v>
      </c>
      <c r="W13" s="11" t="str">
        <f>[9]Junho!$K$26</f>
        <v>*</v>
      </c>
      <c r="X13" s="11" t="str">
        <f>[9]Junho!$K$27</f>
        <v>*</v>
      </c>
      <c r="Y13" s="11" t="str">
        <f>[9]Junho!$K$28</f>
        <v>*</v>
      </c>
      <c r="Z13" s="11" t="str">
        <f>[9]Junho!$K$29</f>
        <v>*</v>
      </c>
      <c r="AA13" s="11" t="str">
        <f>[9]Junho!$K$30</f>
        <v>*</v>
      </c>
      <c r="AB13" s="11" t="str">
        <f>[9]Junho!$K$31</f>
        <v>*</v>
      </c>
      <c r="AC13" s="11" t="str">
        <f>[9]Junho!$K$32</f>
        <v>*</v>
      </c>
      <c r="AD13" s="11" t="str">
        <f>[9]Junho!$K$33</f>
        <v>*</v>
      </c>
      <c r="AE13" s="11" t="str">
        <f>[9]Junho!$K$34</f>
        <v>*</v>
      </c>
      <c r="AF13" s="14" t="s">
        <v>226</v>
      </c>
      <c r="AG13" s="139" t="s">
        <v>226</v>
      </c>
      <c r="AH13" s="67" t="s">
        <v>226</v>
      </c>
    </row>
    <row r="14" spans="1:34" x14ac:dyDescent="0.2">
      <c r="A14" s="58" t="s">
        <v>118</v>
      </c>
      <c r="B14" s="11" t="str">
        <f>[10]Junho!$K$5</f>
        <v>*</v>
      </c>
      <c r="C14" s="11" t="str">
        <f>[10]Junho!$K$6</f>
        <v>*</v>
      </c>
      <c r="D14" s="11" t="str">
        <f>[10]Junho!$K$7</f>
        <v>*</v>
      </c>
      <c r="E14" s="11" t="str">
        <f>[10]Junho!$K$8</f>
        <v>*</v>
      </c>
      <c r="F14" s="11" t="str">
        <f>[10]Junho!$K$9</f>
        <v>*</v>
      </c>
      <c r="G14" s="11" t="str">
        <f>[10]Junho!$K$10</f>
        <v>*</v>
      </c>
      <c r="H14" s="11" t="str">
        <f>[10]Junho!$K$11</f>
        <v>*</v>
      </c>
      <c r="I14" s="11" t="str">
        <f>[10]Junho!$K$12</f>
        <v>*</v>
      </c>
      <c r="J14" s="11" t="str">
        <f>[10]Junho!$K$13</f>
        <v>*</v>
      </c>
      <c r="K14" s="11" t="str">
        <f>[10]Junho!$K$14</f>
        <v>*</v>
      </c>
      <c r="L14" s="11" t="str">
        <f>[10]Junho!$K$15</f>
        <v>*</v>
      </c>
      <c r="M14" s="11" t="str">
        <f>[10]Junho!$K$16</f>
        <v>*</v>
      </c>
      <c r="N14" s="11" t="str">
        <f>[10]Junho!$K$17</f>
        <v>*</v>
      </c>
      <c r="O14" s="11" t="str">
        <f>[10]Junho!$K$18</f>
        <v>*</v>
      </c>
      <c r="P14" s="11" t="str">
        <f>[10]Junho!$K$19</f>
        <v>*</v>
      </c>
      <c r="Q14" s="11" t="str">
        <f>[10]Junho!$K$20</f>
        <v>*</v>
      </c>
      <c r="R14" s="11" t="str">
        <f>[10]Junho!$K$21</f>
        <v>*</v>
      </c>
      <c r="S14" s="11" t="str">
        <f>[10]Junho!$K$22</f>
        <v>*</v>
      </c>
      <c r="T14" s="11" t="str">
        <f>[10]Junho!$K$23</f>
        <v>*</v>
      </c>
      <c r="U14" s="11" t="str">
        <f>[10]Junho!$K$24</f>
        <v>*</v>
      </c>
      <c r="V14" s="11" t="str">
        <f>[10]Junho!$K$25</f>
        <v>*</v>
      </c>
      <c r="W14" s="11" t="str">
        <f>[10]Junho!$K$26</f>
        <v>*</v>
      </c>
      <c r="X14" s="11" t="str">
        <f>[10]Junho!$K$27</f>
        <v>*</v>
      </c>
      <c r="Y14" s="11" t="str">
        <f>[10]Junho!$K$28</f>
        <v>*</v>
      </c>
      <c r="Z14" s="11" t="str">
        <f>[10]Junho!$K$29</f>
        <v>*</v>
      </c>
      <c r="AA14" s="11" t="str">
        <f>[10]Junho!$K$30</f>
        <v>*</v>
      </c>
      <c r="AB14" s="11" t="str">
        <f>[10]Junho!$K$31</f>
        <v>*</v>
      </c>
      <c r="AC14" s="11" t="str">
        <f>[10]Junho!$K$32</f>
        <v>*</v>
      </c>
      <c r="AD14" s="11" t="str">
        <f>[10]Junho!$K$33</f>
        <v>*</v>
      </c>
      <c r="AE14" s="11" t="str">
        <f>[10]Junho!$K$34</f>
        <v>*</v>
      </c>
      <c r="AF14" s="15" t="s">
        <v>226</v>
      </c>
      <c r="AG14" s="16" t="s">
        <v>226</v>
      </c>
      <c r="AH14" s="67" t="s">
        <v>226</v>
      </c>
    </row>
    <row r="15" spans="1:34" x14ac:dyDescent="0.2">
      <c r="A15" s="58" t="s">
        <v>121</v>
      </c>
      <c r="B15" s="11">
        <f>[11]Junho!$K$5</f>
        <v>10.4</v>
      </c>
      <c r="C15" s="11">
        <f>[11]Junho!$K$6</f>
        <v>5</v>
      </c>
      <c r="D15" s="11">
        <f>[11]Junho!$K$7</f>
        <v>0.2</v>
      </c>
      <c r="E15" s="11">
        <f>[11]Junho!$K$8</f>
        <v>6</v>
      </c>
      <c r="F15" s="11">
        <f>[11]Junho!$K$9</f>
        <v>2.4</v>
      </c>
      <c r="G15" s="11">
        <f>[11]Junho!$K$10</f>
        <v>7.6000000000000005</v>
      </c>
      <c r="H15" s="11">
        <f>[11]Junho!$K$11</f>
        <v>0</v>
      </c>
      <c r="I15" s="11">
        <f>[11]Junho!$K$12</f>
        <v>0</v>
      </c>
      <c r="J15" s="11">
        <f>[11]Junho!$K$13</f>
        <v>0</v>
      </c>
      <c r="K15" s="11">
        <f>[11]Junho!$K$14</f>
        <v>0</v>
      </c>
      <c r="L15" s="11">
        <f>[11]Junho!$K$15</f>
        <v>0</v>
      </c>
      <c r="M15" s="11">
        <f>[11]Junho!$K$16</f>
        <v>0</v>
      </c>
      <c r="N15" s="11">
        <f>[11]Junho!$K$17</f>
        <v>0</v>
      </c>
      <c r="O15" s="11">
        <f>[11]Junho!$K$18</f>
        <v>0</v>
      </c>
      <c r="P15" s="11">
        <f>[11]Junho!$K$19</f>
        <v>0</v>
      </c>
      <c r="Q15" s="11">
        <f>[11]Junho!$K$20</f>
        <v>0</v>
      </c>
      <c r="R15" s="11">
        <f>[11]Junho!$K$21</f>
        <v>0</v>
      </c>
      <c r="S15" s="11">
        <f>[11]Junho!$K$22</f>
        <v>0</v>
      </c>
      <c r="T15" s="11">
        <f>[11]Junho!$K$23</f>
        <v>0</v>
      </c>
      <c r="U15" s="11">
        <f>[11]Junho!$K$24</f>
        <v>0</v>
      </c>
      <c r="V15" s="11">
        <f>[11]Junho!$K$25</f>
        <v>0</v>
      </c>
      <c r="W15" s="11">
        <f>[11]Junho!$K$26</f>
        <v>0</v>
      </c>
      <c r="X15" s="11">
        <f>[11]Junho!$K$27</f>
        <v>0</v>
      </c>
      <c r="Y15" s="11">
        <f>[11]Junho!$K$28</f>
        <v>0</v>
      </c>
      <c r="Z15" s="11">
        <f>[11]Junho!$K$29</f>
        <v>8</v>
      </c>
      <c r="AA15" s="11">
        <f>[11]Junho!$K$30</f>
        <v>35.199999999999996</v>
      </c>
      <c r="AB15" s="11">
        <f>[11]Junho!$K$31</f>
        <v>30.4</v>
      </c>
      <c r="AC15" s="11">
        <f>[11]Junho!$K$32</f>
        <v>0.2</v>
      </c>
      <c r="AD15" s="11">
        <f>[11]Junho!$K$33</f>
        <v>0</v>
      </c>
      <c r="AE15" s="11">
        <f>[11]Junho!$K$34</f>
        <v>2.4</v>
      </c>
      <c r="AF15" s="15">
        <f t="shared" si="1"/>
        <v>107.8</v>
      </c>
      <c r="AG15" s="16">
        <f t="shared" si="2"/>
        <v>35.199999999999996</v>
      </c>
      <c r="AH15" s="67">
        <f t="shared" si="3"/>
        <v>19</v>
      </c>
    </row>
    <row r="16" spans="1:34" x14ac:dyDescent="0.2">
      <c r="A16" s="58" t="s">
        <v>168</v>
      </c>
      <c r="B16" s="11" t="str">
        <f>[12]Junho!$K$5</f>
        <v>*</v>
      </c>
      <c r="C16" s="11" t="str">
        <f>[12]Junho!$K$6</f>
        <v>*</v>
      </c>
      <c r="D16" s="11" t="str">
        <f>[12]Junho!$K$7</f>
        <v>*</v>
      </c>
      <c r="E16" s="11" t="str">
        <f>[12]Junho!$K$8</f>
        <v>*</v>
      </c>
      <c r="F16" s="11" t="str">
        <f>[12]Junho!$K$9</f>
        <v>*</v>
      </c>
      <c r="G16" s="11" t="str">
        <f>[12]Junho!$K$10</f>
        <v>*</v>
      </c>
      <c r="H16" s="11" t="str">
        <f>[12]Junho!$K$11</f>
        <v>*</v>
      </c>
      <c r="I16" s="11" t="str">
        <f>[12]Junho!$K$12</f>
        <v>*</v>
      </c>
      <c r="J16" s="11" t="str">
        <f>[12]Junho!$K$13</f>
        <v>*</v>
      </c>
      <c r="K16" s="11" t="str">
        <f>[12]Junho!$K$14</f>
        <v>*</v>
      </c>
      <c r="L16" s="11" t="str">
        <f>[12]Junho!$K$15</f>
        <v>*</v>
      </c>
      <c r="M16" s="11" t="str">
        <f>[12]Junho!$K$16</f>
        <v>*</v>
      </c>
      <c r="N16" s="11" t="str">
        <f>[12]Junho!$K$17</f>
        <v>*</v>
      </c>
      <c r="O16" s="11" t="str">
        <f>[12]Junho!$K$18</f>
        <v>*</v>
      </c>
      <c r="P16" s="11" t="str">
        <f>[12]Junho!$K$19</f>
        <v>*</v>
      </c>
      <c r="Q16" s="11" t="str">
        <f>[12]Junho!$K$20</f>
        <v>*</v>
      </c>
      <c r="R16" s="11" t="str">
        <f>[12]Junho!$K$21</f>
        <v>*</v>
      </c>
      <c r="S16" s="11" t="str">
        <f>[12]Junho!$K$22</f>
        <v>*</v>
      </c>
      <c r="T16" s="11" t="str">
        <f>[12]Junho!$K$23</f>
        <v>*</v>
      </c>
      <c r="U16" s="11" t="str">
        <f>[12]Junho!$K$24</f>
        <v>*</v>
      </c>
      <c r="V16" s="11" t="str">
        <f>[12]Junho!$K$25</f>
        <v>*</v>
      </c>
      <c r="W16" s="11" t="str">
        <f>[12]Junho!$K$26</f>
        <v>*</v>
      </c>
      <c r="X16" s="11" t="str">
        <f>[12]Junho!$K$27</f>
        <v>*</v>
      </c>
      <c r="Y16" s="11" t="str">
        <f>[12]Junho!$K$28</f>
        <v>*</v>
      </c>
      <c r="Z16" s="11" t="str">
        <f>[12]Junho!$K$29</f>
        <v>*</v>
      </c>
      <c r="AA16" s="11" t="str">
        <f>[12]Junho!$K$30</f>
        <v>*</v>
      </c>
      <c r="AB16" s="11" t="str">
        <f>[12]Junho!$K$31</f>
        <v>*</v>
      </c>
      <c r="AC16" s="11" t="str">
        <f>[12]Junho!$K$32</f>
        <v>*</v>
      </c>
      <c r="AD16" s="11" t="str">
        <f>[12]Junho!$K$33</f>
        <v>*</v>
      </c>
      <c r="AE16" s="11" t="str">
        <f>[12]Junho!$K$34</f>
        <v>*</v>
      </c>
      <c r="AF16" s="15" t="s">
        <v>226</v>
      </c>
      <c r="AG16" s="16" t="s">
        <v>226</v>
      </c>
      <c r="AH16" s="67" t="s">
        <v>226</v>
      </c>
    </row>
    <row r="17" spans="1:36" x14ac:dyDescent="0.2">
      <c r="A17" s="58" t="s">
        <v>2</v>
      </c>
      <c r="B17" s="11">
        <f>[13]Junho!$K$5</f>
        <v>0</v>
      </c>
      <c r="C17" s="11">
        <f>[13]Junho!$K$6</f>
        <v>15.200000000000001</v>
      </c>
      <c r="D17" s="11">
        <f>[13]Junho!$K$7</f>
        <v>6.1999999999999993</v>
      </c>
      <c r="E17" s="11">
        <f>[13]Junho!$K$8</f>
        <v>1.4</v>
      </c>
      <c r="F17" s="11">
        <f>[13]Junho!$K$9</f>
        <v>0</v>
      </c>
      <c r="G17" s="11">
        <f>[13]Junho!$K$10</f>
        <v>0</v>
      </c>
      <c r="H17" s="11">
        <f>[13]Junho!$K$11</f>
        <v>0.2</v>
      </c>
      <c r="I17" s="11">
        <f>[13]Junho!$K$12</f>
        <v>0</v>
      </c>
      <c r="J17" s="11">
        <f>[13]Junho!$K$13</f>
        <v>0</v>
      </c>
      <c r="K17" s="11">
        <f>[13]Junho!$K$14</f>
        <v>0</v>
      </c>
      <c r="L17" s="11">
        <f>[13]Junho!$K$15</f>
        <v>0</v>
      </c>
      <c r="M17" s="11">
        <f>[13]Junho!$K$16</f>
        <v>0</v>
      </c>
      <c r="N17" s="11">
        <f>[13]Junho!$K$17</f>
        <v>0</v>
      </c>
      <c r="O17" s="11">
        <f>[13]Junho!$K$18</f>
        <v>0</v>
      </c>
      <c r="P17" s="11">
        <f>[13]Junho!$K$19</f>
        <v>0</v>
      </c>
      <c r="Q17" s="11">
        <f>[13]Junho!$K$20</f>
        <v>0</v>
      </c>
      <c r="R17" s="11">
        <f>[13]Junho!$K$21</f>
        <v>0</v>
      </c>
      <c r="S17" s="11">
        <f>[13]Junho!$K$22</f>
        <v>0</v>
      </c>
      <c r="T17" s="11">
        <f>[13]Junho!$K$23</f>
        <v>0</v>
      </c>
      <c r="U17" s="11">
        <f>[13]Junho!$K$24</f>
        <v>0</v>
      </c>
      <c r="V17" s="11">
        <f>[13]Junho!$K$25</f>
        <v>0</v>
      </c>
      <c r="W17" s="11">
        <f>[13]Junho!$K$26</f>
        <v>0</v>
      </c>
      <c r="X17" s="11">
        <f>[13]Junho!$K$27</f>
        <v>0</v>
      </c>
      <c r="Y17" s="11">
        <f>[13]Junho!$K$28</f>
        <v>0</v>
      </c>
      <c r="Z17" s="11">
        <f>[13]Junho!$K$29</f>
        <v>0.4</v>
      </c>
      <c r="AA17" s="11">
        <f>[13]Junho!$K$30</f>
        <v>2.8</v>
      </c>
      <c r="AB17" s="11">
        <f>[13]Junho!$K$31</f>
        <v>14.799999999999997</v>
      </c>
      <c r="AC17" s="11">
        <f>[13]Junho!$K$32</f>
        <v>0</v>
      </c>
      <c r="AD17" s="11">
        <f>[13]Junho!$K$33</f>
        <v>0.2</v>
      </c>
      <c r="AE17" s="11">
        <f>[13]Junho!$K$34</f>
        <v>0</v>
      </c>
      <c r="AF17" s="15">
        <f t="shared" si="1"/>
        <v>41.199999999999996</v>
      </c>
      <c r="AG17" s="16">
        <f t="shared" si="2"/>
        <v>15.200000000000001</v>
      </c>
      <c r="AH17" s="67">
        <f t="shared" si="3"/>
        <v>22</v>
      </c>
      <c r="AJ17" s="12" t="s">
        <v>47</v>
      </c>
    </row>
    <row r="18" spans="1:36" x14ac:dyDescent="0.2">
      <c r="A18" s="58" t="s">
        <v>3</v>
      </c>
      <c r="B18" s="11">
        <f>[14]Junho!$K$5</f>
        <v>0</v>
      </c>
      <c r="C18" s="11">
        <f>[14]Junho!$K$6</f>
        <v>0</v>
      </c>
      <c r="D18" s="11">
        <f>[14]Junho!$K$7</f>
        <v>0</v>
      </c>
      <c r="E18" s="11">
        <f>[14]Junho!$K$8</f>
        <v>0</v>
      </c>
      <c r="F18" s="11">
        <f>[14]Junho!$K$9</f>
        <v>0</v>
      </c>
      <c r="G18" s="11">
        <f>[14]Junho!$K$10</f>
        <v>0</v>
      </c>
      <c r="H18" s="11">
        <f>[14]Junho!$K$11</f>
        <v>0</v>
      </c>
      <c r="I18" s="11">
        <f>[14]Junho!$K$12</f>
        <v>0</v>
      </c>
      <c r="J18" s="11">
        <f>[14]Junho!$K$13</f>
        <v>0</v>
      </c>
      <c r="K18" s="11">
        <f>[14]Junho!$K$14</f>
        <v>0</v>
      </c>
      <c r="L18" s="11">
        <f>[14]Junho!$K$15</f>
        <v>0</v>
      </c>
      <c r="M18" s="11">
        <f>[14]Junho!$K$16</f>
        <v>0</v>
      </c>
      <c r="N18" s="11">
        <f>[14]Junho!$K$17</f>
        <v>0</v>
      </c>
      <c r="O18" s="11">
        <f>[14]Junho!$K$18</f>
        <v>0</v>
      </c>
      <c r="P18" s="11">
        <f>[14]Junho!$K$19</f>
        <v>0</v>
      </c>
      <c r="Q18" s="11">
        <f>[14]Junho!$K$20</f>
        <v>0</v>
      </c>
      <c r="R18" s="11">
        <f>[14]Junho!$K$21</f>
        <v>0</v>
      </c>
      <c r="S18" s="11">
        <f>[14]Junho!$K$22</f>
        <v>0</v>
      </c>
      <c r="T18" s="11">
        <f>[14]Junho!$K$23</f>
        <v>0</v>
      </c>
      <c r="U18" s="11">
        <f>[14]Junho!$K$24</f>
        <v>0</v>
      </c>
      <c r="V18" s="11">
        <f>[14]Junho!$K$25</f>
        <v>0</v>
      </c>
      <c r="W18" s="11">
        <f>[14]Junho!$K$26</f>
        <v>0</v>
      </c>
      <c r="X18" s="11">
        <f>[14]Junho!$K$27</f>
        <v>0</v>
      </c>
      <c r="Y18" s="11">
        <f>[14]Junho!$K$28</f>
        <v>0</v>
      </c>
      <c r="Z18" s="11">
        <f>[14]Junho!$K$29</f>
        <v>0</v>
      </c>
      <c r="AA18" s="11">
        <f>[14]Junho!$K$30</f>
        <v>0</v>
      </c>
      <c r="AB18" s="11">
        <f>[14]Junho!$K$31</f>
        <v>0.4</v>
      </c>
      <c r="AC18" s="11">
        <f>[14]Junho!$K$32</f>
        <v>7.6000000000000005</v>
      </c>
      <c r="AD18" s="11">
        <f>[14]Junho!$K$33</f>
        <v>0</v>
      </c>
      <c r="AE18" s="11">
        <f>[14]Junho!$K$34</f>
        <v>0</v>
      </c>
      <c r="AF18" s="15">
        <f t="shared" si="1"/>
        <v>8</v>
      </c>
      <c r="AG18" s="16">
        <f t="shared" si="2"/>
        <v>7.6000000000000005</v>
      </c>
      <c r="AH18" s="67">
        <f t="shared" si="3"/>
        <v>28</v>
      </c>
      <c r="AI18" s="12" t="s">
        <v>47</v>
      </c>
      <c r="AJ18" s="12" t="s">
        <v>47</v>
      </c>
    </row>
    <row r="19" spans="1:36" x14ac:dyDescent="0.2">
      <c r="A19" s="58" t="s">
        <v>4</v>
      </c>
      <c r="B19" s="11" t="str">
        <f>[15]Junho!$K$5</f>
        <v>*</v>
      </c>
      <c r="C19" s="11" t="str">
        <f>[15]Junho!$K$6</f>
        <v>*</v>
      </c>
      <c r="D19" s="11" t="str">
        <f>[15]Junho!$K$7</f>
        <v>*</v>
      </c>
      <c r="E19" s="11" t="str">
        <f>[15]Junho!$K$8</f>
        <v>*</v>
      </c>
      <c r="F19" s="11" t="str">
        <f>[15]Junho!$K$9</f>
        <v>*</v>
      </c>
      <c r="G19" s="11" t="str">
        <f>[15]Junho!$K$10</f>
        <v>*</v>
      </c>
      <c r="H19" s="11" t="str">
        <f>[15]Junho!$K$11</f>
        <v>*</v>
      </c>
      <c r="I19" s="11" t="str">
        <f>[15]Junho!$K$12</f>
        <v>*</v>
      </c>
      <c r="J19" s="11" t="str">
        <f>[15]Junho!$K$13</f>
        <v>*</v>
      </c>
      <c r="K19" s="11" t="str">
        <f>[15]Junho!$K$14</f>
        <v>*</v>
      </c>
      <c r="L19" s="11" t="str">
        <f>[15]Junho!$K$15</f>
        <v>*</v>
      </c>
      <c r="M19" s="11" t="str">
        <f>[15]Junho!$K$16</f>
        <v>*</v>
      </c>
      <c r="N19" s="11" t="str">
        <f>[15]Junho!$K$17</f>
        <v>*</v>
      </c>
      <c r="O19" s="11" t="str">
        <f>[15]Junho!$K$18</f>
        <v>*</v>
      </c>
      <c r="P19" s="11" t="str">
        <f>[15]Junho!$K$19</f>
        <v>*</v>
      </c>
      <c r="Q19" s="11" t="str">
        <f>[15]Junho!$K$20</f>
        <v>*</v>
      </c>
      <c r="R19" s="11" t="str">
        <f>[15]Junho!$K$21</f>
        <v>*</v>
      </c>
      <c r="S19" s="11" t="str">
        <f>[15]Junho!$K$22</f>
        <v>*</v>
      </c>
      <c r="T19" s="11" t="str">
        <f>[15]Junho!$K$23</f>
        <v>*</v>
      </c>
      <c r="U19" s="11" t="str">
        <f>[15]Junho!$K$24</f>
        <v>*</v>
      </c>
      <c r="V19" s="11" t="str">
        <f>[15]Junho!$K$25</f>
        <v>*</v>
      </c>
      <c r="W19" s="11" t="str">
        <f>[15]Junho!$K$26</f>
        <v>*</v>
      </c>
      <c r="X19" s="11" t="str">
        <f>[15]Junho!$K$27</f>
        <v>*</v>
      </c>
      <c r="Y19" s="11" t="str">
        <f>[15]Junho!$K$28</f>
        <v>*</v>
      </c>
      <c r="Z19" s="11" t="str">
        <f>[15]Junho!$K$29</f>
        <v>*</v>
      </c>
      <c r="AA19" s="11" t="str">
        <f>[15]Junho!$K$30</f>
        <v>*</v>
      </c>
      <c r="AB19" s="11" t="str">
        <f>[15]Junho!$K$31</f>
        <v>*</v>
      </c>
      <c r="AC19" s="11" t="str">
        <f>[15]Junho!$K$32</f>
        <v>*</v>
      </c>
      <c r="AD19" s="11" t="str">
        <f>[15]Junho!$K$33</f>
        <v>*</v>
      </c>
      <c r="AE19" s="11" t="str">
        <f>[15]Junho!$K$34</f>
        <v>*</v>
      </c>
      <c r="AF19" s="15" t="s">
        <v>226</v>
      </c>
      <c r="AG19" s="16" t="s">
        <v>226</v>
      </c>
      <c r="AH19" s="67" t="s">
        <v>226</v>
      </c>
    </row>
    <row r="20" spans="1:36" x14ac:dyDescent="0.2">
      <c r="A20" s="58" t="s">
        <v>5</v>
      </c>
      <c r="B20" s="11">
        <f>[16]Junho!$K$5</f>
        <v>2.2000000000000002</v>
      </c>
      <c r="C20" s="11">
        <f>[16]Junho!$K$6</f>
        <v>7.9999999999999991</v>
      </c>
      <c r="D20" s="11">
        <f>[16]Junho!$K$7</f>
        <v>0.2</v>
      </c>
      <c r="E20" s="11">
        <f>[16]Junho!$K$8</f>
        <v>0.2</v>
      </c>
      <c r="F20" s="11">
        <f>[16]Junho!$K$9</f>
        <v>0</v>
      </c>
      <c r="G20" s="11">
        <f>[16]Junho!$K$10</f>
        <v>0</v>
      </c>
      <c r="H20" s="11">
        <f>[16]Junho!$K$11</f>
        <v>0</v>
      </c>
      <c r="I20" s="11">
        <f>[16]Junho!$K$12</f>
        <v>0</v>
      </c>
      <c r="J20" s="11">
        <f>[16]Junho!$K$13</f>
        <v>0</v>
      </c>
      <c r="K20" s="11">
        <f>[16]Junho!$K$14</f>
        <v>0</v>
      </c>
      <c r="L20" s="11">
        <f>[16]Junho!$K$15</f>
        <v>0</v>
      </c>
      <c r="M20" s="11">
        <f>[16]Junho!$K$16</f>
        <v>0</v>
      </c>
      <c r="N20" s="11">
        <f>[16]Junho!$K$17</f>
        <v>0</v>
      </c>
      <c r="O20" s="11">
        <f>[16]Junho!$K$18</f>
        <v>0</v>
      </c>
      <c r="P20" s="11">
        <f>[16]Junho!$K$19</f>
        <v>0</v>
      </c>
      <c r="Q20" s="11">
        <f>[16]Junho!$K$20</f>
        <v>0</v>
      </c>
      <c r="R20" s="11">
        <f>[16]Junho!$K$21</f>
        <v>0</v>
      </c>
      <c r="S20" s="11">
        <f>[16]Junho!$K$22</f>
        <v>0</v>
      </c>
      <c r="T20" s="11">
        <f>[16]Junho!$K$23</f>
        <v>0</v>
      </c>
      <c r="U20" s="11">
        <f>[16]Junho!$K$24</f>
        <v>0</v>
      </c>
      <c r="V20" s="11">
        <f>[16]Junho!$K$25</f>
        <v>0</v>
      </c>
      <c r="W20" s="11">
        <f>[16]Junho!$K$26</f>
        <v>0</v>
      </c>
      <c r="X20" s="11">
        <f>[16]Junho!$K$27</f>
        <v>0</v>
      </c>
      <c r="Y20" s="11">
        <f>[16]Junho!$K$28</f>
        <v>0</v>
      </c>
      <c r="Z20" s="11">
        <f>[16]Junho!$K$29</f>
        <v>7.8</v>
      </c>
      <c r="AA20" s="11">
        <f>[16]Junho!$K$30</f>
        <v>0.8</v>
      </c>
      <c r="AB20" s="11">
        <f>[16]Junho!$K$31</f>
        <v>0</v>
      </c>
      <c r="AC20" s="11">
        <f>[16]Junho!$K$32</f>
        <v>0</v>
      </c>
      <c r="AD20" s="11">
        <f>[16]Junho!$K$33</f>
        <v>0</v>
      </c>
      <c r="AE20" s="11">
        <f>[16]Junho!$K$34</f>
        <v>0</v>
      </c>
      <c r="AF20" s="15">
        <f t="shared" si="1"/>
        <v>19.2</v>
      </c>
      <c r="AG20" s="16">
        <f t="shared" si="2"/>
        <v>7.9999999999999991</v>
      </c>
      <c r="AH20" s="67">
        <f t="shared" si="3"/>
        <v>24</v>
      </c>
      <c r="AI20" s="12" t="s">
        <v>47</v>
      </c>
    </row>
    <row r="21" spans="1:36" x14ac:dyDescent="0.2">
      <c r="A21" s="58" t="s">
        <v>43</v>
      </c>
      <c r="B21" s="11">
        <f>[17]Junho!$K$5</f>
        <v>0</v>
      </c>
      <c r="C21" s="11">
        <f>[17]Junho!$K$6</f>
        <v>0</v>
      </c>
      <c r="D21" s="11">
        <f>[17]Junho!$K$7</f>
        <v>0</v>
      </c>
      <c r="E21" s="11">
        <f>[17]Junho!$K$8</f>
        <v>0</v>
      </c>
      <c r="F21" s="11">
        <f>[17]Junho!$K$9</f>
        <v>0</v>
      </c>
      <c r="G21" s="11">
        <f>[17]Junho!$K$10</f>
        <v>0</v>
      </c>
      <c r="H21" s="11">
        <f>[17]Junho!$K$11</f>
        <v>0</v>
      </c>
      <c r="I21" s="11">
        <f>[17]Junho!$K$12</f>
        <v>0</v>
      </c>
      <c r="J21" s="11">
        <f>[17]Junho!$K$13</f>
        <v>0</v>
      </c>
      <c r="K21" s="11">
        <f>[17]Junho!$K$14</f>
        <v>0</v>
      </c>
      <c r="L21" s="11">
        <f>[17]Junho!$K$15</f>
        <v>0</v>
      </c>
      <c r="M21" s="11">
        <f>[17]Junho!$K$16</f>
        <v>0</v>
      </c>
      <c r="N21" s="11">
        <f>[17]Junho!$K$17</f>
        <v>0</v>
      </c>
      <c r="O21" s="11">
        <f>[17]Junho!$K$18</f>
        <v>0</v>
      </c>
      <c r="P21" s="11">
        <f>[17]Junho!$K$19</f>
        <v>0</v>
      </c>
      <c r="Q21" s="11">
        <f>[17]Junho!$K$20</f>
        <v>0</v>
      </c>
      <c r="R21" s="11">
        <f>[17]Junho!$K$21</f>
        <v>0</v>
      </c>
      <c r="S21" s="11">
        <f>[17]Junho!$K$22</f>
        <v>0</v>
      </c>
      <c r="T21" s="11">
        <f>[17]Junho!$K$23</f>
        <v>0</v>
      </c>
      <c r="U21" s="11">
        <f>[17]Junho!$K$24</f>
        <v>0</v>
      </c>
      <c r="V21" s="11">
        <f>[17]Junho!$K$25</f>
        <v>0</v>
      </c>
      <c r="W21" s="11">
        <f>[17]Junho!$K$26</f>
        <v>0</v>
      </c>
      <c r="X21" s="11">
        <f>[17]Junho!$K$27</f>
        <v>0</v>
      </c>
      <c r="Y21" s="11">
        <f>[17]Junho!$K$28</f>
        <v>0</v>
      </c>
      <c r="Z21" s="11">
        <f>[17]Junho!$K$29</f>
        <v>0</v>
      </c>
      <c r="AA21" s="11">
        <f>[17]Junho!$K$30</f>
        <v>0</v>
      </c>
      <c r="AB21" s="11">
        <f>[17]Junho!$K$31</f>
        <v>0</v>
      </c>
      <c r="AC21" s="11">
        <f>[17]Junho!$K$32</f>
        <v>0.4</v>
      </c>
      <c r="AD21" s="11">
        <f>[17]Junho!$K$33</f>
        <v>0</v>
      </c>
      <c r="AE21" s="11">
        <f>[17]Junho!$K$34</f>
        <v>0</v>
      </c>
      <c r="AF21" s="15">
        <f t="shared" si="1"/>
        <v>0.4</v>
      </c>
      <c r="AG21" s="16">
        <f t="shared" si="2"/>
        <v>0.4</v>
      </c>
      <c r="AH21" s="67">
        <f>COUNTIF(B21:AE21,"=0,0")</f>
        <v>29</v>
      </c>
    </row>
    <row r="22" spans="1:36" x14ac:dyDescent="0.2">
      <c r="A22" s="58" t="s">
        <v>6</v>
      </c>
      <c r="B22" s="11">
        <f>[18]Junho!$K$5</f>
        <v>0</v>
      </c>
      <c r="C22" s="11">
        <f>[18]Junho!$K$6</f>
        <v>0</v>
      </c>
      <c r="D22" s="11">
        <f>[18]Junho!$K$7</f>
        <v>0</v>
      </c>
      <c r="E22" s="11">
        <f>[18]Junho!$K$8</f>
        <v>0</v>
      </c>
      <c r="F22" s="11">
        <f>[18]Junho!$K$9</f>
        <v>0</v>
      </c>
      <c r="G22" s="11">
        <f>[18]Junho!$K$10</f>
        <v>0</v>
      </c>
      <c r="H22" s="11">
        <f>[18]Junho!$K$11</f>
        <v>0</v>
      </c>
      <c r="I22" s="11">
        <f>[18]Junho!$K$12</f>
        <v>0</v>
      </c>
      <c r="J22" s="11">
        <f>[18]Junho!$K$13</f>
        <v>0</v>
      </c>
      <c r="K22" s="11">
        <f>[18]Junho!$K$14</f>
        <v>0</v>
      </c>
      <c r="L22" s="11">
        <f>[18]Junho!$K$15</f>
        <v>0</v>
      </c>
      <c r="M22" s="11">
        <f>[18]Junho!$K$16</f>
        <v>0</v>
      </c>
      <c r="N22" s="11">
        <f>[18]Junho!$K$17</f>
        <v>0</v>
      </c>
      <c r="O22" s="11">
        <f>[18]Junho!$K$18</f>
        <v>0</v>
      </c>
      <c r="P22" s="11">
        <f>[18]Junho!$K$19</f>
        <v>0</v>
      </c>
      <c r="Q22" s="11">
        <f>[18]Junho!$K$20</f>
        <v>0</v>
      </c>
      <c r="R22" s="11">
        <f>[18]Junho!$K$21</f>
        <v>0</v>
      </c>
      <c r="S22" s="11">
        <f>[18]Junho!$K$22</f>
        <v>0</v>
      </c>
      <c r="T22" s="11">
        <f>[18]Junho!$K$23</f>
        <v>0</v>
      </c>
      <c r="U22" s="11">
        <f>[18]Junho!$K$24</f>
        <v>0</v>
      </c>
      <c r="V22" s="11">
        <f>[18]Junho!$K$25</f>
        <v>0</v>
      </c>
      <c r="W22" s="11">
        <f>[18]Junho!$K$26</f>
        <v>0</v>
      </c>
      <c r="X22" s="11">
        <f>[18]Junho!$K$27</f>
        <v>0</v>
      </c>
      <c r="Y22" s="11">
        <f>[18]Junho!$K$28</f>
        <v>0</v>
      </c>
      <c r="Z22" s="11">
        <f>[18]Junho!$K$29</f>
        <v>0</v>
      </c>
      <c r="AA22" s="11">
        <f>[18]Junho!$K$30</f>
        <v>0</v>
      </c>
      <c r="AB22" s="11">
        <f>[18]Junho!$K$31</f>
        <v>0</v>
      </c>
      <c r="AC22" s="11">
        <f>[18]Junho!$K$32</f>
        <v>0</v>
      </c>
      <c r="AD22" s="11">
        <f>[18]Junho!$K$33</f>
        <v>0</v>
      </c>
      <c r="AE22" s="11">
        <f>[18]Junho!$K$34</f>
        <v>0</v>
      </c>
      <c r="AF22" s="15">
        <f t="shared" ref="AF22" si="4">SUM(B22:AE22)</f>
        <v>0</v>
      </c>
      <c r="AG22" s="16">
        <f t="shared" ref="AG22" si="5">MAX(B22:AE22)</f>
        <v>0</v>
      </c>
      <c r="AH22" s="67">
        <f>COUNTIF(B22:AE22,"=0,0")</f>
        <v>30</v>
      </c>
    </row>
    <row r="23" spans="1:36" x14ac:dyDescent="0.2">
      <c r="A23" s="58" t="s">
        <v>7</v>
      </c>
      <c r="B23" s="11" t="str">
        <f>[19]Junho!$K$5</f>
        <v>*</v>
      </c>
      <c r="C23" s="11" t="str">
        <f>[19]Junho!$K$6</f>
        <v>*</v>
      </c>
      <c r="D23" s="11" t="str">
        <f>[19]Junho!$K$7</f>
        <v>*</v>
      </c>
      <c r="E23" s="11" t="str">
        <f>[19]Junho!$K$8</f>
        <v>*</v>
      </c>
      <c r="F23" s="11" t="str">
        <f>[19]Junho!$K$9</f>
        <v>*</v>
      </c>
      <c r="G23" s="11" t="str">
        <f>[19]Junho!$K$10</f>
        <v>*</v>
      </c>
      <c r="H23" s="11" t="str">
        <f>[19]Junho!$K$11</f>
        <v>*</v>
      </c>
      <c r="I23" s="11" t="str">
        <f>[19]Junho!$K$12</f>
        <v>*</v>
      </c>
      <c r="J23" s="11">
        <f>[19]Junho!$K$13</f>
        <v>0</v>
      </c>
      <c r="K23" s="11" t="str">
        <f>[19]Junho!$K$14</f>
        <v>*</v>
      </c>
      <c r="L23" s="11" t="str">
        <f>[19]Junho!$K$15</f>
        <v>*</v>
      </c>
      <c r="M23" s="11" t="str">
        <f>[19]Junho!$K$16</f>
        <v>*</v>
      </c>
      <c r="N23" s="11" t="str">
        <f>[19]Junho!$K$17</f>
        <v>*</v>
      </c>
      <c r="O23" s="11" t="str">
        <f>[19]Junho!$K$18</f>
        <v>*</v>
      </c>
      <c r="P23" s="11">
        <f>[19]Junho!$K$19</f>
        <v>0</v>
      </c>
      <c r="Q23" s="11">
        <f>[19]Junho!$K$20</f>
        <v>0</v>
      </c>
      <c r="R23" s="11">
        <f>[19]Junho!$K$21</f>
        <v>0</v>
      </c>
      <c r="S23" s="11">
        <f>[19]Junho!$K$22</f>
        <v>0</v>
      </c>
      <c r="T23" s="11">
        <f>[19]Junho!$K$23</f>
        <v>0</v>
      </c>
      <c r="U23" s="11">
        <f>[19]Junho!$K$24</f>
        <v>0</v>
      </c>
      <c r="V23" s="11">
        <f>[19]Junho!$K$25</f>
        <v>0</v>
      </c>
      <c r="W23" s="11">
        <f>[19]Junho!$K$26</f>
        <v>0</v>
      </c>
      <c r="X23" s="11">
        <f>[19]Junho!$K$27</f>
        <v>0</v>
      </c>
      <c r="Y23" s="11">
        <f>[19]Junho!$K$28</f>
        <v>0</v>
      </c>
      <c r="Z23" s="11">
        <f>[19]Junho!$K$29</f>
        <v>2.2000000000000002</v>
      </c>
      <c r="AA23" s="11" t="str">
        <f>[19]Junho!$K$30</f>
        <v>*</v>
      </c>
      <c r="AB23" s="11" t="str">
        <f>[19]Junho!$K$31</f>
        <v>*</v>
      </c>
      <c r="AC23" s="11" t="str">
        <f>[19]Junho!$K$32</f>
        <v>*</v>
      </c>
      <c r="AD23" s="11" t="str">
        <f>[19]Junho!$K$33</f>
        <v>*</v>
      </c>
      <c r="AE23" s="11" t="str">
        <f>[19]Junho!$K$34</f>
        <v>*</v>
      </c>
      <c r="AF23" s="15">
        <f t="shared" ref="AF23:AF48" si="6">SUM(B23:AE23)</f>
        <v>2.2000000000000002</v>
      </c>
      <c r="AG23" s="16">
        <f t="shared" ref="AG23:AG48" si="7">MAX(B23:AE23)</f>
        <v>2.2000000000000002</v>
      </c>
      <c r="AH23" s="67">
        <f t="shared" ref="AH23:AH48" si="8">COUNTIF(B23:AE23,"=0,0")</f>
        <v>11</v>
      </c>
    </row>
    <row r="24" spans="1:36" x14ac:dyDescent="0.2">
      <c r="A24" s="58" t="s">
        <v>169</v>
      </c>
      <c r="B24" s="11" t="str">
        <f>[20]Junho!$K$5</f>
        <v>*</v>
      </c>
      <c r="C24" s="11" t="str">
        <f>[20]Junho!$K$6</f>
        <v>*</v>
      </c>
      <c r="D24" s="11" t="str">
        <f>[20]Junho!$K$7</f>
        <v>*</v>
      </c>
      <c r="E24" s="11" t="str">
        <f>[20]Junho!$K$8</f>
        <v>*</v>
      </c>
      <c r="F24" s="11" t="str">
        <f>[20]Junho!$K$9</f>
        <v>*</v>
      </c>
      <c r="G24" s="11" t="str">
        <f>[20]Junho!$K$10</f>
        <v>*</v>
      </c>
      <c r="H24" s="11" t="str">
        <f>[20]Junho!$K$11</f>
        <v>*</v>
      </c>
      <c r="I24" s="11" t="str">
        <f>[20]Junho!$K$12</f>
        <v>*</v>
      </c>
      <c r="J24" s="11" t="str">
        <f>[20]Junho!$K$13</f>
        <v>*</v>
      </c>
      <c r="K24" s="11" t="str">
        <f>[20]Junho!$K$14</f>
        <v>*</v>
      </c>
      <c r="L24" s="11" t="str">
        <f>[20]Junho!$K$15</f>
        <v>*</v>
      </c>
      <c r="M24" s="11" t="str">
        <f>[20]Junho!$K$16</f>
        <v>*</v>
      </c>
      <c r="N24" s="11" t="str">
        <f>[20]Junho!$K$17</f>
        <v>*</v>
      </c>
      <c r="O24" s="11" t="str">
        <f>[20]Junho!$K$18</f>
        <v>*</v>
      </c>
      <c r="P24" s="11" t="str">
        <f>[20]Junho!$K$19</f>
        <v>*</v>
      </c>
      <c r="Q24" s="11" t="str">
        <f>[20]Junho!$K$20</f>
        <v>*</v>
      </c>
      <c r="R24" s="11" t="str">
        <f>[20]Junho!$K$21</f>
        <v>*</v>
      </c>
      <c r="S24" s="11" t="str">
        <f>[20]Junho!$K$22</f>
        <v>*</v>
      </c>
      <c r="T24" s="11" t="str">
        <f>[20]Junho!$K$23</f>
        <v>*</v>
      </c>
      <c r="U24" s="11" t="str">
        <f>[20]Junho!$K$24</f>
        <v>*</v>
      </c>
      <c r="V24" s="11" t="str">
        <f>[20]Junho!$K$25</f>
        <v>*</v>
      </c>
      <c r="W24" s="11" t="str">
        <f>[20]Junho!$K$26</f>
        <v>*</v>
      </c>
      <c r="X24" s="11" t="str">
        <f>[20]Junho!$K$27</f>
        <v>*</v>
      </c>
      <c r="Y24" s="11" t="str">
        <f>[20]Junho!$K$28</f>
        <v>*</v>
      </c>
      <c r="Z24" s="11" t="str">
        <f>[20]Junho!$K$29</f>
        <v>*</v>
      </c>
      <c r="AA24" s="11" t="str">
        <f>[20]Junho!$K$30</f>
        <v>*</v>
      </c>
      <c r="AB24" s="11" t="str">
        <f>[20]Junho!$K$31</f>
        <v>*</v>
      </c>
      <c r="AC24" s="11" t="str">
        <f>[20]Junho!$K$32</f>
        <v>*</v>
      </c>
      <c r="AD24" s="11" t="str">
        <f>[20]Junho!$K$33</f>
        <v>*</v>
      </c>
      <c r="AE24" s="11" t="str">
        <f>[20]Junho!$K$34</f>
        <v>*</v>
      </c>
      <c r="AF24" s="15" t="s">
        <v>226</v>
      </c>
      <c r="AG24" s="16" t="s">
        <v>226</v>
      </c>
      <c r="AH24" s="67" t="s">
        <v>226</v>
      </c>
    </row>
    <row r="25" spans="1:36" x14ac:dyDescent="0.2">
      <c r="A25" s="58" t="s">
        <v>170</v>
      </c>
      <c r="B25" s="11">
        <f>[21]Junho!$K$5</f>
        <v>14.8</v>
      </c>
      <c r="C25" s="11">
        <f>[21]Junho!$K$6</f>
        <v>8.7999999999999989</v>
      </c>
      <c r="D25" s="11">
        <f>[21]Junho!$K$7</f>
        <v>0.2</v>
      </c>
      <c r="E25" s="11">
        <f>[21]Junho!$K$8</f>
        <v>7.4000000000000012</v>
      </c>
      <c r="F25" s="11">
        <f>[21]Junho!$K$9</f>
        <v>4.6000000000000005</v>
      </c>
      <c r="G25" s="11">
        <f>[21]Junho!$K$10</f>
        <v>1.7999999999999998</v>
      </c>
      <c r="H25" s="11">
        <f>[21]Junho!$K$11</f>
        <v>0</v>
      </c>
      <c r="I25" s="11">
        <f>[21]Junho!$K$12</f>
        <v>0</v>
      </c>
      <c r="J25" s="11">
        <f>[21]Junho!$K$13</f>
        <v>0</v>
      </c>
      <c r="K25" s="11">
        <f>[21]Junho!$K$14</f>
        <v>2.2000000000000002</v>
      </c>
      <c r="L25" s="11">
        <f>[21]Junho!$K$15</f>
        <v>0</v>
      </c>
      <c r="M25" s="11">
        <f>[21]Junho!$K$16</f>
        <v>0</v>
      </c>
      <c r="N25" s="11">
        <f>[21]Junho!$K$17</f>
        <v>0</v>
      </c>
      <c r="O25" s="11">
        <f>[21]Junho!$K$18</f>
        <v>0</v>
      </c>
      <c r="P25" s="11">
        <f>[21]Junho!$K$19</f>
        <v>0</v>
      </c>
      <c r="Q25" s="11">
        <f>[21]Junho!$K$20</f>
        <v>0</v>
      </c>
      <c r="R25" s="11">
        <f>[21]Junho!$K$21</f>
        <v>0</v>
      </c>
      <c r="S25" s="11">
        <f>[21]Junho!$K$22</f>
        <v>0</v>
      </c>
      <c r="T25" s="11">
        <f>[21]Junho!$K$23</f>
        <v>0</v>
      </c>
      <c r="U25" s="11">
        <f>[21]Junho!$K$24</f>
        <v>0</v>
      </c>
      <c r="V25" s="11">
        <f>[21]Junho!$K$25</f>
        <v>0</v>
      </c>
      <c r="W25" s="11">
        <f>[21]Junho!$K$26</f>
        <v>0</v>
      </c>
      <c r="X25" s="11">
        <f>[21]Junho!$K$27</f>
        <v>0</v>
      </c>
      <c r="Y25" s="11">
        <f>[21]Junho!$K$28</f>
        <v>0</v>
      </c>
      <c r="Z25" s="11">
        <f>[21]Junho!$K$29</f>
        <v>7.8000000000000016</v>
      </c>
      <c r="AA25" s="11">
        <f>[21]Junho!$K$30</f>
        <v>30</v>
      </c>
      <c r="AB25" s="11">
        <f>[21]Junho!$K$31</f>
        <v>28.999999999999989</v>
      </c>
      <c r="AC25" s="11">
        <f>[21]Junho!$K$32</f>
        <v>0.2</v>
      </c>
      <c r="AD25" s="11">
        <f>[21]Junho!$K$33</f>
        <v>0</v>
      </c>
      <c r="AE25" s="11">
        <f>[21]Junho!$K$34</f>
        <v>0</v>
      </c>
      <c r="AF25" s="15">
        <f t="shared" si="6"/>
        <v>106.8</v>
      </c>
      <c r="AG25" s="16">
        <f t="shared" si="7"/>
        <v>30</v>
      </c>
      <c r="AH25" s="67">
        <f t="shared" si="8"/>
        <v>19</v>
      </c>
      <c r="AI25" s="12" t="s">
        <v>47</v>
      </c>
    </row>
    <row r="26" spans="1:36" x14ac:dyDescent="0.2">
      <c r="A26" s="58" t="s">
        <v>171</v>
      </c>
      <c r="B26" s="11">
        <f>[22]Junho!$K$5</f>
        <v>0</v>
      </c>
      <c r="C26" s="11">
        <f>[22]Junho!$K$6</f>
        <v>7.4000000000000012</v>
      </c>
      <c r="D26" s="11">
        <f>[22]Junho!$K$7</f>
        <v>0.4</v>
      </c>
      <c r="E26" s="11">
        <f>[22]Junho!$K$8</f>
        <v>1.4000000000000001</v>
      </c>
      <c r="F26" s="11">
        <f>[22]Junho!$K$9</f>
        <v>0.8</v>
      </c>
      <c r="G26" s="11">
        <f>[22]Junho!$K$10</f>
        <v>2</v>
      </c>
      <c r="H26" s="11">
        <f>[22]Junho!$K$11</f>
        <v>0.2</v>
      </c>
      <c r="I26" s="11">
        <f>[22]Junho!$K$12</f>
        <v>0</v>
      </c>
      <c r="J26" s="11">
        <f>[22]Junho!$K$13</f>
        <v>0</v>
      </c>
      <c r="K26" s="11">
        <f>[22]Junho!$K$14</f>
        <v>0</v>
      </c>
      <c r="L26" s="11">
        <f>[22]Junho!$K$15</f>
        <v>0</v>
      </c>
      <c r="M26" s="11">
        <f>[22]Junho!$K$16</f>
        <v>0</v>
      </c>
      <c r="N26" s="11">
        <f>[22]Junho!$K$17</f>
        <v>3.6</v>
      </c>
      <c r="O26" s="11">
        <f>[22]Junho!$K$18</f>
        <v>0</v>
      </c>
      <c r="P26" s="11">
        <f>[22]Junho!$K$19</f>
        <v>0</v>
      </c>
      <c r="Q26" s="11">
        <f>[22]Junho!$K$20</f>
        <v>0</v>
      </c>
      <c r="R26" s="11">
        <f>[22]Junho!$K$21</f>
        <v>0</v>
      </c>
      <c r="S26" s="11">
        <f>[22]Junho!$K$22</f>
        <v>0</v>
      </c>
      <c r="T26" s="11">
        <f>[22]Junho!$K$23</f>
        <v>0</v>
      </c>
      <c r="U26" s="11">
        <f>[22]Junho!$K$24</f>
        <v>0</v>
      </c>
      <c r="V26" s="11">
        <f>[22]Junho!$K$25</f>
        <v>0</v>
      </c>
      <c r="W26" s="11">
        <f>[22]Junho!$K$26</f>
        <v>0</v>
      </c>
      <c r="X26" s="11">
        <f>[22]Junho!$K$27</f>
        <v>0</v>
      </c>
      <c r="Y26" s="11">
        <f>[22]Junho!$K$28</f>
        <v>0</v>
      </c>
      <c r="Z26" s="11">
        <f>[22]Junho!$K$29</f>
        <v>1.7999999999999998</v>
      </c>
      <c r="AA26" s="11">
        <f>[22]Junho!$K$30</f>
        <v>4.5999999999999996</v>
      </c>
      <c r="AB26" s="11">
        <f>[22]Junho!$K$31</f>
        <v>43.599999999999994</v>
      </c>
      <c r="AC26" s="11">
        <f>[22]Junho!$K$32</f>
        <v>0</v>
      </c>
      <c r="AD26" s="11">
        <f>[22]Junho!$K$33</f>
        <v>0</v>
      </c>
      <c r="AE26" s="11">
        <f>[22]Junho!$K$34</f>
        <v>2.6</v>
      </c>
      <c r="AF26" s="15">
        <f t="shared" si="6"/>
        <v>68.399999999999991</v>
      </c>
      <c r="AG26" s="16">
        <f t="shared" si="7"/>
        <v>43.599999999999994</v>
      </c>
      <c r="AH26" s="67">
        <f t="shared" si="8"/>
        <v>19</v>
      </c>
    </row>
    <row r="27" spans="1:36" x14ac:dyDescent="0.2">
      <c r="A27" s="58" t="s">
        <v>8</v>
      </c>
      <c r="B27" s="11">
        <f>[23]Junho!$K$5</f>
        <v>4.8</v>
      </c>
      <c r="C27" s="11">
        <f>[23]Junho!$K$6</f>
        <v>12</v>
      </c>
      <c r="D27" s="11">
        <f>[23]Junho!$K$7</f>
        <v>0.2</v>
      </c>
      <c r="E27" s="11">
        <f>[23]Junho!$K$8</f>
        <v>6</v>
      </c>
      <c r="F27" s="11">
        <f>[23]Junho!$K$9</f>
        <v>4.6000000000000005</v>
      </c>
      <c r="G27" s="11">
        <f>[23]Junho!$K$10</f>
        <v>6.2000000000000011</v>
      </c>
      <c r="H27" s="11">
        <f>[23]Junho!$K$11</f>
        <v>0.2</v>
      </c>
      <c r="I27" s="11">
        <f>[23]Junho!$K$12</f>
        <v>0</v>
      </c>
      <c r="J27" s="11">
        <f>[23]Junho!$K$13</f>
        <v>0</v>
      </c>
      <c r="K27" s="11">
        <f>[23]Junho!$K$14</f>
        <v>0</v>
      </c>
      <c r="L27" s="11">
        <f>[23]Junho!$K$15</f>
        <v>0</v>
      </c>
      <c r="M27" s="11">
        <f>[23]Junho!$K$16</f>
        <v>0</v>
      </c>
      <c r="N27" s="11">
        <f>[23]Junho!$K$17</f>
        <v>0</v>
      </c>
      <c r="O27" s="11">
        <f>[23]Junho!$K$18</f>
        <v>0</v>
      </c>
      <c r="P27" s="11">
        <f>[23]Junho!$K$19</f>
        <v>0</v>
      </c>
      <c r="Q27" s="11">
        <f>[23]Junho!$K$20</f>
        <v>0</v>
      </c>
      <c r="R27" s="11">
        <f>[23]Junho!$K$21</f>
        <v>0</v>
      </c>
      <c r="S27" s="11">
        <f>[23]Junho!$K$22</f>
        <v>0</v>
      </c>
      <c r="T27" s="11">
        <f>[23]Junho!$K$23</f>
        <v>0</v>
      </c>
      <c r="U27" s="11">
        <f>[23]Junho!$K$24</f>
        <v>0</v>
      </c>
      <c r="V27" s="11">
        <f>[23]Junho!$K$25</f>
        <v>0</v>
      </c>
      <c r="W27" s="11">
        <f>[23]Junho!$K$26</f>
        <v>0</v>
      </c>
      <c r="X27" s="11">
        <f>[23]Junho!$K$27</f>
        <v>0</v>
      </c>
      <c r="Y27" s="11">
        <f>[23]Junho!$K$28</f>
        <v>0</v>
      </c>
      <c r="Z27" s="11">
        <f>[23]Junho!$K$29</f>
        <v>13</v>
      </c>
      <c r="AA27" s="11">
        <f>[23]Junho!$K$30</f>
        <v>39</v>
      </c>
      <c r="AB27" s="11">
        <f>[23]Junho!$K$31</f>
        <v>36</v>
      </c>
      <c r="AC27" s="11">
        <f>[23]Junho!$K$32</f>
        <v>0.2</v>
      </c>
      <c r="AD27" s="11">
        <f>[23]Junho!$K$33</f>
        <v>0</v>
      </c>
      <c r="AE27" s="11">
        <f>[23]Junho!$K$34</f>
        <v>5.8</v>
      </c>
      <c r="AF27" s="15">
        <f t="shared" si="6"/>
        <v>128</v>
      </c>
      <c r="AG27" s="16">
        <f t="shared" si="7"/>
        <v>39</v>
      </c>
      <c r="AH27" s="67">
        <f t="shared" si="8"/>
        <v>18</v>
      </c>
    </row>
    <row r="28" spans="1:36" x14ac:dyDescent="0.2">
      <c r="A28" s="58" t="s">
        <v>9</v>
      </c>
      <c r="B28" s="11">
        <f>[24]Junho!$K$5</f>
        <v>0</v>
      </c>
      <c r="C28" s="11">
        <f>[24]Junho!$K$6</f>
        <v>2.4</v>
      </c>
      <c r="D28" s="11">
        <f>[24]Junho!$K$7</f>
        <v>0</v>
      </c>
      <c r="E28" s="11">
        <f>[24]Junho!$K$8</f>
        <v>0.60000000000000009</v>
      </c>
      <c r="F28" s="11">
        <f>[24]Junho!$K$9</f>
        <v>0</v>
      </c>
      <c r="G28" s="11">
        <f>[24]Junho!$K$10</f>
        <v>0.2</v>
      </c>
      <c r="H28" s="11">
        <f>[24]Junho!$K$11</f>
        <v>0</v>
      </c>
      <c r="I28" s="11">
        <f>[24]Junho!$K$12</f>
        <v>0</v>
      </c>
      <c r="J28" s="11">
        <f>[24]Junho!$K$13</f>
        <v>0</v>
      </c>
      <c r="K28" s="11">
        <f>[24]Junho!$K$14</f>
        <v>0</v>
      </c>
      <c r="L28" s="11">
        <f>[24]Junho!$K$15</f>
        <v>0</v>
      </c>
      <c r="M28" s="11">
        <f>[24]Junho!$K$16</f>
        <v>0</v>
      </c>
      <c r="N28" s="11">
        <f>[24]Junho!$K$17</f>
        <v>0</v>
      </c>
      <c r="O28" s="11">
        <f>[24]Junho!$K$18</f>
        <v>0</v>
      </c>
      <c r="P28" s="11">
        <f>[24]Junho!$K$19</f>
        <v>0</v>
      </c>
      <c r="Q28" s="11">
        <f>[24]Junho!$K$20</f>
        <v>0</v>
      </c>
      <c r="R28" s="11">
        <f>[24]Junho!$K$21</f>
        <v>0</v>
      </c>
      <c r="S28" s="11">
        <f>[24]Junho!$K$22</f>
        <v>0</v>
      </c>
      <c r="T28" s="11">
        <f>[24]Junho!$K$23</f>
        <v>0</v>
      </c>
      <c r="U28" s="11">
        <f>[24]Junho!$K$24</f>
        <v>0</v>
      </c>
      <c r="V28" s="11">
        <f>[24]Junho!$K$25</f>
        <v>0</v>
      </c>
      <c r="W28" s="11">
        <f>[24]Junho!$K$26</f>
        <v>0</v>
      </c>
      <c r="X28" s="11">
        <f>[24]Junho!$K$27</f>
        <v>0</v>
      </c>
      <c r="Y28" s="11">
        <f>[24]Junho!$K$28</f>
        <v>2</v>
      </c>
      <c r="Z28" s="11">
        <f>[24]Junho!$K$29</f>
        <v>8</v>
      </c>
      <c r="AA28" s="11">
        <f>[24]Junho!$K$30</f>
        <v>3</v>
      </c>
      <c r="AB28" s="11">
        <f>[24]Junho!$K$31</f>
        <v>6</v>
      </c>
      <c r="AC28" s="11">
        <f>[24]Junho!$K$32</f>
        <v>3</v>
      </c>
      <c r="AD28" s="11">
        <f>[24]Junho!$K$33</f>
        <v>2</v>
      </c>
      <c r="AE28" s="11">
        <f>[24]Junho!$K$34</f>
        <v>7.4</v>
      </c>
      <c r="AF28" s="15">
        <f t="shared" si="6"/>
        <v>34.6</v>
      </c>
      <c r="AG28" s="16">
        <f t="shared" si="7"/>
        <v>8</v>
      </c>
      <c r="AH28" s="67">
        <f t="shared" si="8"/>
        <v>20</v>
      </c>
    </row>
    <row r="29" spans="1:36" x14ac:dyDescent="0.2">
      <c r="A29" s="58" t="s">
        <v>42</v>
      </c>
      <c r="B29" s="11">
        <f>[25]Junho!$K$5</f>
        <v>0</v>
      </c>
      <c r="C29" s="11">
        <f>[25]Junho!$K$6</f>
        <v>11.600000000000001</v>
      </c>
      <c r="D29" s="11">
        <f>[25]Junho!$K$7</f>
        <v>3.4</v>
      </c>
      <c r="E29" s="11">
        <f>[25]Junho!$K$8</f>
        <v>1</v>
      </c>
      <c r="F29" s="11">
        <f>[25]Junho!$K$9</f>
        <v>0.4</v>
      </c>
      <c r="G29" s="11">
        <f>[25]Junho!$K$10</f>
        <v>0.4</v>
      </c>
      <c r="H29" s="11">
        <f>[25]Junho!$K$11</f>
        <v>0.2</v>
      </c>
      <c r="I29" s="11">
        <f>[25]Junho!$K$12</f>
        <v>0</v>
      </c>
      <c r="J29" s="11">
        <f>[25]Junho!$K$13</f>
        <v>0</v>
      </c>
      <c r="K29" s="11">
        <f>[25]Junho!$K$14</f>
        <v>0</v>
      </c>
      <c r="L29" s="11">
        <f>[25]Junho!$K$15</f>
        <v>0</v>
      </c>
      <c r="M29" s="11">
        <f>[25]Junho!$K$16</f>
        <v>0</v>
      </c>
      <c r="N29" s="11">
        <f>[25]Junho!$K$17</f>
        <v>0</v>
      </c>
      <c r="O29" s="11">
        <f>[25]Junho!$K$18</f>
        <v>0</v>
      </c>
      <c r="P29" s="11">
        <f>[25]Junho!$K$19</f>
        <v>0</v>
      </c>
      <c r="Q29" s="11">
        <f>[25]Junho!$K$20</f>
        <v>0</v>
      </c>
      <c r="R29" s="11">
        <f>[25]Junho!$K$21</f>
        <v>0</v>
      </c>
      <c r="S29" s="11">
        <f>[25]Junho!$K$22</f>
        <v>0</v>
      </c>
      <c r="T29" s="11">
        <f>[25]Junho!$K$23</f>
        <v>0</v>
      </c>
      <c r="U29" s="11">
        <f>[25]Junho!$K$24</f>
        <v>0</v>
      </c>
      <c r="V29" s="11">
        <f>[25]Junho!$K$25</f>
        <v>0</v>
      </c>
      <c r="W29" s="11">
        <f>[25]Junho!$K$26</f>
        <v>0</v>
      </c>
      <c r="X29" s="11">
        <f>[25]Junho!$K$27</f>
        <v>0</v>
      </c>
      <c r="Y29" s="11">
        <f>[25]Junho!$K$28</f>
        <v>0</v>
      </c>
      <c r="Z29" s="11">
        <f>[25]Junho!$K$29</f>
        <v>0</v>
      </c>
      <c r="AA29" s="11">
        <f>[25]Junho!$K$30</f>
        <v>0</v>
      </c>
      <c r="AB29" s="11">
        <f>[25]Junho!$K$31</f>
        <v>15.8</v>
      </c>
      <c r="AC29" s="11">
        <f>[25]Junho!$K$32</f>
        <v>0.60000000000000009</v>
      </c>
      <c r="AD29" s="11">
        <f>[25]Junho!$K$33</f>
        <v>0</v>
      </c>
      <c r="AE29" s="11">
        <f>[25]Junho!$K$34</f>
        <v>0</v>
      </c>
      <c r="AF29" s="15">
        <f t="shared" si="6"/>
        <v>33.4</v>
      </c>
      <c r="AG29" s="16">
        <f t="shared" si="7"/>
        <v>15.8</v>
      </c>
      <c r="AH29" s="67">
        <f t="shared" si="8"/>
        <v>22</v>
      </c>
    </row>
    <row r="30" spans="1:36" x14ac:dyDescent="0.2">
      <c r="A30" s="58" t="s">
        <v>10</v>
      </c>
      <c r="B30" s="11">
        <f>[26]Junho!$K$5</f>
        <v>0</v>
      </c>
      <c r="C30" s="11">
        <f>[26]Junho!$K$6</f>
        <v>0</v>
      </c>
      <c r="D30" s="11">
        <f>[26]Junho!$K$7</f>
        <v>0</v>
      </c>
      <c r="E30" s="11">
        <f>[26]Junho!$K$8</f>
        <v>0</v>
      </c>
      <c r="F30" s="11">
        <f>[26]Junho!$K$9</f>
        <v>0</v>
      </c>
      <c r="G30" s="11">
        <f>[26]Junho!$K$10</f>
        <v>0</v>
      </c>
      <c r="H30" s="11">
        <f>[26]Junho!$K$11</f>
        <v>0</v>
      </c>
      <c r="I30" s="11">
        <f>[26]Junho!$K$12</f>
        <v>0</v>
      </c>
      <c r="J30" s="11">
        <f>[26]Junho!$K$13</f>
        <v>0</v>
      </c>
      <c r="K30" s="11">
        <f>[26]Junho!$K$14</f>
        <v>0</v>
      </c>
      <c r="L30" s="11">
        <f>[26]Junho!$K$15</f>
        <v>0</v>
      </c>
      <c r="M30" s="11">
        <f>[26]Junho!$K$16</f>
        <v>0.2</v>
      </c>
      <c r="N30" s="11">
        <f>[26]Junho!$K$17</f>
        <v>0</v>
      </c>
      <c r="O30" s="11">
        <f>[26]Junho!$K$18</f>
        <v>0</v>
      </c>
      <c r="P30" s="11">
        <f>[26]Junho!$K$19</f>
        <v>0</v>
      </c>
      <c r="Q30" s="11">
        <f>[26]Junho!$K$20</f>
        <v>0</v>
      </c>
      <c r="R30" s="11">
        <f>[26]Junho!$K$21</f>
        <v>0</v>
      </c>
      <c r="S30" s="11">
        <f>[26]Junho!$K$22</f>
        <v>0</v>
      </c>
      <c r="T30" s="11">
        <f>[26]Junho!$K$23</f>
        <v>0</v>
      </c>
      <c r="U30" s="11">
        <f>[26]Junho!$K$24</f>
        <v>0</v>
      </c>
      <c r="V30" s="11">
        <f>[26]Junho!$K$25</f>
        <v>0</v>
      </c>
      <c r="W30" s="11">
        <f>[26]Junho!$K$26</f>
        <v>0</v>
      </c>
      <c r="X30" s="11">
        <f>[26]Junho!$K$27</f>
        <v>0</v>
      </c>
      <c r="Y30" s="11">
        <f>[26]Junho!$K$28</f>
        <v>0</v>
      </c>
      <c r="Z30" s="11">
        <f>[26]Junho!$K$29</f>
        <v>0</v>
      </c>
      <c r="AA30" s="11">
        <f>[26]Junho!$K$30</f>
        <v>0</v>
      </c>
      <c r="AB30" s="11">
        <f>[26]Junho!$K$31</f>
        <v>0</v>
      </c>
      <c r="AC30" s="11">
        <f>[26]Junho!$K$32</f>
        <v>0</v>
      </c>
      <c r="AD30" s="11">
        <f>[26]Junho!$K$33</f>
        <v>0</v>
      </c>
      <c r="AE30" s="11">
        <f>[26]Junho!$K$34</f>
        <v>0</v>
      </c>
      <c r="AF30" s="15">
        <f t="shared" si="6"/>
        <v>0.2</v>
      </c>
      <c r="AG30" s="16">
        <f t="shared" si="7"/>
        <v>0.2</v>
      </c>
      <c r="AH30" s="67">
        <f t="shared" si="8"/>
        <v>29</v>
      </c>
    </row>
    <row r="31" spans="1:36" x14ac:dyDescent="0.2">
      <c r="A31" s="58" t="s">
        <v>172</v>
      </c>
      <c r="B31" s="11">
        <f>[27]Junho!$K$5</f>
        <v>3.8000000000000003</v>
      </c>
      <c r="C31" s="11">
        <f>[27]Junho!$K$6</f>
        <v>0.4</v>
      </c>
      <c r="D31" s="11">
        <f>[27]Junho!$K$7</f>
        <v>0</v>
      </c>
      <c r="E31" s="11">
        <f>[27]Junho!$K$8</f>
        <v>1.4</v>
      </c>
      <c r="F31" s="11">
        <f>[27]Junho!$K$9</f>
        <v>0.2</v>
      </c>
      <c r="G31" s="11">
        <f>[27]Junho!$K$10</f>
        <v>0.2</v>
      </c>
      <c r="H31" s="11">
        <f>[27]Junho!$K$11</f>
        <v>0</v>
      </c>
      <c r="I31" s="11">
        <f>[27]Junho!$K$12</f>
        <v>0</v>
      </c>
      <c r="J31" s="11">
        <f>[27]Junho!$K$13</f>
        <v>0</v>
      </c>
      <c r="K31" s="11">
        <f>[27]Junho!$K$14</f>
        <v>0</v>
      </c>
      <c r="L31" s="11">
        <f>[27]Junho!$K$15</f>
        <v>0.2</v>
      </c>
      <c r="M31" s="11">
        <f>[27]Junho!$K$16</f>
        <v>0</v>
      </c>
      <c r="N31" s="11">
        <f>[27]Junho!$K$17</f>
        <v>1.2</v>
      </c>
      <c r="O31" s="11">
        <f>[27]Junho!$K$18</f>
        <v>0</v>
      </c>
      <c r="P31" s="11">
        <f>[27]Junho!$K$19</f>
        <v>0</v>
      </c>
      <c r="Q31" s="11">
        <f>[27]Junho!$K$20</f>
        <v>0</v>
      </c>
      <c r="R31" s="11">
        <f>[27]Junho!$K$21</f>
        <v>0</v>
      </c>
      <c r="S31" s="11">
        <f>[27]Junho!$K$22</f>
        <v>0</v>
      </c>
      <c r="T31" s="11">
        <f>[27]Junho!$K$23</f>
        <v>0</v>
      </c>
      <c r="U31" s="11">
        <f>[27]Junho!$K$24</f>
        <v>0</v>
      </c>
      <c r="V31" s="11">
        <f>[27]Junho!$K$25</f>
        <v>0</v>
      </c>
      <c r="W31" s="11">
        <f>[27]Junho!$K$26</f>
        <v>0</v>
      </c>
      <c r="X31" s="11">
        <f>[27]Junho!$K$27</f>
        <v>0</v>
      </c>
      <c r="Y31" s="11">
        <f>[27]Junho!$K$28</f>
        <v>0</v>
      </c>
      <c r="Z31" s="11">
        <f>[27]Junho!$K$29</f>
        <v>1.5999999999999999</v>
      </c>
      <c r="AA31" s="11">
        <f>[27]Junho!$K$30</f>
        <v>17.2</v>
      </c>
      <c r="AB31" s="11">
        <f>[27]Junho!$K$31</f>
        <v>0</v>
      </c>
      <c r="AC31" s="11">
        <f>[27]Junho!$K$32</f>
        <v>0</v>
      </c>
      <c r="AD31" s="11">
        <f>[27]Junho!$K$33</f>
        <v>0.2</v>
      </c>
      <c r="AE31" s="11">
        <f>[27]Junho!$K$34</f>
        <v>0.4</v>
      </c>
      <c r="AF31" s="15">
        <f t="shared" si="6"/>
        <v>26.799999999999997</v>
      </c>
      <c r="AG31" s="16">
        <f t="shared" si="7"/>
        <v>17.2</v>
      </c>
      <c r="AH31" s="67">
        <f t="shared" si="8"/>
        <v>19</v>
      </c>
      <c r="AI31" s="12" t="s">
        <v>47</v>
      </c>
    </row>
    <row r="32" spans="1:36" x14ac:dyDescent="0.2">
      <c r="A32" s="58" t="s">
        <v>11</v>
      </c>
      <c r="B32" s="11" t="str">
        <f>[28]Junho!$K$5</f>
        <v>*</v>
      </c>
      <c r="C32" s="11" t="str">
        <f>[28]Junho!$K$6</f>
        <v>*</v>
      </c>
      <c r="D32" s="11" t="str">
        <f>[28]Junho!$K$7</f>
        <v>*</v>
      </c>
      <c r="E32" s="11" t="str">
        <f>[28]Junho!$K$8</f>
        <v>*</v>
      </c>
      <c r="F32" s="11" t="str">
        <f>[28]Junho!$K$9</f>
        <v>*</v>
      </c>
      <c r="G32" s="11" t="str">
        <f>[28]Junho!$K$10</f>
        <v>*</v>
      </c>
      <c r="H32" s="11" t="str">
        <f>[28]Junho!$K$11</f>
        <v>*</v>
      </c>
      <c r="I32" s="11" t="str">
        <f>[28]Junho!$K$12</f>
        <v>*</v>
      </c>
      <c r="J32" s="11" t="str">
        <f>[28]Junho!$K$13</f>
        <v>*</v>
      </c>
      <c r="K32" s="11" t="str">
        <f>[28]Junho!$K$14</f>
        <v>*</v>
      </c>
      <c r="L32" s="11" t="str">
        <f>[28]Junho!$K$15</f>
        <v>*</v>
      </c>
      <c r="M32" s="11" t="str">
        <f>[28]Junho!$K$16</f>
        <v>*</v>
      </c>
      <c r="N32" s="11" t="str">
        <f>[28]Junho!$K$17</f>
        <v>*</v>
      </c>
      <c r="O32" s="11" t="str">
        <f>[28]Junho!$K$18</f>
        <v>*</v>
      </c>
      <c r="P32" s="11" t="str">
        <f>[28]Junho!$K$19</f>
        <v>*</v>
      </c>
      <c r="Q32" s="11" t="str">
        <f>[28]Junho!$K$20</f>
        <v>*</v>
      </c>
      <c r="R32" s="11" t="str">
        <f>[28]Junho!$K$21</f>
        <v>*</v>
      </c>
      <c r="S32" s="11" t="str">
        <f>[28]Junho!$K$22</f>
        <v>*</v>
      </c>
      <c r="T32" s="11" t="str">
        <f>[28]Junho!$K$23</f>
        <v>*</v>
      </c>
      <c r="U32" s="11" t="str">
        <f>[28]Junho!$K$24</f>
        <v>*</v>
      </c>
      <c r="V32" s="11" t="str">
        <f>[28]Junho!$K$25</f>
        <v>*</v>
      </c>
      <c r="W32" s="11" t="str">
        <f>[28]Junho!$K$26</f>
        <v>*</v>
      </c>
      <c r="X32" s="11" t="str">
        <f>[28]Junho!$K$27</f>
        <v>*</v>
      </c>
      <c r="Y32" s="11" t="str">
        <f>[28]Junho!$K$28</f>
        <v>*</v>
      </c>
      <c r="Z32" s="11" t="str">
        <f>[28]Junho!$K$29</f>
        <v>*</v>
      </c>
      <c r="AA32" s="11" t="str">
        <f>[28]Junho!$K$30</f>
        <v>*</v>
      </c>
      <c r="AB32" s="11" t="str">
        <f>[28]Junho!$K$31</f>
        <v>*</v>
      </c>
      <c r="AC32" s="11" t="str">
        <f>[28]Junho!$K$32</f>
        <v>*</v>
      </c>
      <c r="AD32" s="11" t="str">
        <f>[28]Junho!$K$33</f>
        <v>*</v>
      </c>
      <c r="AE32" s="11" t="str">
        <f>[28]Junho!$K$34</f>
        <v>*</v>
      </c>
      <c r="AF32" s="15" t="s">
        <v>226</v>
      </c>
      <c r="AG32" s="16" t="s">
        <v>226</v>
      </c>
      <c r="AH32" s="67" t="s">
        <v>226</v>
      </c>
    </row>
    <row r="33" spans="1:36" s="5" customFormat="1" x14ac:dyDescent="0.2">
      <c r="A33" s="58" t="s">
        <v>12</v>
      </c>
      <c r="B33" s="11">
        <f>[29]Junho!$K$5</f>
        <v>0</v>
      </c>
      <c r="C33" s="11">
        <f>[29]Junho!$K$6</f>
        <v>12.599999999999998</v>
      </c>
      <c r="D33" s="11">
        <f>[29]Junho!$K$7</f>
        <v>1.6</v>
      </c>
      <c r="E33" s="11">
        <f>[29]Junho!$K$8</f>
        <v>1.5999999999999999</v>
      </c>
      <c r="F33" s="11">
        <f>[29]Junho!$K$9</f>
        <v>0</v>
      </c>
      <c r="G33" s="11">
        <f>[29]Junho!$K$10</f>
        <v>0</v>
      </c>
      <c r="H33" s="11">
        <f>[29]Junho!$K$11</f>
        <v>0</v>
      </c>
      <c r="I33" s="11">
        <f>[29]Junho!$K$12</f>
        <v>0</v>
      </c>
      <c r="J33" s="11">
        <f>[29]Junho!$K$13</f>
        <v>0</v>
      </c>
      <c r="K33" s="11">
        <f>[29]Junho!$K$14</f>
        <v>0</v>
      </c>
      <c r="L33" s="11">
        <f>[29]Junho!$K$15</f>
        <v>0</v>
      </c>
      <c r="M33" s="11">
        <f>[29]Junho!$K$16</f>
        <v>0</v>
      </c>
      <c r="N33" s="11">
        <f>[29]Junho!$K$17</f>
        <v>0</v>
      </c>
      <c r="O33" s="11">
        <f>[29]Junho!$K$18</f>
        <v>0</v>
      </c>
      <c r="P33" s="11">
        <f>[29]Junho!$K$19</f>
        <v>0</v>
      </c>
      <c r="Q33" s="11">
        <f>[29]Junho!$K$20</f>
        <v>0</v>
      </c>
      <c r="R33" s="11">
        <f>[29]Junho!$K$21</f>
        <v>0</v>
      </c>
      <c r="S33" s="11">
        <f>[29]Junho!$K$22</f>
        <v>0</v>
      </c>
      <c r="T33" s="11">
        <f>[29]Junho!$K$23</f>
        <v>0</v>
      </c>
      <c r="U33" s="11">
        <f>[29]Junho!$K$24</f>
        <v>0</v>
      </c>
      <c r="V33" s="11" t="str">
        <f>[29]Junho!$K$25</f>
        <v>*</v>
      </c>
      <c r="W33" s="11" t="str">
        <f>[29]Junho!$K$26</f>
        <v>*</v>
      </c>
      <c r="X33" s="11">
        <f>[29]Junho!$K$27</f>
        <v>0</v>
      </c>
      <c r="Y33" s="11">
        <f>[29]Junho!$K$28</f>
        <v>0</v>
      </c>
      <c r="Z33" s="11">
        <f>[29]Junho!$K$29</f>
        <v>3</v>
      </c>
      <c r="AA33" s="11">
        <f>[29]Junho!$K$30</f>
        <v>21.2</v>
      </c>
      <c r="AB33" s="11">
        <f>[29]Junho!$K$31</f>
        <v>1.4</v>
      </c>
      <c r="AC33" s="11" t="str">
        <f>[29]Junho!$K$32</f>
        <v>*</v>
      </c>
      <c r="AD33" s="11">
        <f>[29]Junho!$K$33</f>
        <v>0</v>
      </c>
      <c r="AE33" s="11">
        <f>[29]Junho!$K$34</f>
        <v>0</v>
      </c>
      <c r="AF33" s="15">
        <f t="shared" si="6"/>
        <v>41.4</v>
      </c>
      <c r="AG33" s="16">
        <f t="shared" si="7"/>
        <v>21.2</v>
      </c>
      <c r="AH33" s="67">
        <f t="shared" si="8"/>
        <v>21</v>
      </c>
    </row>
    <row r="34" spans="1:36" x14ac:dyDescent="0.2">
      <c r="A34" s="58" t="s">
        <v>13</v>
      </c>
      <c r="B34" s="11" t="str">
        <f>[30]Junho!$K$5</f>
        <v>*</v>
      </c>
      <c r="C34" s="11" t="str">
        <f>[30]Junho!$K$6</f>
        <v>*</v>
      </c>
      <c r="D34" s="11" t="str">
        <f>[30]Junho!$K$7</f>
        <v>*</v>
      </c>
      <c r="E34" s="11" t="str">
        <f>[30]Junho!$K$8</f>
        <v>*</v>
      </c>
      <c r="F34" s="11" t="str">
        <f>[30]Junho!$K$9</f>
        <v>*</v>
      </c>
      <c r="G34" s="11" t="str">
        <f>[30]Junho!$K$10</f>
        <v>*</v>
      </c>
      <c r="H34" s="11" t="str">
        <f>[30]Junho!$K$11</f>
        <v>*</v>
      </c>
      <c r="I34" s="11" t="str">
        <f>[30]Junho!$K$12</f>
        <v>*</v>
      </c>
      <c r="J34" s="11" t="str">
        <f>[30]Junho!$K$13</f>
        <v>*</v>
      </c>
      <c r="K34" s="11" t="str">
        <f>[30]Junho!$K$14</f>
        <v>*</v>
      </c>
      <c r="L34" s="11" t="str">
        <f>[30]Junho!$K$15</f>
        <v>*</v>
      </c>
      <c r="M34" s="11" t="str">
        <f>[30]Junho!$K$16</f>
        <v>*</v>
      </c>
      <c r="N34" s="11" t="str">
        <f>[30]Junho!$K$17</f>
        <v>*</v>
      </c>
      <c r="O34" s="11" t="str">
        <f>[30]Junho!$K$18</f>
        <v>*</v>
      </c>
      <c r="P34" s="11" t="str">
        <f>[30]Junho!$K$19</f>
        <v>*</v>
      </c>
      <c r="Q34" s="11" t="str">
        <f>[30]Junho!$K$20</f>
        <v>*</v>
      </c>
      <c r="R34" s="11" t="str">
        <f>[30]Junho!$K$21</f>
        <v>*</v>
      </c>
      <c r="S34" s="11" t="str">
        <f>[30]Junho!$K$22</f>
        <v>*</v>
      </c>
      <c r="T34" s="11" t="str">
        <f>[30]Junho!$K$23</f>
        <v>*</v>
      </c>
      <c r="U34" s="11" t="str">
        <f>[30]Junho!$K$24</f>
        <v>*</v>
      </c>
      <c r="V34" s="11" t="str">
        <f>[30]Junho!$K$25</f>
        <v>*</v>
      </c>
      <c r="W34" s="11" t="str">
        <f>[30]Junho!$K$26</f>
        <v>*</v>
      </c>
      <c r="X34" s="11" t="str">
        <f>[30]Junho!$K$27</f>
        <v>*</v>
      </c>
      <c r="Y34" s="11" t="str">
        <f>[30]Junho!$K$28</f>
        <v>*</v>
      </c>
      <c r="Z34" s="11" t="str">
        <f>[30]Junho!$K$29</f>
        <v>*</v>
      </c>
      <c r="AA34" s="11" t="str">
        <f>[30]Junho!$K$30</f>
        <v>*</v>
      </c>
      <c r="AB34" s="11" t="str">
        <f>[30]Junho!$K$31</f>
        <v>*</v>
      </c>
      <c r="AC34" s="11" t="str">
        <f>[30]Junho!$K$32</f>
        <v>*</v>
      </c>
      <c r="AD34" s="11" t="str">
        <f>[30]Junho!$K$33</f>
        <v>*</v>
      </c>
      <c r="AE34" s="11" t="str">
        <f>[30]Junho!$K$34</f>
        <v>*</v>
      </c>
      <c r="AF34" s="15" t="s">
        <v>226</v>
      </c>
      <c r="AG34" s="16" t="s">
        <v>226</v>
      </c>
      <c r="AH34" s="67" t="s">
        <v>226</v>
      </c>
    </row>
    <row r="35" spans="1:36" x14ac:dyDescent="0.2">
      <c r="A35" s="58" t="s">
        <v>173</v>
      </c>
      <c r="B35" s="11">
        <f>[31]Junho!$K$5</f>
        <v>0</v>
      </c>
      <c r="C35" s="11">
        <f>[31]Junho!$K$6</f>
        <v>12.6</v>
      </c>
      <c r="D35" s="11">
        <f>[31]Junho!$K$7</f>
        <v>0.2</v>
      </c>
      <c r="E35" s="11">
        <f>[31]Junho!$K$8</f>
        <v>0.8</v>
      </c>
      <c r="F35" s="11">
        <f>[31]Junho!$K$9</f>
        <v>0.2</v>
      </c>
      <c r="G35" s="11">
        <f>[31]Junho!$K$10</f>
        <v>0.8</v>
      </c>
      <c r="H35" s="11">
        <f>[31]Junho!$K$11</f>
        <v>0</v>
      </c>
      <c r="I35" s="11">
        <f>[31]Junho!$K$12</f>
        <v>0</v>
      </c>
      <c r="J35" s="11">
        <f>[31]Junho!$K$13</f>
        <v>0</v>
      </c>
      <c r="K35" s="11">
        <f>[31]Junho!$K$14</f>
        <v>0</v>
      </c>
      <c r="L35" s="11">
        <f>[31]Junho!$K$15</f>
        <v>0</v>
      </c>
      <c r="M35" s="11">
        <f>[31]Junho!$K$16</f>
        <v>0</v>
      </c>
      <c r="N35" s="11">
        <f>[31]Junho!$K$17</f>
        <v>0</v>
      </c>
      <c r="O35" s="11">
        <f>[31]Junho!$K$18</f>
        <v>0</v>
      </c>
      <c r="P35" s="11">
        <f>[31]Junho!$K$19</f>
        <v>0</v>
      </c>
      <c r="Q35" s="11">
        <f>[31]Junho!$K$20</f>
        <v>0</v>
      </c>
      <c r="R35" s="11">
        <f>[31]Junho!$K$21</f>
        <v>0</v>
      </c>
      <c r="S35" s="11">
        <f>[31]Junho!$K$22</f>
        <v>0</v>
      </c>
      <c r="T35" s="11">
        <f>[31]Junho!$K$23</f>
        <v>0</v>
      </c>
      <c r="U35" s="11">
        <f>[31]Junho!$K$24</f>
        <v>0</v>
      </c>
      <c r="V35" s="11">
        <f>[31]Junho!$K$25</f>
        <v>0</v>
      </c>
      <c r="W35" s="11">
        <f>[31]Junho!$K$26</f>
        <v>0</v>
      </c>
      <c r="X35" s="11">
        <f>[31]Junho!$K$27</f>
        <v>0</v>
      </c>
      <c r="Y35" s="11">
        <f>[31]Junho!$K$28</f>
        <v>0</v>
      </c>
      <c r="Z35" s="11">
        <f>[31]Junho!$K$29</f>
        <v>4</v>
      </c>
      <c r="AA35" s="11">
        <f>[31]Junho!$K$30</f>
        <v>5.4</v>
      </c>
      <c r="AB35" s="11">
        <f>[31]Junho!$K$31</f>
        <v>24.999999999999996</v>
      </c>
      <c r="AC35" s="11">
        <f>[31]Junho!$K$32</f>
        <v>0</v>
      </c>
      <c r="AD35" s="11">
        <f>[31]Junho!$K$33</f>
        <v>0</v>
      </c>
      <c r="AE35" s="11">
        <f>[31]Junho!$K$34</f>
        <v>0</v>
      </c>
      <c r="AF35" s="15">
        <f t="shared" si="6"/>
        <v>49</v>
      </c>
      <c r="AG35" s="16">
        <f t="shared" si="7"/>
        <v>24.999999999999996</v>
      </c>
      <c r="AH35" s="67">
        <f t="shared" si="8"/>
        <v>22</v>
      </c>
    </row>
    <row r="36" spans="1:36" x14ac:dyDescent="0.2">
      <c r="A36" s="58" t="s">
        <v>144</v>
      </c>
      <c r="B36" s="11" t="str">
        <f>[32]Junho!$K$5</f>
        <v>*</v>
      </c>
      <c r="C36" s="11" t="str">
        <f>[32]Junho!$K$6</f>
        <v>*</v>
      </c>
      <c r="D36" s="11" t="str">
        <f>[32]Junho!$K$7</f>
        <v>*</v>
      </c>
      <c r="E36" s="11" t="str">
        <f>[32]Junho!$K$8</f>
        <v>*</v>
      </c>
      <c r="F36" s="11" t="str">
        <f>[32]Junho!$K$9</f>
        <v>*</v>
      </c>
      <c r="G36" s="11" t="str">
        <f>[32]Junho!$K$10</f>
        <v>*</v>
      </c>
      <c r="H36" s="11" t="str">
        <f>[32]Junho!$K$11</f>
        <v>*</v>
      </c>
      <c r="I36" s="11" t="str">
        <f>[32]Junho!$K$12</f>
        <v>*</v>
      </c>
      <c r="J36" s="11" t="str">
        <f>[32]Junho!$K$13</f>
        <v>*</v>
      </c>
      <c r="K36" s="11" t="str">
        <f>[32]Junho!$K$14</f>
        <v>*</v>
      </c>
      <c r="L36" s="11" t="str">
        <f>[32]Junho!$K$15</f>
        <v>*</v>
      </c>
      <c r="M36" s="11" t="str">
        <f>[32]Junho!$K$16</f>
        <v>*</v>
      </c>
      <c r="N36" s="11" t="str">
        <f>[32]Junho!$K$17</f>
        <v>*</v>
      </c>
      <c r="O36" s="11" t="str">
        <f>[32]Junho!$K$18</f>
        <v>*</v>
      </c>
      <c r="P36" s="11" t="str">
        <f>[32]Junho!$K$19</f>
        <v>*</v>
      </c>
      <c r="Q36" s="11" t="str">
        <f>[32]Junho!$K$20</f>
        <v>*</v>
      </c>
      <c r="R36" s="11" t="str">
        <f>[32]Junho!$K$21</f>
        <v>*</v>
      </c>
      <c r="S36" s="11" t="str">
        <f>[32]Junho!$K$22</f>
        <v>*</v>
      </c>
      <c r="T36" s="11" t="str">
        <f>[32]Junho!$K$23</f>
        <v>*</v>
      </c>
      <c r="U36" s="11" t="str">
        <f>[32]Junho!$K$24</f>
        <v>*</v>
      </c>
      <c r="V36" s="11" t="str">
        <f>[32]Junho!$K$25</f>
        <v>*</v>
      </c>
      <c r="W36" s="11" t="str">
        <f>[32]Junho!$K$26</f>
        <v>*</v>
      </c>
      <c r="X36" s="11" t="str">
        <f>[32]Junho!$K$27</f>
        <v>*</v>
      </c>
      <c r="Y36" s="11" t="str">
        <f>[32]Junho!$K$28</f>
        <v>*</v>
      </c>
      <c r="Z36" s="11" t="str">
        <f>[32]Junho!$K$29</f>
        <v>*</v>
      </c>
      <c r="AA36" s="11" t="str">
        <f>[32]Junho!$K$30</f>
        <v>*</v>
      </c>
      <c r="AB36" s="11" t="str">
        <f>[32]Junho!$K$31</f>
        <v>*</v>
      </c>
      <c r="AC36" s="11" t="str">
        <f>[32]Junho!$K$32</f>
        <v>*</v>
      </c>
      <c r="AD36" s="11" t="str">
        <f>[32]Junho!$K$33</f>
        <v>*</v>
      </c>
      <c r="AE36" s="11" t="str">
        <f>[32]Junho!$K$34</f>
        <v>*</v>
      </c>
      <c r="AF36" s="15" t="s">
        <v>226</v>
      </c>
      <c r="AG36" s="16" t="s">
        <v>226</v>
      </c>
      <c r="AH36" s="67" t="s">
        <v>226</v>
      </c>
    </row>
    <row r="37" spans="1:36" x14ac:dyDescent="0.2">
      <c r="A37" s="58" t="s">
        <v>14</v>
      </c>
      <c r="B37" s="11" t="str">
        <f>[33]Junho!$K$5</f>
        <v>*</v>
      </c>
      <c r="C37" s="11" t="str">
        <f>[33]Junho!$K$6</f>
        <v>*</v>
      </c>
      <c r="D37" s="11" t="str">
        <f>[33]Junho!$K$7</f>
        <v>*</v>
      </c>
      <c r="E37" s="11" t="str">
        <f>[33]Junho!$K$8</f>
        <v>*</v>
      </c>
      <c r="F37" s="11" t="str">
        <f>[33]Junho!$K$9</f>
        <v>*</v>
      </c>
      <c r="G37" s="11" t="str">
        <f>[33]Junho!$K$10</f>
        <v>*</v>
      </c>
      <c r="H37" s="11" t="str">
        <f>[33]Junho!$K$11</f>
        <v>*</v>
      </c>
      <c r="I37" s="11" t="str">
        <f>[33]Junho!$K$12</f>
        <v>*</v>
      </c>
      <c r="J37" s="11" t="str">
        <f>[33]Junho!$K$13</f>
        <v>*</v>
      </c>
      <c r="K37" s="11" t="str">
        <f>[33]Junho!$K$14</f>
        <v>*</v>
      </c>
      <c r="L37" s="11" t="str">
        <f>[33]Junho!$K$15</f>
        <v>*</v>
      </c>
      <c r="M37" s="11" t="str">
        <f>[33]Junho!$K$16</f>
        <v>*</v>
      </c>
      <c r="N37" s="11" t="str">
        <f>[33]Junho!$K$17</f>
        <v>*</v>
      </c>
      <c r="O37" s="11" t="str">
        <f>[33]Junho!$K$18</f>
        <v>*</v>
      </c>
      <c r="P37" s="11" t="str">
        <f>[33]Junho!$K$19</f>
        <v>*</v>
      </c>
      <c r="Q37" s="11" t="str">
        <f>[33]Junho!$K$20</f>
        <v>*</v>
      </c>
      <c r="R37" s="11" t="str">
        <f>[33]Junho!$K$21</f>
        <v>*</v>
      </c>
      <c r="S37" s="11" t="str">
        <f>[33]Junho!$K$22</f>
        <v>*</v>
      </c>
      <c r="T37" s="11" t="str">
        <f>[33]Junho!$K$23</f>
        <v>*</v>
      </c>
      <c r="U37" s="11" t="str">
        <f>[33]Junho!$K$24</f>
        <v>*</v>
      </c>
      <c r="V37" s="11" t="str">
        <f>[33]Junho!$K$25</f>
        <v>*</v>
      </c>
      <c r="W37" s="11" t="str">
        <f>[33]Junho!$K$26</f>
        <v>*</v>
      </c>
      <c r="X37" s="11" t="str">
        <f>[33]Junho!$K$27</f>
        <v>*</v>
      </c>
      <c r="Y37" s="11" t="str">
        <f>[33]Junho!$K$28</f>
        <v>*</v>
      </c>
      <c r="Z37" s="11" t="str">
        <f>[33]Junho!$K$29</f>
        <v>*</v>
      </c>
      <c r="AA37" s="11" t="str">
        <f>[33]Junho!$K$30</f>
        <v>*</v>
      </c>
      <c r="AB37" s="11" t="str">
        <f>[33]Junho!$K$31</f>
        <v>*</v>
      </c>
      <c r="AC37" s="11" t="str">
        <f>[33]Junho!$K$32</f>
        <v>*</v>
      </c>
      <c r="AD37" s="11" t="str">
        <f>[33]Junho!$K$33</f>
        <v>*</v>
      </c>
      <c r="AE37" s="11" t="str">
        <f>[33]Junho!$K$34</f>
        <v>*</v>
      </c>
      <c r="AF37" s="15" t="s">
        <v>226</v>
      </c>
      <c r="AG37" s="16" t="s">
        <v>226</v>
      </c>
      <c r="AH37" s="67" t="s">
        <v>226</v>
      </c>
    </row>
    <row r="38" spans="1:36" x14ac:dyDescent="0.2">
      <c r="A38" s="58" t="s">
        <v>174</v>
      </c>
      <c r="B38" s="11">
        <f>[34]Junho!$K$5</f>
        <v>0</v>
      </c>
      <c r="C38" s="11">
        <f>[34]Junho!$K$6</f>
        <v>0</v>
      </c>
      <c r="D38" s="11">
        <f>[34]Junho!$K$7</f>
        <v>0</v>
      </c>
      <c r="E38" s="11">
        <f>[34]Junho!$K$8</f>
        <v>0</v>
      </c>
      <c r="F38" s="11">
        <f>[34]Junho!$K$9</f>
        <v>0</v>
      </c>
      <c r="G38" s="11">
        <f>[34]Junho!$K$10</f>
        <v>0</v>
      </c>
      <c r="H38" s="11">
        <f>[34]Junho!$K$11</f>
        <v>0</v>
      </c>
      <c r="I38" s="11">
        <f>[34]Junho!$K$12</f>
        <v>0</v>
      </c>
      <c r="J38" s="11">
        <f>[34]Junho!$K$13</f>
        <v>0</v>
      </c>
      <c r="K38" s="11">
        <f>[34]Junho!$K$14</f>
        <v>0</v>
      </c>
      <c r="L38" s="11">
        <f>[34]Junho!$K$15</f>
        <v>0</v>
      </c>
      <c r="M38" s="11">
        <f>[34]Junho!$K$16</f>
        <v>0</v>
      </c>
      <c r="N38" s="11">
        <f>[34]Junho!$K$17</f>
        <v>0</v>
      </c>
      <c r="O38" s="11">
        <f>[34]Junho!$K$18</f>
        <v>0</v>
      </c>
      <c r="P38" s="11">
        <f>[34]Junho!$K$19</f>
        <v>0</v>
      </c>
      <c r="Q38" s="11">
        <f>[34]Junho!$K$20</f>
        <v>0</v>
      </c>
      <c r="R38" s="11">
        <f>[34]Junho!$K$21</f>
        <v>0</v>
      </c>
      <c r="S38" s="11">
        <f>[34]Junho!$K$22</f>
        <v>0</v>
      </c>
      <c r="T38" s="11">
        <f>[34]Junho!$K$23</f>
        <v>0</v>
      </c>
      <c r="U38" s="11">
        <f>[34]Junho!$K$24</f>
        <v>0</v>
      </c>
      <c r="V38" s="11">
        <f>[34]Junho!$K$25</f>
        <v>0</v>
      </c>
      <c r="W38" s="11">
        <f>[34]Junho!$K$26</f>
        <v>0</v>
      </c>
      <c r="X38" s="11">
        <f>[34]Junho!$K$27</f>
        <v>0</v>
      </c>
      <c r="Y38" s="11">
        <f>[34]Junho!$K$28</f>
        <v>0</v>
      </c>
      <c r="Z38" s="11">
        <f>[34]Junho!$K$29</f>
        <v>0</v>
      </c>
      <c r="AA38" s="11">
        <f>[34]Junho!$K$30</f>
        <v>0</v>
      </c>
      <c r="AB38" s="11">
        <f>[34]Junho!$K$31</f>
        <v>0</v>
      </c>
      <c r="AC38" s="11">
        <f>[34]Junho!$K$32</f>
        <v>0</v>
      </c>
      <c r="AD38" s="11">
        <f>[34]Junho!$K$33</f>
        <v>0</v>
      </c>
      <c r="AE38" s="11">
        <f>[34]Junho!$K$34</f>
        <v>0</v>
      </c>
      <c r="AF38" s="15">
        <f t="shared" si="6"/>
        <v>0</v>
      </c>
      <c r="AG38" s="16">
        <f t="shared" si="7"/>
        <v>0</v>
      </c>
      <c r="AH38" s="67">
        <f t="shared" si="8"/>
        <v>30</v>
      </c>
    </row>
    <row r="39" spans="1:36" x14ac:dyDescent="0.2">
      <c r="A39" s="58" t="s">
        <v>15</v>
      </c>
      <c r="B39" s="11">
        <f>[35]Junho!$K$5</f>
        <v>13.8</v>
      </c>
      <c r="C39" s="11">
        <f>[35]Junho!$K$6</f>
        <v>4.8000000000000007</v>
      </c>
      <c r="D39" s="11">
        <f>[35]Junho!$K$7</f>
        <v>0</v>
      </c>
      <c r="E39" s="11">
        <f>[35]Junho!$K$8</f>
        <v>6.6000000000000014</v>
      </c>
      <c r="F39" s="11">
        <f>[35]Junho!$K$9</f>
        <v>2.2000000000000002</v>
      </c>
      <c r="G39" s="11">
        <f>[35]Junho!$K$10</f>
        <v>0</v>
      </c>
      <c r="H39" s="11">
        <f>[35]Junho!$K$11</f>
        <v>0</v>
      </c>
      <c r="I39" s="11">
        <f>[35]Junho!$K$12</f>
        <v>0.2</v>
      </c>
      <c r="J39" s="11">
        <f>[35]Junho!$K$13</f>
        <v>0</v>
      </c>
      <c r="K39" s="11">
        <f>[35]Junho!$K$14</f>
        <v>0</v>
      </c>
      <c r="L39" s="11">
        <f>[35]Junho!$K$15</f>
        <v>0</v>
      </c>
      <c r="M39" s="11">
        <f>[35]Junho!$K$16</f>
        <v>0</v>
      </c>
      <c r="N39" s="11">
        <f>[35]Junho!$K$17</f>
        <v>2.6</v>
      </c>
      <c r="O39" s="11">
        <f>[35]Junho!$K$18</f>
        <v>0</v>
      </c>
      <c r="P39" s="11">
        <f>[35]Junho!$K$19</f>
        <v>0.2</v>
      </c>
      <c r="Q39" s="11">
        <f>[35]Junho!$K$20</f>
        <v>0.2</v>
      </c>
      <c r="R39" s="11">
        <f>[35]Junho!$K$21</f>
        <v>0</v>
      </c>
      <c r="S39" s="11">
        <f>[35]Junho!$K$22</f>
        <v>0</v>
      </c>
      <c r="T39" s="11">
        <f>[35]Junho!$K$23</f>
        <v>0</v>
      </c>
      <c r="U39" s="11">
        <f>[35]Junho!$K$24</f>
        <v>0</v>
      </c>
      <c r="V39" s="11">
        <f>[35]Junho!$K$25</f>
        <v>0</v>
      </c>
      <c r="W39" s="11">
        <f>[35]Junho!$K$26</f>
        <v>0</v>
      </c>
      <c r="X39" s="11">
        <f>[35]Junho!$K$27</f>
        <v>0</v>
      </c>
      <c r="Y39" s="11">
        <f>[35]Junho!$K$28</f>
        <v>0</v>
      </c>
      <c r="Z39" s="11">
        <f>[35]Junho!$K$29</f>
        <v>5.6</v>
      </c>
      <c r="AA39" s="11">
        <f>[35]Junho!$K$30</f>
        <v>32</v>
      </c>
      <c r="AB39" s="11">
        <f>[35]Junho!$K$31</f>
        <v>24.400000000000002</v>
      </c>
      <c r="AC39" s="11">
        <f>[35]Junho!$K$32</f>
        <v>0</v>
      </c>
      <c r="AD39" s="11">
        <f>[35]Junho!$K$33</f>
        <v>0</v>
      </c>
      <c r="AE39" s="11">
        <f>[35]Junho!$K$34</f>
        <v>0</v>
      </c>
      <c r="AF39" s="15">
        <f t="shared" si="6"/>
        <v>92.600000000000009</v>
      </c>
      <c r="AG39" s="16">
        <f t="shared" si="7"/>
        <v>32</v>
      </c>
      <c r="AH39" s="67">
        <f t="shared" si="8"/>
        <v>19</v>
      </c>
      <c r="AI39" s="12" t="s">
        <v>47</v>
      </c>
    </row>
    <row r="40" spans="1:36" x14ac:dyDescent="0.2">
      <c r="A40" s="58" t="s">
        <v>16</v>
      </c>
      <c r="B40" s="11" t="str">
        <f>[36]Junho!$K$5</f>
        <v>*</v>
      </c>
      <c r="C40" s="11">
        <f>[36]Junho!$K$6</f>
        <v>0</v>
      </c>
      <c r="D40" s="11">
        <f>[36]Junho!$K$7</f>
        <v>0</v>
      </c>
      <c r="E40" s="11">
        <f>[36]Junho!$K$8</f>
        <v>0</v>
      </c>
      <c r="F40" s="11" t="str">
        <f>[36]Junho!$K$9</f>
        <v>*</v>
      </c>
      <c r="G40" s="11" t="str">
        <f>[36]Junho!$K$10</f>
        <v>*</v>
      </c>
      <c r="H40" s="11">
        <f>[36]Junho!$K$11</f>
        <v>0</v>
      </c>
      <c r="I40" s="11">
        <f>[36]Junho!$K$12</f>
        <v>0</v>
      </c>
      <c r="J40" s="11">
        <f>[36]Junho!$K$13</f>
        <v>0</v>
      </c>
      <c r="K40" s="11">
        <f>[36]Junho!$K$14</f>
        <v>0</v>
      </c>
      <c r="L40" s="11">
        <f>[36]Junho!$K$15</f>
        <v>0</v>
      </c>
      <c r="M40" s="11" t="str">
        <f>[36]Junho!$K$16</f>
        <v>*</v>
      </c>
      <c r="N40" s="11" t="str">
        <f>[36]Junho!$K$17</f>
        <v>*</v>
      </c>
      <c r="O40" s="11">
        <f>[36]Junho!$K$18</f>
        <v>0</v>
      </c>
      <c r="P40" s="11">
        <f>[36]Junho!$K$19</f>
        <v>0</v>
      </c>
      <c r="Q40" s="11">
        <f>[36]Junho!$K$20</f>
        <v>0</v>
      </c>
      <c r="R40" s="11">
        <f>[36]Junho!$K$21</f>
        <v>0</v>
      </c>
      <c r="S40" s="11">
        <f>[36]Junho!$K$22</f>
        <v>0</v>
      </c>
      <c r="T40" s="11" t="str">
        <f>[36]Junho!$K$23</f>
        <v>*</v>
      </c>
      <c r="U40" s="11" t="str">
        <f>[36]Junho!$K$24</f>
        <v>*</v>
      </c>
      <c r="V40" s="11">
        <f>[36]Junho!$K$25</f>
        <v>0</v>
      </c>
      <c r="W40" s="11">
        <f>[36]Junho!$K$26</f>
        <v>0</v>
      </c>
      <c r="X40" s="11">
        <f>[36]Junho!$K$27</f>
        <v>0</v>
      </c>
      <c r="Y40" s="11">
        <f>[36]Junho!$K$28</f>
        <v>0</v>
      </c>
      <c r="Z40" s="11" t="str">
        <f>[36]Junho!$K$29</f>
        <v>*</v>
      </c>
      <c r="AA40" s="11" t="str">
        <f>[36]Junho!$K$30</f>
        <v>*</v>
      </c>
      <c r="AB40" s="11">
        <f>[36]Junho!$K$31</f>
        <v>0</v>
      </c>
      <c r="AC40" s="11">
        <f>[36]Junho!$K$32</f>
        <v>0</v>
      </c>
      <c r="AD40" s="11">
        <f>[36]Junho!$K$33</f>
        <v>0</v>
      </c>
      <c r="AE40" s="11" t="str">
        <f>[36]Junho!$K$34</f>
        <v>*</v>
      </c>
      <c r="AF40" s="15">
        <f t="shared" si="6"/>
        <v>0</v>
      </c>
      <c r="AG40" s="16">
        <f t="shared" si="7"/>
        <v>0</v>
      </c>
      <c r="AH40" s="67">
        <f t="shared" si="8"/>
        <v>20</v>
      </c>
    </row>
    <row r="41" spans="1:36" x14ac:dyDescent="0.2">
      <c r="A41" s="58" t="s">
        <v>175</v>
      </c>
      <c r="B41" s="11">
        <f>[37]Junho!$K$5</f>
        <v>0</v>
      </c>
      <c r="C41" s="11">
        <f>[37]Junho!$K$6</f>
        <v>9.2000000000000011</v>
      </c>
      <c r="D41" s="11">
        <f>[37]Junho!$K$7</f>
        <v>5.0000000000000009</v>
      </c>
      <c r="E41" s="11">
        <f>[37]Junho!$K$8</f>
        <v>1.6</v>
      </c>
      <c r="F41" s="11">
        <f>[37]Junho!$K$9</f>
        <v>0</v>
      </c>
      <c r="G41" s="11">
        <f>[37]Junho!$K$10</f>
        <v>0</v>
      </c>
      <c r="H41" s="11">
        <f>[37]Junho!$K$11</f>
        <v>0</v>
      </c>
      <c r="I41" s="11">
        <f>[37]Junho!$K$12</f>
        <v>0</v>
      </c>
      <c r="J41" s="11">
        <f>[37]Junho!$K$13</f>
        <v>0</v>
      </c>
      <c r="K41" s="11">
        <f>[37]Junho!$K$14</f>
        <v>0</v>
      </c>
      <c r="L41" s="11">
        <f>[37]Junho!$K$15</f>
        <v>0</v>
      </c>
      <c r="M41" s="11">
        <f>[37]Junho!$K$16</f>
        <v>0</v>
      </c>
      <c r="N41" s="11">
        <f>[37]Junho!$K$17</f>
        <v>0</v>
      </c>
      <c r="O41" s="11">
        <f>[37]Junho!$K$18</f>
        <v>0</v>
      </c>
      <c r="P41" s="11">
        <f>[37]Junho!$K$19</f>
        <v>0</v>
      </c>
      <c r="Q41" s="11">
        <f>[37]Junho!$K$20</f>
        <v>0</v>
      </c>
      <c r="R41" s="11">
        <f>[37]Junho!$K$21</f>
        <v>0</v>
      </c>
      <c r="S41" s="11">
        <f>[37]Junho!$K$22</f>
        <v>0</v>
      </c>
      <c r="T41" s="11">
        <f>[37]Junho!$K$23</f>
        <v>0</v>
      </c>
      <c r="U41" s="11">
        <f>[37]Junho!$K$24</f>
        <v>0</v>
      </c>
      <c r="V41" s="11">
        <f>[37]Junho!$K$25</f>
        <v>0</v>
      </c>
      <c r="W41" s="11">
        <f>[37]Junho!$K$26</f>
        <v>0</v>
      </c>
      <c r="X41" s="11">
        <f>[37]Junho!$K$27</f>
        <v>0</v>
      </c>
      <c r="Y41" s="11">
        <f>[37]Junho!$K$28</f>
        <v>0</v>
      </c>
      <c r="Z41" s="11">
        <f>[37]Junho!$K$29</f>
        <v>0.2</v>
      </c>
      <c r="AA41" s="11">
        <f>[37]Junho!$K$30</f>
        <v>1.4</v>
      </c>
      <c r="AB41" s="11">
        <f>[37]Junho!$K$31</f>
        <v>16.399999999999999</v>
      </c>
      <c r="AC41" s="11">
        <f>[37]Junho!$K$32</f>
        <v>1.6</v>
      </c>
      <c r="AD41" s="11">
        <f>[37]Junho!$K$33</f>
        <v>0.2</v>
      </c>
      <c r="AE41" s="11">
        <f>[37]Junho!$K$34</f>
        <v>0</v>
      </c>
      <c r="AF41" s="15">
        <f t="shared" si="6"/>
        <v>35.6</v>
      </c>
      <c r="AG41" s="16">
        <f t="shared" si="7"/>
        <v>16.399999999999999</v>
      </c>
      <c r="AH41" s="67">
        <f t="shared" si="8"/>
        <v>22</v>
      </c>
    </row>
    <row r="42" spans="1:36" x14ac:dyDescent="0.2">
      <c r="A42" s="58" t="s">
        <v>17</v>
      </c>
      <c r="B42" s="11">
        <f>[38]Junho!$K$5</f>
        <v>0</v>
      </c>
      <c r="C42" s="11">
        <f>[38]Junho!$K$6</f>
        <v>0</v>
      </c>
      <c r="D42" s="11">
        <f>[38]Junho!$K$7</f>
        <v>0</v>
      </c>
      <c r="E42" s="11">
        <f>[38]Junho!$K$8</f>
        <v>0.2</v>
      </c>
      <c r="F42" s="11">
        <f>[38]Junho!$K$9</f>
        <v>0</v>
      </c>
      <c r="G42" s="11">
        <f>[38]Junho!$K$10</f>
        <v>0</v>
      </c>
      <c r="H42" s="11">
        <f>[38]Junho!$K$11</f>
        <v>0.2</v>
      </c>
      <c r="I42" s="11">
        <f>[38]Junho!$K$12</f>
        <v>0</v>
      </c>
      <c r="J42" s="11">
        <f>[38]Junho!$K$13</f>
        <v>0</v>
      </c>
      <c r="K42" s="11">
        <f>[38]Junho!$K$14</f>
        <v>0</v>
      </c>
      <c r="L42" s="11">
        <f>[38]Junho!$K$15</f>
        <v>0</v>
      </c>
      <c r="M42" s="11">
        <f>[38]Junho!$K$16</f>
        <v>0.2</v>
      </c>
      <c r="N42" s="11">
        <f>[38]Junho!$K$17</f>
        <v>0</v>
      </c>
      <c r="O42" s="11">
        <f>[38]Junho!$K$18</f>
        <v>0</v>
      </c>
      <c r="P42" s="11">
        <f>[38]Junho!$K$19</f>
        <v>0</v>
      </c>
      <c r="Q42" s="11">
        <f>[38]Junho!$K$20</f>
        <v>0</v>
      </c>
      <c r="R42" s="11">
        <f>[38]Junho!$K$21</f>
        <v>0</v>
      </c>
      <c r="S42" s="11">
        <f>[38]Junho!$K$22</f>
        <v>0</v>
      </c>
      <c r="T42" s="11">
        <f>[38]Junho!$K$23</f>
        <v>0</v>
      </c>
      <c r="U42" s="11">
        <f>[38]Junho!$K$24</f>
        <v>0</v>
      </c>
      <c r="V42" s="11">
        <f>[38]Junho!$K$25</f>
        <v>0</v>
      </c>
      <c r="W42" s="11">
        <f>[38]Junho!$K$26</f>
        <v>0</v>
      </c>
      <c r="X42" s="11">
        <f>[38]Junho!$K$27</f>
        <v>0</v>
      </c>
      <c r="Y42" s="11">
        <f>[38]Junho!$K$28</f>
        <v>0</v>
      </c>
      <c r="Z42" s="11">
        <f>[38]Junho!$K$29</f>
        <v>0.60000000000000009</v>
      </c>
      <c r="AA42" s="11">
        <f>[38]Junho!$K$30</f>
        <v>0.4</v>
      </c>
      <c r="AB42" s="11">
        <f>[38]Junho!$K$31</f>
        <v>1.7999999999999998</v>
      </c>
      <c r="AC42" s="11">
        <f>[38]Junho!$K$32</f>
        <v>0.4</v>
      </c>
      <c r="AD42" s="11">
        <f>[38]Junho!$K$33</f>
        <v>0</v>
      </c>
      <c r="AE42" s="11">
        <f>[38]Junho!$K$34</f>
        <v>0.2</v>
      </c>
      <c r="AF42" s="15">
        <f t="shared" si="6"/>
        <v>4</v>
      </c>
      <c r="AG42" s="16">
        <f t="shared" si="7"/>
        <v>1.7999999999999998</v>
      </c>
      <c r="AH42" s="67">
        <f t="shared" si="8"/>
        <v>22</v>
      </c>
    </row>
    <row r="43" spans="1:36" x14ac:dyDescent="0.2">
      <c r="A43" s="58" t="s">
        <v>157</v>
      </c>
      <c r="B43" s="11">
        <f>[39]Junho!$K$5</f>
        <v>0</v>
      </c>
      <c r="C43" s="11">
        <f>[39]Junho!$K$6</f>
        <v>9.4</v>
      </c>
      <c r="D43" s="11">
        <f>[39]Junho!$K$7</f>
        <v>7</v>
      </c>
      <c r="E43" s="11">
        <f>[39]Junho!$K$8</f>
        <v>0.4</v>
      </c>
      <c r="F43" s="11">
        <f>[39]Junho!$K$9</f>
        <v>0.2</v>
      </c>
      <c r="G43" s="11">
        <f>[39]Junho!$K$10</f>
        <v>0.2</v>
      </c>
      <c r="H43" s="11">
        <f>[39]Junho!$K$11</f>
        <v>0</v>
      </c>
      <c r="I43" s="11">
        <f>[39]Junho!$K$12</f>
        <v>0</v>
      </c>
      <c r="J43" s="11">
        <f>[39]Junho!$K$13</f>
        <v>0</v>
      </c>
      <c r="K43" s="11">
        <f>[39]Junho!$K$14</f>
        <v>0</v>
      </c>
      <c r="L43" s="11">
        <f>[39]Junho!$K$15</f>
        <v>0</v>
      </c>
      <c r="M43" s="11">
        <f>[39]Junho!$K$16</f>
        <v>0</v>
      </c>
      <c r="N43" s="11">
        <f>[39]Junho!$K$17</f>
        <v>0</v>
      </c>
      <c r="O43" s="11">
        <f>[39]Junho!$K$18</f>
        <v>0</v>
      </c>
      <c r="P43" s="11">
        <f>[39]Junho!$K$19</f>
        <v>0</v>
      </c>
      <c r="Q43" s="11">
        <f>[39]Junho!$K$20</f>
        <v>0</v>
      </c>
      <c r="R43" s="11">
        <f>[39]Junho!$K$21</f>
        <v>0</v>
      </c>
      <c r="S43" s="11">
        <f>[39]Junho!$K$22</f>
        <v>0</v>
      </c>
      <c r="T43" s="11">
        <f>[39]Junho!$K$23</f>
        <v>0</v>
      </c>
      <c r="U43" s="11">
        <f>[39]Junho!$K$24</f>
        <v>0</v>
      </c>
      <c r="V43" s="11">
        <f>[39]Junho!$K$25</f>
        <v>0</v>
      </c>
      <c r="W43" s="11">
        <f>[39]Junho!$K$26</f>
        <v>0</v>
      </c>
      <c r="X43" s="11">
        <f>[39]Junho!$K$27</f>
        <v>0</v>
      </c>
      <c r="Y43" s="11">
        <f>[39]Junho!$K$28</f>
        <v>0</v>
      </c>
      <c r="Z43" s="11">
        <f>[39]Junho!$K$29</f>
        <v>0</v>
      </c>
      <c r="AA43" s="11">
        <f>[39]Junho!$K$30</f>
        <v>10</v>
      </c>
      <c r="AB43" s="11">
        <f>[39]Junho!$K$31</f>
        <v>32.4</v>
      </c>
      <c r="AC43" s="11">
        <f>[39]Junho!$K$32</f>
        <v>0.8</v>
      </c>
      <c r="AD43" s="11">
        <f>[39]Junho!$K$33</f>
        <v>0</v>
      </c>
      <c r="AE43" s="11">
        <f>[39]Junho!$K$34</f>
        <v>0</v>
      </c>
      <c r="AF43" s="15">
        <f t="shared" si="6"/>
        <v>60.399999999999991</v>
      </c>
      <c r="AG43" s="16">
        <f t="shared" si="7"/>
        <v>32.4</v>
      </c>
      <c r="AH43" s="67">
        <f t="shared" si="8"/>
        <v>22</v>
      </c>
      <c r="AJ43" s="12" t="s">
        <v>47</v>
      </c>
    </row>
    <row r="44" spans="1:36" x14ac:dyDescent="0.2">
      <c r="A44" s="58" t="s">
        <v>18</v>
      </c>
      <c r="B44" s="11" t="str">
        <f>[40]Junho!$K$5</f>
        <v>*</v>
      </c>
      <c r="C44" s="11" t="str">
        <f>[40]Junho!$K$6</f>
        <v>*</v>
      </c>
      <c r="D44" s="11" t="str">
        <f>[40]Junho!$K$7</f>
        <v>*</v>
      </c>
      <c r="E44" s="11" t="str">
        <f>[40]Junho!$K$8</f>
        <v>*</v>
      </c>
      <c r="F44" s="11" t="str">
        <f>[40]Junho!$K$9</f>
        <v>*</v>
      </c>
      <c r="G44" s="11" t="str">
        <f>[40]Junho!$K$10</f>
        <v>*</v>
      </c>
      <c r="H44" s="11" t="str">
        <f>[40]Junho!$K$11</f>
        <v>*</v>
      </c>
      <c r="I44" s="11" t="str">
        <f>[40]Junho!$K$12</f>
        <v>*</v>
      </c>
      <c r="J44" s="11" t="str">
        <f>[40]Junho!$K$13</f>
        <v>*</v>
      </c>
      <c r="K44" s="11" t="str">
        <f>[40]Junho!$K$14</f>
        <v>*</v>
      </c>
      <c r="L44" s="11" t="str">
        <f>[40]Junho!$K$15</f>
        <v>*</v>
      </c>
      <c r="M44" s="11" t="str">
        <f>[40]Junho!$K$16</f>
        <v>*</v>
      </c>
      <c r="N44" s="11" t="str">
        <f>[40]Junho!$K$17</f>
        <v>*</v>
      </c>
      <c r="O44" s="11" t="str">
        <f>[40]Junho!$K$18</f>
        <v>*</v>
      </c>
      <c r="P44" s="11" t="str">
        <f>[40]Junho!$K$19</f>
        <v>*</v>
      </c>
      <c r="Q44" s="11" t="str">
        <f>[40]Junho!$K$20</f>
        <v>*</v>
      </c>
      <c r="R44" s="11" t="str">
        <f>[40]Junho!$K$21</f>
        <v>*</v>
      </c>
      <c r="S44" s="11" t="str">
        <f>[40]Junho!$K$22</f>
        <v>*</v>
      </c>
      <c r="T44" s="11" t="str">
        <f>[40]Junho!$K$23</f>
        <v>*</v>
      </c>
      <c r="U44" s="11" t="str">
        <f>[40]Junho!$K$24</f>
        <v>*</v>
      </c>
      <c r="V44" s="11" t="str">
        <f>[40]Junho!$K$25</f>
        <v>*</v>
      </c>
      <c r="W44" s="11" t="str">
        <f>[40]Junho!$K$26</f>
        <v>*</v>
      </c>
      <c r="X44" s="11" t="str">
        <f>[40]Junho!$K$27</f>
        <v>*</v>
      </c>
      <c r="Y44" s="11" t="str">
        <f>[40]Junho!$K$28</f>
        <v>*</v>
      </c>
      <c r="Z44" s="11" t="str">
        <f>[40]Junho!$K$29</f>
        <v>*</v>
      </c>
      <c r="AA44" s="11" t="str">
        <f>[40]Junho!$K$30</f>
        <v>*</v>
      </c>
      <c r="AB44" s="11" t="str">
        <f>[40]Junho!$K$31</f>
        <v>*</v>
      </c>
      <c r="AC44" s="11" t="str">
        <f>[40]Junho!$K$32</f>
        <v>*</v>
      </c>
      <c r="AD44" s="11" t="str">
        <f>[40]Junho!$K$33</f>
        <v>*</v>
      </c>
      <c r="AE44" s="11" t="str">
        <f>[40]Junho!$K$34</f>
        <v>*</v>
      </c>
      <c r="AF44" s="15" t="s">
        <v>226</v>
      </c>
      <c r="AG44" s="16" t="s">
        <v>226</v>
      </c>
      <c r="AH44" s="67" t="s">
        <v>226</v>
      </c>
    </row>
    <row r="45" spans="1:36" x14ac:dyDescent="0.2">
      <c r="A45" s="58" t="s">
        <v>162</v>
      </c>
      <c r="B45" s="11" t="str">
        <f>[41]Junho!$K$5</f>
        <v>*</v>
      </c>
      <c r="C45" s="11" t="str">
        <f>[41]Junho!$K$6</f>
        <v>*</v>
      </c>
      <c r="D45" s="11" t="str">
        <f>[41]Junho!$K$7</f>
        <v>*</v>
      </c>
      <c r="E45" s="11" t="str">
        <f>[41]Junho!$K$8</f>
        <v>*</v>
      </c>
      <c r="F45" s="11" t="str">
        <f>[41]Junho!$K$9</f>
        <v>*</v>
      </c>
      <c r="G45" s="11" t="str">
        <f>[41]Junho!$K$10</f>
        <v>*</v>
      </c>
      <c r="H45" s="11" t="str">
        <f>[41]Junho!$K$11</f>
        <v>*</v>
      </c>
      <c r="I45" s="11" t="str">
        <f>[41]Junho!$K$12</f>
        <v>*</v>
      </c>
      <c r="J45" s="11" t="str">
        <f>[41]Junho!$K$13</f>
        <v>*</v>
      </c>
      <c r="K45" s="11" t="str">
        <f>[41]Junho!$K$14</f>
        <v>*</v>
      </c>
      <c r="L45" s="11" t="str">
        <f>[41]Junho!$K$15</f>
        <v>*</v>
      </c>
      <c r="M45" s="11" t="str">
        <f>[41]Junho!$K$16</f>
        <v>*</v>
      </c>
      <c r="N45" s="11" t="str">
        <f>[41]Junho!$K$17</f>
        <v>*</v>
      </c>
      <c r="O45" s="11" t="str">
        <f>[41]Junho!$K$18</f>
        <v>*</v>
      </c>
      <c r="P45" s="11" t="str">
        <f>[41]Junho!$K$19</f>
        <v>*</v>
      </c>
      <c r="Q45" s="11" t="str">
        <f>[41]Junho!$K$20</f>
        <v>*</v>
      </c>
      <c r="R45" s="11" t="str">
        <f>[41]Junho!$K$21</f>
        <v>*</v>
      </c>
      <c r="S45" s="11" t="str">
        <f>[41]Junho!$K$22</f>
        <v>*</v>
      </c>
      <c r="T45" s="11" t="str">
        <f>[41]Junho!$K$23</f>
        <v>*</v>
      </c>
      <c r="U45" s="11" t="str">
        <f>[41]Junho!$K$24</f>
        <v>*</v>
      </c>
      <c r="V45" s="11" t="str">
        <f>[41]Junho!$K$25</f>
        <v>*</v>
      </c>
      <c r="W45" s="11" t="str">
        <f>[41]Junho!$K$26</f>
        <v>*</v>
      </c>
      <c r="X45" s="11" t="str">
        <f>[41]Junho!$K$27</f>
        <v>*</v>
      </c>
      <c r="Y45" s="11" t="str">
        <f>[41]Junho!$K$28</f>
        <v>*</v>
      </c>
      <c r="Z45" s="11" t="str">
        <f>[41]Junho!$K$29</f>
        <v>*</v>
      </c>
      <c r="AA45" s="11" t="str">
        <f>[41]Junho!$K$30</f>
        <v>*</v>
      </c>
      <c r="AB45" s="11" t="str">
        <f>[41]Junho!$K$31</f>
        <v>*</v>
      </c>
      <c r="AC45" s="11" t="str">
        <f>[41]Junho!$K$32</f>
        <v>*</v>
      </c>
      <c r="AD45" s="11" t="str">
        <f>[41]Junho!$K$33</f>
        <v>*</v>
      </c>
      <c r="AE45" s="11" t="str">
        <f>[41]Junho!$K$34</f>
        <v>*</v>
      </c>
      <c r="AF45" s="15" t="s">
        <v>226</v>
      </c>
      <c r="AG45" s="16" t="s">
        <v>226</v>
      </c>
      <c r="AH45" s="67" t="s">
        <v>226</v>
      </c>
    </row>
    <row r="46" spans="1:36" x14ac:dyDescent="0.2">
      <c r="A46" s="58" t="s">
        <v>19</v>
      </c>
      <c r="B46" s="11" t="str">
        <f>[42]Junho!$K$5</f>
        <v>*</v>
      </c>
      <c r="C46" s="11" t="str">
        <f>[42]Junho!$K$6</f>
        <v>*</v>
      </c>
      <c r="D46" s="11" t="str">
        <f>[42]Junho!$K$7</f>
        <v>*</v>
      </c>
      <c r="E46" s="11" t="str">
        <f>[42]Junho!$K$8</f>
        <v>*</v>
      </c>
      <c r="F46" s="11" t="str">
        <f>[42]Junho!$K$9</f>
        <v>*</v>
      </c>
      <c r="G46" s="11" t="str">
        <f>[42]Junho!$K$10</f>
        <v>*</v>
      </c>
      <c r="H46" s="11" t="str">
        <f>[42]Junho!$K$11</f>
        <v>*</v>
      </c>
      <c r="I46" s="11" t="str">
        <f>[42]Junho!$K$12</f>
        <v>*</v>
      </c>
      <c r="J46" s="11" t="str">
        <f>[42]Junho!$K$13</f>
        <v>*</v>
      </c>
      <c r="K46" s="11" t="str">
        <f>[42]Junho!$K$14</f>
        <v>*</v>
      </c>
      <c r="L46" s="11" t="str">
        <f>[42]Junho!$K$15</f>
        <v>*</v>
      </c>
      <c r="M46" s="11" t="str">
        <f>[42]Junho!$K$16</f>
        <v>*</v>
      </c>
      <c r="N46" s="11" t="str">
        <f>[42]Junho!$K$17</f>
        <v>*</v>
      </c>
      <c r="O46" s="11" t="str">
        <f>[42]Junho!$K$18</f>
        <v>*</v>
      </c>
      <c r="P46" s="11" t="str">
        <f>[42]Junho!$K$19</f>
        <v>*</v>
      </c>
      <c r="Q46" s="11" t="str">
        <f>[42]Junho!$K$20</f>
        <v>*</v>
      </c>
      <c r="R46" s="11" t="str">
        <f>[42]Junho!$K$21</f>
        <v>*</v>
      </c>
      <c r="S46" s="11" t="str">
        <f>[42]Junho!$K$22</f>
        <v>*</v>
      </c>
      <c r="T46" s="11" t="str">
        <f>[42]Junho!$K$23</f>
        <v>*</v>
      </c>
      <c r="U46" s="11" t="str">
        <f>[42]Junho!$K$24</f>
        <v>*</v>
      </c>
      <c r="V46" s="11" t="str">
        <f>[42]Junho!$K$25</f>
        <v>*</v>
      </c>
      <c r="W46" s="11" t="str">
        <f>[42]Junho!$K$26</f>
        <v>*</v>
      </c>
      <c r="X46" s="11" t="str">
        <f>[42]Junho!$K$27</f>
        <v>*</v>
      </c>
      <c r="Y46" s="11" t="str">
        <f>[42]Junho!$K$28</f>
        <v>*</v>
      </c>
      <c r="Z46" s="11" t="str">
        <f>[42]Junho!$K$29</f>
        <v>*</v>
      </c>
      <c r="AA46" s="11" t="str">
        <f>[42]Junho!$K$30</f>
        <v>*</v>
      </c>
      <c r="AB46" s="11" t="str">
        <f>[42]Junho!$K$31</f>
        <v>*</v>
      </c>
      <c r="AC46" s="11" t="str">
        <f>[42]Junho!$K$32</f>
        <v>*</v>
      </c>
      <c r="AD46" s="11" t="str">
        <f>[42]Junho!$K$33</f>
        <v>*</v>
      </c>
      <c r="AE46" s="11" t="str">
        <f>[42]Junho!$K$34</f>
        <v>*</v>
      </c>
      <c r="AF46" s="15" t="s">
        <v>226</v>
      </c>
      <c r="AG46" s="16" t="s">
        <v>226</v>
      </c>
      <c r="AH46" s="67" t="s">
        <v>226</v>
      </c>
      <c r="AI46" s="12" t="s">
        <v>47</v>
      </c>
    </row>
    <row r="47" spans="1:36" x14ac:dyDescent="0.2">
      <c r="A47" s="58" t="s">
        <v>31</v>
      </c>
      <c r="B47" s="11">
        <f>[43]Junho!$K$5</f>
        <v>0</v>
      </c>
      <c r="C47" s="11">
        <f>[43]Junho!$K$6</f>
        <v>11.799999999999999</v>
      </c>
      <c r="D47" s="11">
        <f>[43]Junho!$K$7</f>
        <v>0.4</v>
      </c>
      <c r="E47" s="11">
        <f>[43]Junho!$K$8</f>
        <v>0.4</v>
      </c>
      <c r="F47" s="11">
        <f>[43]Junho!$K$9</f>
        <v>0</v>
      </c>
      <c r="G47" s="11">
        <f>[43]Junho!$K$10</f>
        <v>0</v>
      </c>
      <c r="H47" s="11">
        <f>[43]Junho!$K$11</f>
        <v>0</v>
      </c>
      <c r="I47" s="11">
        <f>[43]Junho!$K$12</f>
        <v>0</v>
      </c>
      <c r="J47" s="11">
        <f>[43]Junho!$K$13</f>
        <v>0</v>
      </c>
      <c r="K47" s="11">
        <f>[43]Junho!$K$14</f>
        <v>0</v>
      </c>
      <c r="L47" s="11">
        <f>[43]Junho!$K$15</f>
        <v>0</v>
      </c>
      <c r="M47" s="11">
        <f>[43]Junho!$K$16</f>
        <v>0</v>
      </c>
      <c r="N47" s="11">
        <f>[43]Junho!$K$17</f>
        <v>0</v>
      </c>
      <c r="O47" s="11">
        <f>[43]Junho!$K$18</f>
        <v>0</v>
      </c>
      <c r="P47" s="11">
        <f>[43]Junho!$K$19</f>
        <v>0</v>
      </c>
      <c r="Q47" s="11">
        <f>[43]Junho!$K$20</f>
        <v>0</v>
      </c>
      <c r="R47" s="11">
        <f>[43]Junho!$K$21</f>
        <v>0</v>
      </c>
      <c r="S47" s="11">
        <f>[43]Junho!$K$22</f>
        <v>0</v>
      </c>
      <c r="T47" s="11">
        <f>[43]Junho!$K$23</f>
        <v>0</v>
      </c>
      <c r="U47" s="11">
        <f>[43]Junho!$K$24</f>
        <v>0</v>
      </c>
      <c r="V47" s="11">
        <f>[43]Junho!$K$25</f>
        <v>0</v>
      </c>
      <c r="W47" s="11">
        <f>[43]Junho!$K$26</f>
        <v>0</v>
      </c>
      <c r="X47" s="11">
        <f>[43]Junho!$K$27</f>
        <v>0</v>
      </c>
      <c r="Y47" s="11">
        <f>[43]Junho!$K$28</f>
        <v>0</v>
      </c>
      <c r="Z47" s="11">
        <f>[43]Junho!$K$29</f>
        <v>7.8000000000000016</v>
      </c>
      <c r="AA47" s="11">
        <f>[43]Junho!$K$30</f>
        <v>16.399999999999999</v>
      </c>
      <c r="AB47" s="11">
        <f>[43]Junho!$K$31</f>
        <v>21</v>
      </c>
      <c r="AC47" s="11">
        <f>[43]Junho!$K$32</f>
        <v>0.4</v>
      </c>
      <c r="AD47" s="11">
        <f>[43]Junho!$K$33</f>
        <v>0</v>
      </c>
      <c r="AE47" s="11">
        <f>[43]Junho!$K$34</f>
        <v>0</v>
      </c>
      <c r="AF47" s="15">
        <f t="shared" si="6"/>
        <v>58.199999999999996</v>
      </c>
      <c r="AG47" s="16">
        <f t="shared" si="7"/>
        <v>21</v>
      </c>
      <c r="AH47" s="67">
        <f t="shared" si="8"/>
        <v>23</v>
      </c>
    </row>
    <row r="48" spans="1:36" x14ac:dyDescent="0.2">
      <c r="A48" s="58" t="s">
        <v>44</v>
      </c>
      <c r="B48" s="11">
        <f>[44]Junho!$K$5</f>
        <v>0</v>
      </c>
      <c r="C48" s="11">
        <f>[44]Junho!$K$6</f>
        <v>0</v>
      </c>
      <c r="D48" s="11">
        <f>[44]Junho!$K$7</f>
        <v>0</v>
      </c>
      <c r="E48" s="11">
        <f>[44]Junho!$K$8</f>
        <v>0</v>
      </c>
      <c r="F48" s="11">
        <f>[44]Junho!$K$9</f>
        <v>0</v>
      </c>
      <c r="G48" s="11">
        <f>[44]Junho!$K$10</f>
        <v>0</v>
      </c>
      <c r="H48" s="11">
        <f>[44]Junho!$K$11</f>
        <v>0</v>
      </c>
      <c r="I48" s="11">
        <f>[44]Junho!$K$12</f>
        <v>0</v>
      </c>
      <c r="J48" s="11">
        <f>[44]Junho!$K$13</f>
        <v>0</v>
      </c>
      <c r="K48" s="11">
        <f>[44]Junho!$K$14</f>
        <v>0</v>
      </c>
      <c r="L48" s="11">
        <f>[44]Junho!$K$15</f>
        <v>0</v>
      </c>
      <c r="M48" s="11">
        <f>[44]Junho!$K$16</f>
        <v>0</v>
      </c>
      <c r="N48" s="11">
        <f>[44]Junho!$K$17</f>
        <v>0</v>
      </c>
      <c r="O48" s="11">
        <f>[44]Junho!$K$18</f>
        <v>0</v>
      </c>
      <c r="P48" s="11">
        <f>[44]Junho!$K$19</f>
        <v>0</v>
      </c>
      <c r="Q48" s="11">
        <f>[44]Junho!$K$20</f>
        <v>0</v>
      </c>
      <c r="R48" s="11">
        <f>[44]Junho!$K$21</f>
        <v>0</v>
      </c>
      <c r="S48" s="11">
        <f>[44]Junho!$K$22</f>
        <v>0</v>
      </c>
      <c r="T48" s="11">
        <f>[44]Junho!$K$23</f>
        <v>0</v>
      </c>
      <c r="U48" s="11">
        <f>[44]Junho!$K$24</f>
        <v>0</v>
      </c>
      <c r="V48" s="11">
        <f>[44]Junho!$K$25</f>
        <v>0</v>
      </c>
      <c r="W48" s="11">
        <f>[44]Junho!$K$26</f>
        <v>0</v>
      </c>
      <c r="X48" s="11">
        <f>[44]Junho!$K$27</f>
        <v>0</v>
      </c>
      <c r="Y48" s="11">
        <f>[44]Junho!$K$28</f>
        <v>0</v>
      </c>
      <c r="Z48" s="11">
        <f>[44]Junho!$K$29</f>
        <v>0</v>
      </c>
      <c r="AA48" s="11">
        <f>[44]Junho!$K$30</f>
        <v>0</v>
      </c>
      <c r="AB48" s="11">
        <f>[44]Junho!$K$31</f>
        <v>0.4</v>
      </c>
      <c r="AC48" s="11">
        <f>[44]Junho!$K$32</f>
        <v>1.6</v>
      </c>
      <c r="AD48" s="11">
        <f>[44]Junho!$K$33</f>
        <v>3.0000000000000004</v>
      </c>
      <c r="AE48" s="11">
        <f>[44]Junho!$K$34</f>
        <v>0</v>
      </c>
      <c r="AF48" s="15">
        <f t="shared" si="6"/>
        <v>5</v>
      </c>
      <c r="AG48" s="16">
        <f t="shared" si="7"/>
        <v>3.0000000000000004</v>
      </c>
      <c r="AH48" s="67">
        <f t="shared" si="8"/>
        <v>27</v>
      </c>
      <c r="AI48" s="12" t="s">
        <v>47</v>
      </c>
    </row>
    <row r="49" spans="1:35" x14ac:dyDescent="0.2">
      <c r="A49" s="58" t="s">
        <v>20</v>
      </c>
      <c r="B49" s="11" t="s">
        <v>226</v>
      </c>
      <c r="C49" s="11" t="s">
        <v>226</v>
      </c>
      <c r="D49" s="11" t="s">
        <v>226</v>
      </c>
      <c r="E49" s="11" t="s">
        <v>226</v>
      </c>
      <c r="F49" s="11" t="s">
        <v>226</v>
      </c>
      <c r="G49" s="11" t="s">
        <v>226</v>
      </c>
      <c r="H49" s="11" t="s">
        <v>226</v>
      </c>
      <c r="I49" s="11" t="s">
        <v>226</v>
      </c>
      <c r="J49" s="11" t="s">
        <v>226</v>
      </c>
      <c r="K49" s="11" t="s">
        <v>226</v>
      </c>
      <c r="L49" s="11" t="s">
        <v>226</v>
      </c>
      <c r="M49" s="11" t="s">
        <v>226</v>
      </c>
      <c r="N49" s="11" t="s">
        <v>226</v>
      </c>
      <c r="O49" s="11" t="s">
        <v>226</v>
      </c>
      <c r="P49" s="11" t="s">
        <v>226</v>
      </c>
      <c r="Q49" s="11" t="s">
        <v>226</v>
      </c>
      <c r="R49" s="11" t="s">
        <v>226</v>
      </c>
      <c r="S49" s="11" t="s">
        <v>226</v>
      </c>
      <c r="T49" s="11" t="s">
        <v>226</v>
      </c>
      <c r="U49" s="11" t="s">
        <v>226</v>
      </c>
      <c r="V49" s="11" t="s">
        <v>226</v>
      </c>
      <c r="W49" s="11" t="s">
        <v>226</v>
      </c>
      <c r="X49" s="11" t="s">
        <v>226</v>
      </c>
      <c r="Y49" s="11" t="s">
        <v>226</v>
      </c>
      <c r="Z49" s="11" t="s">
        <v>226</v>
      </c>
      <c r="AA49" s="11" t="s">
        <v>226</v>
      </c>
      <c r="AB49" s="11" t="s">
        <v>226</v>
      </c>
      <c r="AC49" s="11" t="s">
        <v>226</v>
      </c>
      <c r="AD49" s="11" t="s">
        <v>226</v>
      </c>
      <c r="AE49" s="11" t="s">
        <v>226</v>
      </c>
      <c r="AF49" s="15" t="s">
        <v>226</v>
      </c>
      <c r="AG49" s="16" t="s">
        <v>226</v>
      </c>
      <c r="AH49" s="67" t="s">
        <v>226</v>
      </c>
    </row>
    <row r="50" spans="1:35" s="5" customFormat="1" ht="17.100000000000001" customHeight="1" x14ac:dyDescent="0.2">
      <c r="A50" s="59" t="s">
        <v>33</v>
      </c>
      <c r="B50" s="13">
        <f t="shared" ref="B50:AG50" si="9">MAX(B5:B49)</f>
        <v>23.4</v>
      </c>
      <c r="C50" s="13">
        <f t="shared" si="9"/>
        <v>15.200000000000001</v>
      </c>
      <c r="D50" s="13">
        <f t="shared" si="9"/>
        <v>7</v>
      </c>
      <c r="E50" s="13">
        <f t="shared" si="9"/>
        <v>7.6000000000000014</v>
      </c>
      <c r="F50" s="13">
        <f t="shared" si="9"/>
        <v>4.8000000000000007</v>
      </c>
      <c r="G50" s="13">
        <f t="shared" si="9"/>
        <v>7.6000000000000005</v>
      </c>
      <c r="H50" s="13">
        <f t="shared" si="9"/>
        <v>0.2</v>
      </c>
      <c r="I50" s="13">
        <f t="shared" si="9"/>
        <v>0.2</v>
      </c>
      <c r="J50" s="13">
        <f t="shared" si="9"/>
        <v>1.8</v>
      </c>
      <c r="K50" s="13">
        <f t="shared" si="9"/>
        <v>2.2000000000000002</v>
      </c>
      <c r="L50" s="13">
        <f t="shared" si="9"/>
        <v>0.2</v>
      </c>
      <c r="M50" s="13">
        <f t="shared" si="9"/>
        <v>0.2</v>
      </c>
      <c r="N50" s="13">
        <f t="shared" si="9"/>
        <v>3.6</v>
      </c>
      <c r="O50" s="13">
        <f t="shared" si="9"/>
        <v>0</v>
      </c>
      <c r="P50" s="13">
        <f t="shared" si="9"/>
        <v>0.2</v>
      </c>
      <c r="Q50" s="13">
        <f t="shared" si="9"/>
        <v>0.2</v>
      </c>
      <c r="R50" s="13">
        <f t="shared" si="9"/>
        <v>0</v>
      </c>
      <c r="S50" s="13">
        <f t="shared" si="9"/>
        <v>0</v>
      </c>
      <c r="T50" s="13">
        <f t="shared" si="9"/>
        <v>0</v>
      </c>
      <c r="U50" s="13">
        <f t="shared" si="9"/>
        <v>0</v>
      </c>
      <c r="V50" s="13">
        <f t="shared" si="9"/>
        <v>0</v>
      </c>
      <c r="W50" s="13">
        <f t="shared" si="9"/>
        <v>0</v>
      </c>
      <c r="X50" s="13">
        <f t="shared" si="9"/>
        <v>0</v>
      </c>
      <c r="Y50" s="13">
        <f t="shared" si="9"/>
        <v>2</v>
      </c>
      <c r="Z50" s="13">
        <f t="shared" si="9"/>
        <v>13</v>
      </c>
      <c r="AA50" s="13">
        <f t="shared" si="9"/>
        <v>50.79999999999999</v>
      </c>
      <c r="AB50" s="13">
        <f t="shared" si="9"/>
        <v>50.2</v>
      </c>
      <c r="AC50" s="13">
        <f t="shared" si="9"/>
        <v>7.6000000000000005</v>
      </c>
      <c r="AD50" s="13">
        <f t="shared" si="9"/>
        <v>3.0000000000000004</v>
      </c>
      <c r="AE50" s="13">
        <f t="shared" si="9"/>
        <v>11.8</v>
      </c>
      <c r="AF50" s="142">
        <f t="shared" si="9"/>
        <v>135.19999999999999</v>
      </c>
      <c r="AG50" s="143">
        <f t="shared" si="9"/>
        <v>50.79999999999999</v>
      </c>
      <c r="AH50" s="185"/>
    </row>
    <row r="51" spans="1:35" s="8" customFormat="1" x14ac:dyDescent="0.2">
      <c r="A51" s="68" t="s">
        <v>34</v>
      </c>
      <c r="B51" s="113">
        <f t="shared" ref="B51:AF51" si="10">SUM(B5:B49)</f>
        <v>96.399999999999991</v>
      </c>
      <c r="C51" s="113">
        <f t="shared" si="10"/>
        <v>175.4</v>
      </c>
      <c r="D51" s="113">
        <f t="shared" si="10"/>
        <v>33.799999999999997</v>
      </c>
      <c r="E51" s="113">
        <f t="shared" si="10"/>
        <v>57</v>
      </c>
      <c r="F51" s="113">
        <f t="shared" si="10"/>
        <v>24.8</v>
      </c>
      <c r="G51" s="113">
        <f t="shared" si="10"/>
        <v>27</v>
      </c>
      <c r="H51" s="113">
        <f t="shared" si="10"/>
        <v>1</v>
      </c>
      <c r="I51" s="113">
        <f t="shared" si="10"/>
        <v>0.4</v>
      </c>
      <c r="J51" s="113">
        <f t="shared" si="10"/>
        <v>2</v>
      </c>
      <c r="K51" s="113">
        <f t="shared" si="10"/>
        <v>2.2000000000000002</v>
      </c>
      <c r="L51" s="113">
        <f t="shared" si="10"/>
        <v>0.2</v>
      </c>
      <c r="M51" s="113">
        <f t="shared" si="10"/>
        <v>0.4</v>
      </c>
      <c r="N51" s="113">
        <f t="shared" si="10"/>
        <v>7.4</v>
      </c>
      <c r="O51" s="113">
        <f t="shared" si="10"/>
        <v>0</v>
      </c>
      <c r="P51" s="113">
        <f t="shared" si="10"/>
        <v>0.2</v>
      </c>
      <c r="Q51" s="113">
        <f t="shared" si="10"/>
        <v>0.2</v>
      </c>
      <c r="R51" s="113">
        <f t="shared" si="10"/>
        <v>0</v>
      </c>
      <c r="S51" s="113">
        <f t="shared" si="10"/>
        <v>0</v>
      </c>
      <c r="T51" s="113">
        <f t="shared" si="10"/>
        <v>0</v>
      </c>
      <c r="U51" s="113">
        <f t="shared" si="10"/>
        <v>0</v>
      </c>
      <c r="V51" s="113">
        <f t="shared" si="10"/>
        <v>0</v>
      </c>
      <c r="W51" s="113">
        <f t="shared" si="10"/>
        <v>0</v>
      </c>
      <c r="X51" s="113">
        <f t="shared" si="10"/>
        <v>0</v>
      </c>
      <c r="Y51" s="113">
        <f t="shared" si="10"/>
        <v>2</v>
      </c>
      <c r="Z51" s="113">
        <f t="shared" si="10"/>
        <v>83.399999999999991</v>
      </c>
      <c r="AA51" s="113">
        <f t="shared" si="10"/>
        <v>347.39999999999992</v>
      </c>
      <c r="AB51" s="113">
        <f t="shared" si="10"/>
        <v>471.59999999999991</v>
      </c>
      <c r="AC51" s="113">
        <f t="shared" si="10"/>
        <v>17.600000000000001</v>
      </c>
      <c r="AD51" s="113">
        <f t="shared" si="10"/>
        <v>5.6000000000000014</v>
      </c>
      <c r="AE51" s="113">
        <f t="shared" si="10"/>
        <v>36.800000000000004</v>
      </c>
      <c r="AF51" s="142">
        <f t="shared" si="10"/>
        <v>1392.8000000000002</v>
      </c>
      <c r="AG51" s="105"/>
      <c r="AH51" s="186"/>
    </row>
    <row r="52" spans="1:35" x14ac:dyDescent="0.2">
      <c r="A52" s="47"/>
      <c r="B52" s="48"/>
      <c r="C52" s="48"/>
      <c r="D52" s="48" t="s">
        <v>101</v>
      </c>
      <c r="E52" s="48"/>
      <c r="F52" s="48"/>
      <c r="G52" s="48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55"/>
      <c r="AE52" s="61" t="s">
        <v>47</v>
      </c>
      <c r="AF52" s="52"/>
      <c r="AG52" s="56"/>
      <c r="AH52" s="54"/>
    </row>
    <row r="53" spans="1:35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84"/>
      <c r="K53" s="84"/>
      <c r="L53" s="84"/>
      <c r="M53" s="84" t="s">
        <v>45</v>
      </c>
      <c r="N53" s="84"/>
      <c r="O53" s="84"/>
      <c r="P53" s="84"/>
      <c r="Q53" s="84"/>
      <c r="R53" s="84"/>
      <c r="S53" s="84"/>
      <c r="T53" s="146" t="s">
        <v>97</v>
      </c>
      <c r="U53" s="146"/>
      <c r="V53" s="146"/>
      <c r="W53" s="146"/>
      <c r="X53" s="146"/>
      <c r="Y53" s="84"/>
      <c r="Z53" s="84"/>
      <c r="AA53" s="84"/>
      <c r="AB53" s="84"/>
      <c r="AC53" s="84"/>
      <c r="AD53" s="84"/>
      <c r="AE53" s="84"/>
      <c r="AF53" s="52"/>
      <c r="AG53" s="84"/>
      <c r="AH53" s="54"/>
    </row>
    <row r="54" spans="1:35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K54" s="85"/>
      <c r="L54" s="85"/>
      <c r="M54" s="85" t="s">
        <v>46</v>
      </c>
      <c r="N54" s="85"/>
      <c r="O54" s="85"/>
      <c r="P54" s="85"/>
      <c r="Q54" s="84"/>
      <c r="R54" s="84"/>
      <c r="S54" s="84"/>
      <c r="T54" s="147" t="s">
        <v>98</v>
      </c>
      <c r="U54" s="147"/>
      <c r="V54" s="147"/>
      <c r="W54" s="147"/>
      <c r="X54" s="147"/>
      <c r="Y54" s="84"/>
      <c r="Z54" s="84"/>
      <c r="AA54" s="84"/>
      <c r="AB54" s="84"/>
      <c r="AC54" s="84"/>
      <c r="AD54" s="55"/>
      <c r="AE54" s="55"/>
      <c r="AF54" s="52"/>
      <c r="AG54" s="84"/>
      <c r="AH54" s="51"/>
    </row>
    <row r="55" spans="1:35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55"/>
      <c r="AE55" s="55"/>
      <c r="AF55" s="52"/>
      <c r="AG55" s="85"/>
      <c r="AH55" s="51"/>
    </row>
    <row r="56" spans="1:35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55"/>
      <c r="AF56" s="52"/>
      <c r="AG56" s="56"/>
      <c r="AH56" s="65"/>
    </row>
    <row r="57" spans="1:35" x14ac:dyDescent="0.2">
      <c r="A57" s="50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56"/>
      <c r="AF57" s="52"/>
      <c r="AG57" s="56"/>
      <c r="AH57" s="65"/>
    </row>
    <row r="58" spans="1:35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/>
      <c r="AG58" s="66"/>
      <c r="AH58" s="57" t="s">
        <v>47</v>
      </c>
    </row>
    <row r="61" spans="1:35" x14ac:dyDescent="0.2">
      <c r="G61" s="2" t="s">
        <v>47</v>
      </c>
    </row>
    <row r="62" spans="1:35" x14ac:dyDescent="0.2">
      <c r="Q62" s="2" t="s">
        <v>47</v>
      </c>
      <c r="T62" s="2" t="s">
        <v>47</v>
      </c>
      <c r="V62" s="2" t="s">
        <v>47</v>
      </c>
      <c r="X62" s="2" t="s">
        <v>47</v>
      </c>
      <c r="Z62" s="2" t="s">
        <v>47</v>
      </c>
      <c r="AI62" t="s">
        <v>47</v>
      </c>
    </row>
    <row r="63" spans="1:35" x14ac:dyDescent="0.2">
      <c r="J63" s="2" t="s">
        <v>47</v>
      </c>
      <c r="M63" s="2" t="s">
        <v>47</v>
      </c>
      <c r="P63" s="2" t="s">
        <v>47</v>
      </c>
      <c r="Q63" s="2" t="s">
        <v>47</v>
      </c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5" x14ac:dyDescent="0.2">
      <c r="Q64" s="2" t="s">
        <v>47</v>
      </c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F64" s="7" t="s">
        <v>47</v>
      </c>
      <c r="AG64" s="1" t="s">
        <v>47</v>
      </c>
      <c r="AH64" s="10" t="s">
        <v>47</v>
      </c>
    </row>
    <row r="65" spans="8:35" x14ac:dyDescent="0.2">
      <c r="J65" s="2" t="s">
        <v>47</v>
      </c>
      <c r="O65" s="2" t="s">
        <v>229</v>
      </c>
      <c r="P65" s="2" t="s">
        <v>47</v>
      </c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H65" s="10" t="s">
        <v>47</v>
      </c>
      <c r="AI65" t="s">
        <v>47</v>
      </c>
    </row>
    <row r="66" spans="8:35" x14ac:dyDescent="0.2">
      <c r="K66" s="2" t="s">
        <v>47</v>
      </c>
      <c r="L66" s="2" t="s">
        <v>47</v>
      </c>
      <c r="M66" s="2" t="s">
        <v>47</v>
      </c>
      <c r="P66" s="2" t="s">
        <v>47</v>
      </c>
      <c r="Q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5" x14ac:dyDescent="0.2">
      <c r="H67" s="2" t="s">
        <v>47</v>
      </c>
      <c r="S67" s="2" t="s">
        <v>47</v>
      </c>
      <c r="W67" s="2" t="s">
        <v>47</v>
      </c>
      <c r="AA67" s="2" t="s">
        <v>47</v>
      </c>
    </row>
    <row r="68" spans="8:35" x14ac:dyDescent="0.2">
      <c r="Q68" s="2" t="s">
        <v>47</v>
      </c>
      <c r="R68" s="2" t="s">
        <v>47</v>
      </c>
      <c r="AE68" s="2" t="s">
        <v>47</v>
      </c>
    </row>
    <row r="69" spans="8:35" x14ac:dyDescent="0.2">
      <c r="S69" s="2" t="s">
        <v>47</v>
      </c>
      <c r="X69" s="2" t="s">
        <v>47</v>
      </c>
      <c r="AC69" s="2" t="s">
        <v>47</v>
      </c>
      <c r="AH69" s="10" t="s">
        <v>47</v>
      </c>
      <c r="AI69" s="12" t="s">
        <v>47</v>
      </c>
    </row>
    <row r="70" spans="8:35" x14ac:dyDescent="0.2">
      <c r="Y70" s="2" t="s">
        <v>47</v>
      </c>
    </row>
    <row r="71" spans="8:35" x14ac:dyDescent="0.2">
      <c r="AI71" t="s">
        <v>47</v>
      </c>
    </row>
    <row r="72" spans="8:35" x14ac:dyDescent="0.2">
      <c r="AH72" s="10" t="s">
        <v>47</v>
      </c>
    </row>
    <row r="74" spans="8:35" x14ac:dyDescent="0.2">
      <c r="S74" s="2" t="s">
        <v>47</v>
      </c>
    </row>
    <row r="76" spans="8:35" x14ac:dyDescent="0.2">
      <c r="AG76" s="141" t="s">
        <v>229</v>
      </c>
    </row>
    <row r="82" spans="20:20" x14ac:dyDescent="0.2">
      <c r="T82" s="2" t="s">
        <v>47</v>
      </c>
    </row>
  </sheetData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50:AH51"/>
    <mergeCell ref="S3:S4"/>
    <mergeCell ref="T53:X53"/>
    <mergeCell ref="R3:R4"/>
    <mergeCell ref="T54:X54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6 AF12 AF41:AF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2018-11-22T17:22:01Z</cp:lastPrinted>
  <dcterms:created xsi:type="dcterms:W3CDTF">2008-08-15T13:32:29Z</dcterms:created>
  <dcterms:modified xsi:type="dcterms:W3CDTF">2020-07-02T16:06:03Z</dcterms:modified>
</cp:coreProperties>
</file>