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Chuva!$A$1:$AH$38</definedName>
  </definedNames>
  <calcPr calcId="145621"/>
</workbook>
</file>

<file path=xl/calcChain.xml><?xml version="1.0" encoding="utf-8"?>
<calcChain xmlns="http://schemas.openxmlformats.org/spreadsheetml/2006/main">
  <c r="W32" i="7" l="1"/>
  <c r="M32" i="7"/>
  <c r="C32" i="7"/>
  <c r="W31" i="7"/>
  <c r="M31" i="7"/>
  <c r="C31" i="7"/>
  <c r="W30" i="7"/>
  <c r="M30" i="7"/>
  <c r="C30" i="7"/>
  <c r="W29" i="7"/>
  <c r="M29" i="7"/>
  <c r="C29" i="7"/>
  <c r="W28" i="7"/>
  <c r="M28" i="7"/>
  <c r="C28" i="7"/>
  <c r="W27" i="7"/>
  <c r="M27" i="7"/>
  <c r="C27" i="7"/>
  <c r="W26" i="7"/>
  <c r="M26" i="7"/>
  <c r="C26" i="7"/>
  <c r="W25" i="7"/>
  <c r="M25" i="7"/>
  <c r="C25" i="7"/>
  <c r="W24" i="7"/>
  <c r="M24" i="7"/>
  <c r="C24" i="7"/>
  <c r="W23" i="7"/>
  <c r="M23" i="7"/>
  <c r="C23" i="7"/>
  <c r="W22" i="7"/>
  <c r="M22" i="7"/>
  <c r="C22" i="7"/>
  <c r="W21" i="7"/>
  <c r="M21" i="7"/>
  <c r="C21" i="7"/>
  <c r="W20" i="7"/>
  <c r="M20" i="7"/>
  <c r="C20" i="7"/>
  <c r="W19" i="7"/>
  <c r="M19" i="7"/>
  <c r="C19" i="7"/>
  <c r="W18" i="7"/>
  <c r="M18" i="7"/>
  <c r="C18" i="7"/>
  <c r="W17" i="7"/>
  <c r="M17" i="7"/>
  <c r="C17" i="7"/>
  <c r="W16" i="7"/>
  <c r="M16" i="7"/>
  <c r="C16" i="7"/>
  <c r="W15" i="7"/>
  <c r="M15" i="7"/>
  <c r="C15" i="7"/>
  <c r="W14" i="7"/>
  <c r="M14" i="7"/>
  <c r="C14" i="7"/>
  <c r="W13" i="7"/>
  <c r="M13" i="7"/>
  <c r="C13" i="7"/>
  <c r="W12" i="7"/>
  <c r="M12" i="7"/>
  <c r="C12" i="7"/>
  <c r="W11" i="7"/>
  <c r="M11" i="7"/>
  <c r="C11" i="7"/>
  <c r="W10" i="7"/>
  <c r="M10" i="7"/>
  <c r="C10" i="7"/>
  <c r="W9" i="7"/>
  <c r="M9" i="7"/>
  <c r="C9" i="7"/>
  <c r="W8" i="7"/>
  <c r="M8" i="7"/>
  <c r="C8" i="7"/>
  <c r="W7" i="7"/>
  <c r="M7" i="7"/>
  <c r="C7" i="7"/>
  <c r="W6" i="7"/>
  <c r="M6" i="7"/>
  <c r="C6" i="7"/>
  <c r="W5" i="7"/>
  <c r="M5" i="7"/>
  <c r="C5" i="7"/>
  <c r="W32" i="4"/>
  <c r="M32" i="4"/>
  <c r="C32" i="4"/>
  <c r="W31" i="4"/>
  <c r="M31" i="4"/>
  <c r="C31" i="4"/>
  <c r="W30" i="4"/>
  <c r="M30" i="4"/>
  <c r="C30" i="4"/>
  <c r="W29" i="4"/>
  <c r="M29" i="4"/>
  <c r="C29" i="4"/>
  <c r="W28" i="4"/>
  <c r="M28" i="4"/>
  <c r="C28" i="4"/>
  <c r="W27" i="4"/>
  <c r="M27" i="4"/>
  <c r="C27" i="4"/>
  <c r="W26" i="4"/>
  <c r="M26" i="4"/>
  <c r="C26" i="4"/>
  <c r="W25" i="4"/>
  <c r="M25" i="4"/>
  <c r="C25" i="4"/>
  <c r="W24" i="4"/>
  <c r="M24" i="4"/>
  <c r="C24" i="4"/>
  <c r="W23" i="4"/>
  <c r="M23" i="4"/>
  <c r="C23" i="4"/>
  <c r="W22" i="4"/>
  <c r="M22" i="4"/>
  <c r="C22" i="4"/>
  <c r="W21" i="4"/>
  <c r="M21" i="4"/>
  <c r="C21" i="4"/>
  <c r="W20" i="4"/>
  <c r="M20" i="4"/>
  <c r="C20" i="4"/>
  <c r="W19" i="4"/>
  <c r="M19" i="4"/>
  <c r="C19" i="4"/>
  <c r="W18" i="4"/>
  <c r="M18" i="4"/>
  <c r="C18" i="4"/>
  <c r="W17" i="4"/>
  <c r="M17" i="4"/>
  <c r="C17" i="4"/>
  <c r="W16" i="4"/>
  <c r="M16" i="4"/>
  <c r="C16" i="4"/>
  <c r="W15" i="4"/>
  <c r="M15" i="4"/>
  <c r="C15" i="4"/>
  <c r="W14" i="4"/>
  <c r="M14" i="4"/>
  <c r="C14" i="4"/>
  <c r="W13" i="4"/>
  <c r="M13" i="4"/>
  <c r="C13" i="4"/>
  <c r="W12" i="4"/>
  <c r="M12" i="4"/>
  <c r="C12" i="4"/>
  <c r="W11" i="4"/>
  <c r="M11" i="4"/>
  <c r="C11" i="4"/>
  <c r="W10" i="4"/>
  <c r="M10" i="4"/>
  <c r="C10" i="4"/>
  <c r="W9" i="4"/>
  <c r="M9" i="4"/>
  <c r="C9" i="4"/>
  <c r="W8" i="4"/>
  <c r="M8" i="4"/>
  <c r="C8" i="4"/>
  <c r="W7" i="4"/>
  <c r="M7" i="4"/>
  <c r="C7" i="4"/>
  <c r="W6" i="4"/>
  <c r="M6" i="4"/>
  <c r="C6" i="4"/>
  <c r="W5" i="4"/>
  <c r="M5" i="4"/>
  <c r="C5" i="4"/>
  <c r="W33" i="7" l="1"/>
  <c r="M33" i="7"/>
  <c r="C33" i="7"/>
  <c r="W33" i="4"/>
  <c r="M33" i="4"/>
  <c r="C33" i="4"/>
  <c r="AE31" i="4" l="1"/>
  <c r="AD31" i="4"/>
  <c r="AC31" i="4"/>
  <c r="AB31" i="4"/>
  <c r="AA31" i="4"/>
  <c r="Z31" i="4"/>
  <c r="Y31" i="4"/>
  <c r="X31" i="4"/>
  <c r="V31" i="4"/>
  <c r="U31" i="4"/>
  <c r="T31" i="4"/>
  <c r="S31" i="4"/>
  <c r="R31" i="4"/>
  <c r="Q31" i="4"/>
  <c r="P31" i="4"/>
  <c r="O31" i="4"/>
  <c r="N31" i="4"/>
  <c r="L31" i="4"/>
  <c r="K31" i="4"/>
  <c r="J31" i="4"/>
  <c r="I31" i="4"/>
  <c r="H31" i="4"/>
  <c r="G31" i="4"/>
  <c r="F31" i="4"/>
  <c r="E31" i="4"/>
  <c r="D31" i="4"/>
  <c r="B31" i="4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1" i="7"/>
  <c r="AD31" i="7"/>
  <c r="AC31" i="7"/>
  <c r="AB31" i="7"/>
  <c r="AA31" i="7"/>
  <c r="Z31" i="7"/>
  <c r="Y31" i="7"/>
  <c r="X31" i="7"/>
  <c r="V31" i="7"/>
  <c r="U31" i="7"/>
  <c r="T31" i="7"/>
  <c r="S31" i="7"/>
  <c r="R31" i="7"/>
  <c r="Q31" i="7"/>
  <c r="P31" i="7"/>
  <c r="O31" i="7"/>
  <c r="N31" i="7"/>
  <c r="L31" i="7"/>
  <c r="K31" i="7"/>
  <c r="J31" i="7"/>
  <c r="I31" i="7"/>
  <c r="H31" i="7"/>
  <c r="G31" i="7"/>
  <c r="F31" i="7"/>
  <c r="E31" i="7"/>
  <c r="D31" i="7"/>
  <c r="B31" i="7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R19" i="12"/>
  <c r="R19" i="5" l="1"/>
  <c r="Q19" i="5"/>
  <c r="P19" i="5"/>
  <c r="O19" i="5"/>
  <c r="N19" i="5"/>
  <c r="M19" i="5"/>
  <c r="L19" i="5"/>
  <c r="R19" i="6"/>
  <c r="Q19" i="6"/>
  <c r="P19" i="6"/>
  <c r="O19" i="6"/>
  <c r="N19" i="6"/>
  <c r="M19" i="6"/>
  <c r="L19" i="6"/>
  <c r="R19" i="7"/>
  <c r="Q19" i="7"/>
  <c r="P19" i="7"/>
  <c r="O19" i="7"/>
  <c r="N19" i="7"/>
  <c r="L19" i="7"/>
  <c r="R19" i="8"/>
  <c r="Q19" i="8"/>
  <c r="P19" i="8"/>
  <c r="O19" i="8"/>
  <c r="N19" i="8"/>
  <c r="M19" i="8"/>
  <c r="L19" i="8"/>
  <c r="R19" i="9"/>
  <c r="Q19" i="9"/>
  <c r="P19" i="9"/>
  <c r="O19" i="9"/>
  <c r="N19" i="9"/>
  <c r="M19" i="9"/>
  <c r="L19" i="9"/>
  <c r="R19" i="15"/>
  <c r="Q19" i="15"/>
  <c r="P19" i="15"/>
  <c r="O19" i="15"/>
  <c r="N19" i="15"/>
  <c r="M19" i="15"/>
  <c r="L19" i="15"/>
  <c r="R19" i="14"/>
  <c r="Q19" i="14"/>
  <c r="P19" i="14"/>
  <c r="O19" i="14"/>
  <c r="N19" i="14"/>
  <c r="M19" i="14"/>
  <c r="L19" i="14"/>
  <c r="R19" i="13"/>
  <c r="Q19" i="13"/>
  <c r="P19" i="13"/>
  <c r="O19" i="13"/>
  <c r="N19" i="13"/>
  <c r="M19" i="13"/>
  <c r="L19" i="13"/>
  <c r="R19" i="4" l="1"/>
  <c r="Q19" i="4"/>
  <c r="P19" i="4"/>
  <c r="O19" i="4"/>
  <c r="N19" i="4"/>
  <c r="L19" i="4"/>
  <c r="AF32" i="13" l="1"/>
  <c r="AF30" i="13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E8" i="14" l="1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8" i="7"/>
  <c r="AD8" i="7"/>
  <c r="AC8" i="7"/>
  <c r="AB8" i="7"/>
  <c r="AA8" i="7"/>
  <c r="Z8" i="7"/>
  <c r="Y8" i="7"/>
  <c r="X8" i="7"/>
  <c r="V8" i="7"/>
  <c r="U8" i="7"/>
  <c r="T8" i="7"/>
  <c r="S8" i="7"/>
  <c r="R8" i="7"/>
  <c r="Q8" i="7"/>
  <c r="P8" i="7"/>
  <c r="O8" i="7"/>
  <c r="N8" i="7"/>
  <c r="L8" i="7"/>
  <c r="K8" i="7"/>
  <c r="J8" i="7"/>
  <c r="I8" i="7"/>
  <c r="H8" i="7"/>
  <c r="G8" i="7"/>
  <c r="F8" i="7"/>
  <c r="E8" i="7"/>
  <c r="D8" i="7"/>
  <c r="B8" i="7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8" i="4"/>
  <c r="AD8" i="4"/>
  <c r="AC8" i="4"/>
  <c r="AB8" i="4"/>
  <c r="AA8" i="4"/>
  <c r="Z8" i="4"/>
  <c r="Y8" i="4"/>
  <c r="X8" i="4"/>
  <c r="V8" i="4"/>
  <c r="U8" i="4"/>
  <c r="T8" i="4"/>
  <c r="S8" i="4"/>
  <c r="R8" i="4"/>
  <c r="Q8" i="4"/>
  <c r="P8" i="4"/>
  <c r="O8" i="4"/>
  <c r="N8" i="4"/>
  <c r="L8" i="4"/>
  <c r="K8" i="4"/>
  <c r="J8" i="4"/>
  <c r="I8" i="4"/>
  <c r="H8" i="4"/>
  <c r="G8" i="4"/>
  <c r="F8" i="4"/>
  <c r="E8" i="4"/>
  <c r="D8" i="4"/>
  <c r="B8" i="4"/>
  <c r="AG8" i="5" l="1"/>
  <c r="AG8" i="9"/>
  <c r="AF8" i="7"/>
  <c r="AH8" i="14"/>
  <c r="AF8" i="14"/>
  <c r="AF9" i="12"/>
  <c r="AG8" i="14"/>
  <c r="AF8" i="5"/>
  <c r="AF8" i="8"/>
  <c r="AF8" i="4"/>
  <c r="AG8" i="8"/>
  <c r="AF8" i="15"/>
  <c r="AG8" i="6"/>
  <c r="AF8" i="12"/>
  <c r="AF8" i="9"/>
  <c r="AF8" i="6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V32" i="7"/>
  <c r="U32" i="7"/>
  <c r="T32" i="7"/>
  <c r="S32" i="7"/>
  <c r="R32" i="7"/>
  <c r="Q32" i="7"/>
  <c r="P32" i="7"/>
  <c r="O32" i="7"/>
  <c r="N32" i="7"/>
  <c r="L32" i="7"/>
  <c r="K32" i="7"/>
  <c r="J32" i="7"/>
  <c r="I32" i="7"/>
  <c r="H32" i="7"/>
  <c r="G32" i="7"/>
  <c r="F32" i="7"/>
  <c r="E32" i="7"/>
  <c r="D32" i="7"/>
  <c r="B32" i="7"/>
  <c r="AE30" i="7"/>
  <c r="AD30" i="7"/>
  <c r="AC30" i="7"/>
  <c r="AB30" i="7"/>
  <c r="AA30" i="7"/>
  <c r="Z30" i="7"/>
  <c r="Y30" i="7"/>
  <c r="X30" i="7"/>
  <c r="V30" i="7"/>
  <c r="U30" i="7"/>
  <c r="T30" i="7"/>
  <c r="S30" i="7"/>
  <c r="R30" i="7"/>
  <c r="Q30" i="7"/>
  <c r="P30" i="7"/>
  <c r="O30" i="7"/>
  <c r="N30" i="7"/>
  <c r="L30" i="7"/>
  <c r="K30" i="7"/>
  <c r="J30" i="7"/>
  <c r="I30" i="7"/>
  <c r="H30" i="7"/>
  <c r="G30" i="7"/>
  <c r="F30" i="7"/>
  <c r="E30" i="7"/>
  <c r="D30" i="7"/>
  <c r="B30" i="7"/>
  <c r="AE29" i="7"/>
  <c r="AD29" i="7"/>
  <c r="AC29" i="7"/>
  <c r="AB29" i="7"/>
  <c r="AA29" i="7"/>
  <c r="Z29" i="7"/>
  <c r="Y29" i="7"/>
  <c r="X29" i="7"/>
  <c r="V29" i="7"/>
  <c r="U29" i="7"/>
  <c r="T29" i="7"/>
  <c r="S29" i="7"/>
  <c r="R29" i="7"/>
  <c r="Q29" i="7"/>
  <c r="P29" i="7"/>
  <c r="O29" i="7"/>
  <c r="N29" i="7"/>
  <c r="L29" i="7"/>
  <c r="K29" i="7"/>
  <c r="J29" i="7"/>
  <c r="I29" i="7"/>
  <c r="H29" i="7"/>
  <c r="G29" i="7"/>
  <c r="F29" i="7"/>
  <c r="E29" i="7"/>
  <c r="D29" i="7"/>
  <c r="B29" i="7"/>
  <c r="AE28" i="7"/>
  <c r="AD28" i="7"/>
  <c r="AC28" i="7"/>
  <c r="AB28" i="7"/>
  <c r="AA28" i="7"/>
  <c r="Z28" i="7"/>
  <c r="Y28" i="7"/>
  <c r="X28" i="7"/>
  <c r="V28" i="7"/>
  <c r="U28" i="7"/>
  <c r="T28" i="7"/>
  <c r="S28" i="7"/>
  <c r="R28" i="7"/>
  <c r="Q28" i="7"/>
  <c r="P28" i="7"/>
  <c r="O28" i="7"/>
  <c r="N28" i="7"/>
  <c r="L28" i="7"/>
  <c r="K28" i="7"/>
  <c r="J28" i="7"/>
  <c r="I28" i="7"/>
  <c r="H28" i="7"/>
  <c r="G28" i="7"/>
  <c r="F28" i="7"/>
  <c r="E28" i="7"/>
  <c r="D28" i="7"/>
  <c r="B28" i="7"/>
  <c r="AE27" i="7"/>
  <c r="AD27" i="7"/>
  <c r="AC27" i="7"/>
  <c r="AB27" i="7"/>
  <c r="AA27" i="7"/>
  <c r="Z27" i="7"/>
  <c r="Y27" i="7"/>
  <c r="X27" i="7"/>
  <c r="V27" i="7"/>
  <c r="U27" i="7"/>
  <c r="T27" i="7"/>
  <c r="S27" i="7"/>
  <c r="R27" i="7"/>
  <c r="Q27" i="7"/>
  <c r="P27" i="7"/>
  <c r="O27" i="7"/>
  <c r="N27" i="7"/>
  <c r="L27" i="7"/>
  <c r="K27" i="7"/>
  <c r="J27" i="7"/>
  <c r="I27" i="7"/>
  <c r="H27" i="7"/>
  <c r="G27" i="7"/>
  <c r="F27" i="7"/>
  <c r="E27" i="7"/>
  <c r="D27" i="7"/>
  <c r="B27" i="7"/>
  <c r="AE26" i="7"/>
  <c r="AD26" i="7"/>
  <c r="AC26" i="7"/>
  <c r="AB26" i="7"/>
  <c r="AA26" i="7"/>
  <c r="Z26" i="7"/>
  <c r="Y26" i="7"/>
  <c r="X26" i="7"/>
  <c r="V26" i="7"/>
  <c r="U26" i="7"/>
  <c r="T26" i="7"/>
  <c r="S26" i="7"/>
  <c r="R26" i="7"/>
  <c r="Q26" i="7"/>
  <c r="P26" i="7"/>
  <c r="O26" i="7"/>
  <c r="N26" i="7"/>
  <c r="L26" i="7"/>
  <c r="K26" i="7"/>
  <c r="J26" i="7"/>
  <c r="I26" i="7"/>
  <c r="H26" i="7"/>
  <c r="G26" i="7"/>
  <c r="F26" i="7"/>
  <c r="E26" i="7"/>
  <c r="D26" i="7"/>
  <c r="B26" i="7"/>
  <c r="AE25" i="7"/>
  <c r="AD25" i="7"/>
  <c r="AC25" i="7"/>
  <c r="AB25" i="7"/>
  <c r="AA25" i="7"/>
  <c r="Z25" i="7"/>
  <c r="Y25" i="7"/>
  <c r="X25" i="7"/>
  <c r="V25" i="7"/>
  <c r="U25" i="7"/>
  <c r="T25" i="7"/>
  <c r="S25" i="7"/>
  <c r="R25" i="7"/>
  <c r="Q25" i="7"/>
  <c r="P25" i="7"/>
  <c r="O25" i="7"/>
  <c r="N25" i="7"/>
  <c r="L25" i="7"/>
  <c r="K25" i="7"/>
  <c r="J25" i="7"/>
  <c r="I25" i="7"/>
  <c r="H25" i="7"/>
  <c r="G25" i="7"/>
  <c r="F25" i="7"/>
  <c r="E25" i="7"/>
  <c r="D25" i="7"/>
  <c r="B25" i="7"/>
  <c r="AE24" i="7"/>
  <c r="AD24" i="7"/>
  <c r="AC24" i="7"/>
  <c r="AB24" i="7"/>
  <c r="AA24" i="7"/>
  <c r="Z24" i="7"/>
  <c r="Y24" i="7"/>
  <c r="X24" i="7"/>
  <c r="V24" i="7"/>
  <c r="U24" i="7"/>
  <c r="T24" i="7"/>
  <c r="S24" i="7"/>
  <c r="R24" i="7"/>
  <c r="Q24" i="7"/>
  <c r="P24" i="7"/>
  <c r="O24" i="7"/>
  <c r="N24" i="7"/>
  <c r="L24" i="7"/>
  <c r="K24" i="7"/>
  <c r="J24" i="7"/>
  <c r="I24" i="7"/>
  <c r="H24" i="7"/>
  <c r="G24" i="7"/>
  <c r="F24" i="7"/>
  <c r="E24" i="7"/>
  <c r="D24" i="7"/>
  <c r="B24" i="7"/>
  <c r="AE23" i="7"/>
  <c r="AD23" i="7"/>
  <c r="AC23" i="7"/>
  <c r="AB23" i="7"/>
  <c r="AA23" i="7"/>
  <c r="Z23" i="7"/>
  <c r="Y23" i="7"/>
  <c r="X23" i="7"/>
  <c r="V23" i="7"/>
  <c r="U23" i="7"/>
  <c r="T23" i="7"/>
  <c r="S23" i="7"/>
  <c r="R23" i="7"/>
  <c r="Q23" i="7"/>
  <c r="P23" i="7"/>
  <c r="O23" i="7"/>
  <c r="N23" i="7"/>
  <c r="L23" i="7"/>
  <c r="K23" i="7"/>
  <c r="J23" i="7"/>
  <c r="I23" i="7"/>
  <c r="H23" i="7"/>
  <c r="G23" i="7"/>
  <c r="F23" i="7"/>
  <c r="E23" i="7"/>
  <c r="D23" i="7"/>
  <c r="B23" i="7"/>
  <c r="AE22" i="7"/>
  <c r="AD22" i="7"/>
  <c r="AC22" i="7"/>
  <c r="AB22" i="7"/>
  <c r="AA22" i="7"/>
  <c r="Z22" i="7"/>
  <c r="Y22" i="7"/>
  <c r="X22" i="7"/>
  <c r="V22" i="7"/>
  <c r="U22" i="7"/>
  <c r="T22" i="7"/>
  <c r="S22" i="7"/>
  <c r="R22" i="7"/>
  <c r="Q22" i="7"/>
  <c r="P22" i="7"/>
  <c r="O22" i="7"/>
  <c r="N22" i="7"/>
  <c r="L22" i="7"/>
  <c r="K22" i="7"/>
  <c r="J22" i="7"/>
  <c r="I22" i="7"/>
  <c r="H22" i="7"/>
  <c r="G22" i="7"/>
  <c r="F22" i="7"/>
  <c r="E22" i="7"/>
  <c r="D22" i="7"/>
  <c r="B22" i="7"/>
  <c r="AE21" i="7"/>
  <c r="AD21" i="7"/>
  <c r="AC21" i="7"/>
  <c r="AB21" i="7"/>
  <c r="AA21" i="7"/>
  <c r="Z21" i="7"/>
  <c r="Y21" i="7"/>
  <c r="X21" i="7"/>
  <c r="V21" i="7"/>
  <c r="U21" i="7"/>
  <c r="T21" i="7"/>
  <c r="S21" i="7"/>
  <c r="R21" i="7"/>
  <c r="Q21" i="7"/>
  <c r="P21" i="7"/>
  <c r="O21" i="7"/>
  <c r="N21" i="7"/>
  <c r="L21" i="7"/>
  <c r="K21" i="7"/>
  <c r="J21" i="7"/>
  <c r="I21" i="7"/>
  <c r="H21" i="7"/>
  <c r="G21" i="7"/>
  <c r="F21" i="7"/>
  <c r="E21" i="7"/>
  <c r="D21" i="7"/>
  <c r="B21" i="7"/>
  <c r="AE20" i="7"/>
  <c r="AD20" i="7"/>
  <c r="AC20" i="7"/>
  <c r="AB20" i="7"/>
  <c r="AA20" i="7"/>
  <c r="Z20" i="7"/>
  <c r="Y20" i="7"/>
  <c r="X20" i="7"/>
  <c r="V20" i="7"/>
  <c r="U20" i="7"/>
  <c r="T20" i="7"/>
  <c r="S20" i="7"/>
  <c r="R20" i="7"/>
  <c r="Q20" i="7"/>
  <c r="P20" i="7"/>
  <c r="O20" i="7"/>
  <c r="N20" i="7"/>
  <c r="L20" i="7"/>
  <c r="K20" i="7"/>
  <c r="J20" i="7"/>
  <c r="I20" i="7"/>
  <c r="H20" i="7"/>
  <c r="G20" i="7"/>
  <c r="F20" i="7"/>
  <c r="E20" i="7"/>
  <c r="D20" i="7"/>
  <c r="B20" i="7"/>
  <c r="AE19" i="7"/>
  <c r="AD19" i="7"/>
  <c r="AC19" i="7"/>
  <c r="AB19" i="7"/>
  <c r="AA19" i="7"/>
  <c r="Z19" i="7"/>
  <c r="Y19" i="7"/>
  <c r="X19" i="7"/>
  <c r="V19" i="7"/>
  <c r="U19" i="7"/>
  <c r="T19" i="7"/>
  <c r="S19" i="7"/>
  <c r="K19" i="7"/>
  <c r="J19" i="7"/>
  <c r="I19" i="7"/>
  <c r="H19" i="7"/>
  <c r="G19" i="7"/>
  <c r="F19" i="7"/>
  <c r="E19" i="7"/>
  <c r="D19" i="7"/>
  <c r="B19" i="7"/>
  <c r="AE18" i="7"/>
  <c r="AD18" i="7"/>
  <c r="AC18" i="7"/>
  <c r="AB18" i="7"/>
  <c r="AA18" i="7"/>
  <c r="Z18" i="7"/>
  <c r="Y18" i="7"/>
  <c r="X18" i="7"/>
  <c r="V18" i="7"/>
  <c r="U18" i="7"/>
  <c r="T18" i="7"/>
  <c r="S18" i="7"/>
  <c r="R18" i="7"/>
  <c r="Q18" i="7"/>
  <c r="P18" i="7"/>
  <c r="O18" i="7"/>
  <c r="N18" i="7"/>
  <c r="L18" i="7"/>
  <c r="K18" i="7"/>
  <c r="J18" i="7"/>
  <c r="I18" i="7"/>
  <c r="H18" i="7"/>
  <c r="G18" i="7"/>
  <c r="F18" i="7"/>
  <c r="E18" i="7"/>
  <c r="D18" i="7"/>
  <c r="B18" i="7"/>
  <c r="AE17" i="7"/>
  <c r="AD17" i="7"/>
  <c r="AC17" i="7"/>
  <c r="AB17" i="7"/>
  <c r="AA17" i="7"/>
  <c r="Z17" i="7"/>
  <c r="Y17" i="7"/>
  <c r="X17" i="7"/>
  <c r="V17" i="7"/>
  <c r="U17" i="7"/>
  <c r="T17" i="7"/>
  <c r="S17" i="7"/>
  <c r="R17" i="7"/>
  <c r="Q17" i="7"/>
  <c r="P17" i="7"/>
  <c r="O17" i="7"/>
  <c r="N17" i="7"/>
  <c r="L17" i="7"/>
  <c r="K17" i="7"/>
  <c r="J17" i="7"/>
  <c r="I17" i="7"/>
  <c r="H17" i="7"/>
  <c r="G17" i="7"/>
  <c r="F17" i="7"/>
  <c r="E17" i="7"/>
  <c r="D17" i="7"/>
  <c r="B17" i="7"/>
  <c r="AE16" i="7"/>
  <c r="AD16" i="7"/>
  <c r="AC16" i="7"/>
  <c r="AB16" i="7"/>
  <c r="AA16" i="7"/>
  <c r="Z16" i="7"/>
  <c r="Y16" i="7"/>
  <c r="X16" i="7"/>
  <c r="V16" i="7"/>
  <c r="U16" i="7"/>
  <c r="T16" i="7"/>
  <c r="S16" i="7"/>
  <c r="R16" i="7"/>
  <c r="Q16" i="7"/>
  <c r="P16" i="7"/>
  <c r="O16" i="7"/>
  <c r="N16" i="7"/>
  <c r="L16" i="7"/>
  <c r="K16" i="7"/>
  <c r="J16" i="7"/>
  <c r="I16" i="7"/>
  <c r="H16" i="7"/>
  <c r="G16" i="7"/>
  <c r="F16" i="7"/>
  <c r="E16" i="7"/>
  <c r="D16" i="7"/>
  <c r="B16" i="7"/>
  <c r="AE15" i="7"/>
  <c r="AD15" i="7"/>
  <c r="AC15" i="7"/>
  <c r="AB15" i="7"/>
  <c r="AA15" i="7"/>
  <c r="Z15" i="7"/>
  <c r="Y15" i="7"/>
  <c r="X15" i="7"/>
  <c r="V15" i="7"/>
  <c r="U15" i="7"/>
  <c r="T15" i="7"/>
  <c r="S15" i="7"/>
  <c r="R15" i="7"/>
  <c r="Q15" i="7"/>
  <c r="P15" i="7"/>
  <c r="O15" i="7"/>
  <c r="N15" i="7"/>
  <c r="L15" i="7"/>
  <c r="K15" i="7"/>
  <c r="J15" i="7"/>
  <c r="I15" i="7"/>
  <c r="H15" i="7"/>
  <c r="G15" i="7"/>
  <c r="F15" i="7"/>
  <c r="E15" i="7"/>
  <c r="D15" i="7"/>
  <c r="B15" i="7"/>
  <c r="AE14" i="7"/>
  <c r="AD14" i="7"/>
  <c r="AC14" i="7"/>
  <c r="AB14" i="7"/>
  <c r="AA14" i="7"/>
  <c r="Z14" i="7"/>
  <c r="Y14" i="7"/>
  <c r="X14" i="7"/>
  <c r="V14" i="7"/>
  <c r="U14" i="7"/>
  <c r="T14" i="7"/>
  <c r="S14" i="7"/>
  <c r="R14" i="7"/>
  <c r="Q14" i="7"/>
  <c r="P14" i="7"/>
  <c r="O14" i="7"/>
  <c r="N14" i="7"/>
  <c r="L14" i="7"/>
  <c r="K14" i="7"/>
  <c r="J14" i="7"/>
  <c r="I14" i="7"/>
  <c r="H14" i="7"/>
  <c r="G14" i="7"/>
  <c r="F14" i="7"/>
  <c r="E14" i="7"/>
  <c r="D14" i="7"/>
  <c r="B14" i="7"/>
  <c r="AE13" i="7"/>
  <c r="AD13" i="7"/>
  <c r="AC13" i="7"/>
  <c r="AB13" i="7"/>
  <c r="AA13" i="7"/>
  <c r="Z13" i="7"/>
  <c r="Y13" i="7"/>
  <c r="X13" i="7"/>
  <c r="V13" i="7"/>
  <c r="U13" i="7"/>
  <c r="T13" i="7"/>
  <c r="S13" i="7"/>
  <c r="R13" i="7"/>
  <c r="Q13" i="7"/>
  <c r="P13" i="7"/>
  <c r="O13" i="7"/>
  <c r="N13" i="7"/>
  <c r="L13" i="7"/>
  <c r="K13" i="7"/>
  <c r="J13" i="7"/>
  <c r="I13" i="7"/>
  <c r="H13" i="7"/>
  <c r="G13" i="7"/>
  <c r="F13" i="7"/>
  <c r="E13" i="7"/>
  <c r="D13" i="7"/>
  <c r="B13" i="7"/>
  <c r="AE12" i="7"/>
  <c r="AD12" i="7"/>
  <c r="AC12" i="7"/>
  <c r="AB12" i="7"/>
  <c r="AA12" i="7"/>
  <c r="Z12" i="7"/>
  <c r="Y12" i="7"/>
  <c r="X12" i="7"/>
  <c r="V12" i="7"/>
  <c r="U12" i="7"/>
  <c r="T12" i="7"/>
  <c r="S12" i="7"/>
  <c r="R12" i="7"/>
  <c r="Q12" i="7"/>
  <c r="P12" i="7"/>
  <c r="O12" i="7"/>
  <c r="N12" i="7"/>
  <c r="L12" i="7"/>
  <c r="K12" i="7"/>
  <c r="J12" i="7"/>
  <c r="I12" i="7"/>
  <c r="H12" i="7"/>
  <c r="G12" i="7"/>
  <c r="F12" i="7"/>
  <c r="E12" i="7"/>
  <c r="D12" i="7"/>
  <c r="B12" i="7"/>
  <c r="AE11" i="7"/>
  <c r="AD11" i="7"/>
  <c r="AC11" i="7"/>
  <c r="AB11" i="7"/>
  <c r="AA11" i="7"/>
  <c r="Z11" i="7"/>
  <c r="Y11" i="7"/>
  <c r="X11" i="7"/>
  <c r="V11" i="7"/>
  <c r="U11" i="7"/>
  <c r="T11" i="7"/>
  <c r="S11" i="7"/>
  <c r="R11" i="7"/>
  <c r="Q11" i="7"/>
  <c r="P11" i="7"/>
  <c r="O11" i="7"/>
  <c r="N11" i="7"/>
  <c r="L11" i="7"/>
  <c r="K11" i="7"/>
  <c r="J11" i="7"/>
  <c r="I11" i="7"/>
  <c r="H11" i="7"/>
  <c r="G11" i="7"/>
  <c r="F11" i="7"/>
  <c r="E11" i="7"/>
  <c r="D11" i="7"/>
  <c r="B11" i="7"/>
  <c r="AE10" i="7"/>
  <c r="AD10" i="7"/>
  <c r="AC10" i="7"/>
  <c r="AB10" i="7"/>
  <c r="AA10" i="7"/>
  <c r="Z10" i="7"/>
  <c r="Y10" i="7"/>
  <c r="X10" i="7"/>
  <c r="V10" i="7"/>
  <c r="U10" i="7"/>
  <c r="T10" i="7"/>
  <c r="S10" i="7"/>
  <c r="R10" i="7"/>
  <c r="Q10" i="7"/>
  <c r="P10" i="7"/>
  <c r="O10" i="7"/>
  <c r="N10" i="7"/>
  <c r="L10" i="7"/>
  <c r="K10" i="7"/>
  <c r="J10" i="7"/>
  <c r="I10" i="7"/>
  <c r="H10" i="7"/>
  <c r="G10" i="7"/>
  <c r="F10" i="7"/>
  <c r="E10" i="7"/>
  <c r="D10" i="7"/>
  <c r="B10" i="7"/>
  <c r="AE9" i="7"/>
  <c r="AD9" i="7"/>
  <c r="AC9" i="7"/>
  <c r="AB9" i="7"/>
  <c r="AA9" i="7"/>
  <c r="Z9" i="7"/>
  <c r="Y9" i="7"/>
  <c r="X9" i="7"/>
  <c r="V9" i="7"/>
  <c r="U9" i="7"/>
  <c r="T9" i="7"/>
  <c r="S9" i="7"/>
  <c r="R9" i="7"/>
  <c r="Q9" i="7"/>
  <c r="P9" i="7"/>
  <c r="O9" i="7"/>
  <c r="N9" i="7"/>
  <c r="L9" i="7"/>
  <c r="K9" i="7"/>
  <c r="J9" i="7"/>
  <c r="I9" i="7"/>
  <c r="H9" i="7"/>
  <c r="G9" i="7"/>
  <c r="F9" i="7"/>
  <c r="E9" i="7"/>
  <c r="D9" i="7"/>
  <c r="B9" i="7"/>
  <c r="AE7" i="7"/>
  <c r="AD7" i="7"/>
  <c r="AC7" i="7"/>
  <c r="AB7" i="7"/>
  <c r="AA7" i="7"/>
  <c r="Z7" i="7"/>
  <c r="Y7" i="7"/>
  <c r="X7" i="7"/>
  <c r="V7" i="7"/>
  <c r="U7" i="7"/>
  <c r="T7" i="7"/>
  <c r="S7" i="7"/>
  <c r="R7" i="7"/>
  <c r="Q7" i="7"/>
  <c r="P7" i="7"/>
  <c r="O7" i="7"/>
  <c r="N7" i="7"/>
  <c r="L7" i="7"/>
  <c r="K7" i="7"/>
  <c r="J7" i="7"/>
  <c r="I7" i="7"/>
  <c r="H7" i="7"/>
  <c r="G7" i="7"/>
  <c r="F7" i="7"/>
  <c r="E7" i="7"/>
  <c r="D7" i="7"/>
  <c r="B7" i="7"/>
  <c r="AE6" i="7"/>
  <c r="AD6" i="7"/>
  <c r="AC6" i="7"/>
  <c r="AB6" i="7"/>
  <c r="AA6" i="7"/>
  <c r="Z6" i="7"/>
  <c r="Y6" i="7"/>
  <c r="X6" i="7"/>
  <c r="V6" i="7"/>
  <c r="U6" i="7"/>
  <c r="T6" i="7"/>
  <c r="S6" i="7"/>
  <c r="R6" i="7"/>
  <c r="Q6" i="7"/>
  <c r="P6" i="7"/>
  <c r="O6" i="7"/>
  <c r="N6" i="7"/>
  <c r="L6" i="7"/>
  <c r="K6" i="7"/>
  <c r="J6" i="7"/>
  <c r="I6" i="7"/>
  <c r="H6" i="7"/>
  <c r="G6" i="7"/>
  <c r="F6" i="7"/>
  <c r="E6" i="7"/>
  <c r="D6" i="7"/>
  <c r="B6" i="7"/>
  <c r="AE5" i="7"/>
  <c r="AD5" i="7"/>
  <c r="AC5" i="7"/>
  <c r="AB5" i="7"/>
  <c r="AA5" i="7"/>
  <c r="Z5" i="7"/>
  <c r="Y5" i="7"/>
  <c r="X5" i="7"/>
  <c r="V5" i="7"/>
  <c r="U5" i="7"/>
  <c r="T5" i="7"/>
  <c r="S5" i="7"/>
  <c r="R5" i="7"/>
  <c r="Q5" i="7"/>
  <c r="P5" i="7"/>
  <c r="O5" i="7"/>
  <c r="N5" i="7"/>
  <c r="L5" i="7"/>
  <c r="K5" i="7"/>
  <c r="J5" i="7"/>
  <c r="I5" i="7"/>
  <c r="H5" i="7"/>
  <c r="G5" i="7"/>
  <c r="F5" i="7"/>
  <c r="E5" i="7"/>
  <c r="D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V32" i="4"/>
  <c r="U32" i="4"/>
  <c r="T32" i="4"/>
  <c r="S32" i="4"/>
  <c r="R32" i="4"/>
  <c r="Q32" i="4"/>
  <c r="P32" i="4"/>
  <c r="O32" i="4"/>
  <c r="N32" i="4"/>
  <c r="L32" i="4"/>
  <c r="K32" i="4"/>
  <c r="J32" i="4"/>
  <c r="I32" i="4"/>
  <c r="H32" i="4"/>
  <c r="G32" i="4"/>
  <c r="F32" i="4"/>
  <c r="E32" i="4"/>
  <c r="D32" i="4"/>
  <c r="B32" i="4"/>
  <c r="AE30" i="4"/>
  <c r="AD30" i="4"/>
  <c r="AC30" i="4"/>
  <c r="AB30" i="4"/>
  <c r="AA30" i="4"/>
  <c r="Z30" i="4"/>
  <c r="Y30" i="4"/>
  <c r="X30" i="4"/>
  <c r="V30" i="4"/>
  <c r="U30" i="4"/>
  <c r="T30" i="4"/>
  <c r="S30" i="4"/>
  <c r="R30" i="4"/>
  <c r="Q30" i="4"/>
  <c r="P30" i="4"/>
  <c r="O30" i="4"/>
  <c r="N30" i="4"/>
  <c r="L30" i="4"/>
  <c r="K30" i="4"/>
  <c r="J30" i="4"/>
  <c r="I30" i="4"/>
  <c r="H30" i="4"/>
  <c r="G30" i="4"/>
  <c r="F30" i="4"/>
  <c r="E30" i="4"/>
  <c r="D30" i="4"/>
  <c r="B30" i="4"/>
  <c r="AE29" i="4"/>
  <c r="AD29" i="4"/>
  <c r="AC29" i="4"/>
  <c r="AB29" i="4"/>
  <c r="AA29" i="4"/>
  <c r="Z29" i="4"/>
  <c r="Y29" i="4"/>
  <c r="X29" i="4"/>
  <c r="V29" i="4"/>
  <c r="U29" i="4"/>
  <c r="T29" i="4"/>
  <c r="S29" i="4"/>
  <c r="R29" i="4"/>
  <c r="Q29" i="4"/>
  <c r="P29" i="4"/>
  <c r="O29" i="4"/>
  <c r="N29" i="4"/>
  <c r="L29" i="4"/>
  <c r="K29" i="4"/>
  <c r="J29" i="4"/>
  <c r="I29" i="4"/>
  <c r="H29" i="4"/>
  <c r="G29" i="4"/>
  <c r="F29" i="4"/>
  <c r="E29" i="4"/>
  <c r="D29" i="4"/>
  <c r="B29" i="4"/>
  <c r="AE28" i="4"/>
  <c r="AD28" i="4"/>
  <c r="AC28" i="4"/>
  <c r="AB28" i="4"/>
  <c r="AA28" i="4"/>
  <c r="Z28" i="4"/>
  <c r="Y28" i="4"/>
  <c r="X28" i="4"/>
  <c r="V28" i="4"/>
  <c r="U28" i="4"/>
  <c r="T28" i="4"/>
  <c r="S28" i="4"/>
  <c r="R28" i="4"/>
  <c r="Q28" i="4"/>
  <c r="P28" i="4"/>
  <c r="O28" i="4"/>
  <c r="N28" i="4"/>
  <c r="L28" i="4"/>
  <c r="K28" i="4"/>
  <c r="J28" i="4"/>
  <c r="I28" i="4"/>
  <c r="H28" i="4"/>
  <c r="G28" i="4"/>
  <c r="F28" i="4"/>
  <c r="E28" i="4"/>
  <c r="D28" i="4"/>
  <c r="B28" i="4"/>
  <c r="AE27" i="4"/>
  <c r="AD27" i="4"/>
  <c r="AC27" i="4"/>
  <c r="AB27" i="4"/>
  <c r="AA27" i="4"/>
  <c r="Z27" i="4"/>
  <c r="Y27" i="4"/>
  <c r="X27" i="4"/>
  <c r="V27" i="4"/>
  <c r="U27" i="4"/>
  <c r="T27" i="4"/>
  <c r="S27" i="4"/>
  <c r="R27" i="4"/>
  <c r="Q27" i="4"/>
  <c r="P27" i="4"/>
  <c r="O27" i="4"/>
  <c r="N27" i="4"/>
  <c r="L27" i="4"/>
  <c r="K27" i="4"/>
  <c r="J27" i="4"/>
  <c r="I27" i="4"/>
  <c r="H27" i="4"/>
  <c r="G27" i="4"/>
  <c r="F27" i="4"/>
  <c r="E27" i="4"/>
  <c r="D27" i="4"/>
  <c r="B27" i="4"/>
  <c r="AE26" i="4"/>
  <c r="AD26" i="4"/>
  <c r="AC26" i="4"/>
  <c r="AB26" i="4"/>
  <c r="AA26" i="4"/>
  <c r="Z26" i="4"/>
  <c r="Y26" i="4"/>
  <c r="X26" i="4"/>
  <c r="V26" i="4"/>
  <c r="U26" i="4"/>
  <c r="T26" i="4"/>
  <c r="S26" i="4"/>
  <c r="R26" i="4"/>
  <c r="Q26" i="4"/>
  <c r="P26" i="4"/>
  <c r="O26" i="4"/>
  <c r="N26" i="4"/>
  <c r="L26" i="4"/>
  <c r="K26" i="4"/>
  <c r="J26" i="4"/>
  <c r="I26" i="4"/>
  <c r="H26" i="4"/>
  <c r="G26" i="4"/>
  <c r="F26" i="4"/>
  <c r="E26" i="4"/>
  <c r="D26" i="4"/>
  <c r="B26" i="4"/>
  <c r="AE25" i="4"/>
  <c r="AD25" i="4"/>
  <c r="AC25" i="4"/>
  <c r="AB25" i="4"/>
  <c r="AA25" i="4"/>
  <c r="Z25" i="4"/>
  <c r="Y25" i="4"/>
  <c r="X25" i="4"/>
  <c r="V25" i="4"/>
  <c r="U25" i="4"/>
  <c r="T25" i="4"/>
  <c r="S25" i="4"/>
  <c r="R25" i="4"/>
  <c r="Q25" i="4"/>
  <c r="P25" i="4"/>
  <c r="O25" i="4"/>
  <c r="N25" i="4"/>
  <c r="L25" i="4"/>
  <c r="K25" i="4"/>
  <c r="J25" i="4"/>
  <c r="I25" i="4"/>
  <c r="H25" i="4"/>
  <c r="G25" i="4"/>
  <c r="F25" i="4"/>
  <c r="E25" i="4"/>
  <c r="D25" i="4"/>
  <c r="B25" i="4"/>
  <c r="AE24" i="4"/>
  <c r="AD24" i="4"/>
  <c r="AC24" i="4"/>
  <c r="AB24" i="4"/>
  <c r="AA24" i="4"/>
  <c r="Z24" i="4"/>
  <c r="Y24" i="4"/>
  <c r="X24" i="4"/>
  <c r="V24" i="4"/>
  <c r="U24" i="4"/>
  <c r="T24" i="4"/>
  <c r="S24" i="4"/>
  <c r="R24" i="4"/>
  <c r="Q24" i="4"/>
  <c r="P24" i="4"/>
  <c r="O24" i="4"/>
  <c r="N24" i="4"/>
  <c r="L24" i="4"/>
  <c r="K24" i="4"/>
  <c r="J24" i="4"/>
  <c r="I24" i="4"/>
  <c r="H24" i="4"/>
  <c r="G24" i="4"/>
  <c r="F24" i="4"/>
  <c r="E24" i="4"/>
  <c r="D24" i="4"/>
  <c r="B24" i="4"/>
  <c r="AE23" i="4"/>
  <c r="AD23" i="4"/>
  <c r="AC23" i="4"/>
  <c r="AB23" i="4"/>
  <c r="AA23" i="4"/>
  <c r="Z23" i="4"/>
  <c r="Y23" i="4"/>
  <c r="X23" i="4"/>
  <c r="V23" i="4"/>
  <c r="U23" i="4"/>
  <c r="T23" i="4"/>
  <c r="S23" i="4"/>
  <c r="R23" i="4"/>
  <c r="Q23" i="4"/>
  <c r="P23" i="4"/>
  <c r="O23" i="4"/>
  <c r="N23" i="4"/>
  <c r="L23" i="4"/>
  <c r="K23" i="4"/>
  <c r="J23" i="4"/>
  <c r="I23" i="4"/>
  <c r="H23" i="4"/>
  <c r="G23" i="4"/>
  <c r="F23" i="4"/>
  <c r="E23" i="4"/>
  <c r="D23" i="4"/>
  <c r="B23" i="4"/>
  <c r="AE22" i="4"/>
  <c r="AD22" i="4"/>
  <c r="AC22" i="4"/>
  <c r="AB22" i="4"/>
  <c r="AA22" i="4"/>
  <c r="Z22" i="4"/>
  <c r="Y22" i="4"/>
  <c r="X22" i="4"/>
  <c r="V22" i="4"/>
  <c r="U22" i="4"/>
  <c r="T22" i="4"/>
  <c r="S22" i="4"/>
  <c r="R22" i="4"/>
  <c r="Q22" i="4"/>
  <c r="P22" i="4"/>
  <c r="O22" i="4"/>
  <c r="N22" i="4"/>
  <c r="L22" i="4"/>
  <c r="K22" i="4"/>
  <c r="J22" i="4"/>
  <c r="I22" i="4"/>
  <c r="H22" i="4"/>
  <c r="G22" i="4"/>
  <c r="F22" i="4"/>
  <c r="E22" i="4"/>
  <c r="D22" i="4"/>
  <c r="B22" i="4"/>
  <c r="AE21" i="4"/>
  <c r="AD21" i="4"/>
  <c r="AC21" i="4"/>
  <c r="AB21" i="4"/>
  <c r="AA21" i="4"/>
  <c r="Z21" i="4"/>
  <c r="Y21" i="4"/>
  <c r="X21" i="4"/>
  <c r="V21" i="4"/>
  <c r="U21" i="4"/>
  <c r="T21" i="4"/>
  <c r="S21" i="4"/>
  <c r="R21" i="4"/>
  <c r="Q21" i="4"/>
  <c r="P21" i="4"/>
  <c r="O21" i="4"/>
  <c r="N21" i="4"/>
  <c r="L21" i="4"/>
  <c r="K21" i="4"/>
  <c r="J21" i="4"/>
  <c r="I21" i="4"/>
  <c r="H21" i="4"/>
  <c r="G21" i="4"/>
  <c r="F21" i="4"/>
  <c r="E21" i="4"/>
  <c r="D21" i="4"/>
  <c r="B21" i="4"/>
  <c r="AE20" i="4"/>
  <c r="AD20" i="4"/>
  <c r="AC20" i="4"/>
  <c r="AB20" i="4"/>
  <c r="AA20" i="4"/>
  <c r="Z20" i="4"/>
  <c r="Y20" i="4"/>
  <c r="X20" i="4"/>
  <c r="V20" i="4"/>
  <c r="U20" i="4"/>
  <c r="T20" i="4"/>
  <c r="S20" i="4"/>
  <c r="R20" i="4"/>
  <c r="Q20" i="4"/>
  <c r="P20" i="4"/>
  <c r="O20" i="4"/>
  <c r="N20" i="4"/>
  <c r="L20" i="4"/>
  <c r="K20" i="4"/>
  <c r="J20" i="4"/>
  <c r="I20" i="4"/>
  <c r="H20" i="4"/>
  <c r="G20" i="4"/>
  <c r="F20" i="4"/>
  <c r="E20" i="4"/>
  <c r="D20" i="4"/>
  <c r="B20" i="4"/>
  <c r="AE19" i="4"/>
  <c r="AD19" i="4"/>
  <c r="AC19" i="4"/>
  <c r="AB19" i="4"/>
  <c r="AA19" i="4"/>
  <c r="Z19" i="4"/>
  <c r="Y19" i="4"/>
  <c r="X19" i="4"/>
  <c r="V19" i="4"/>
  <c r="U19" i="4"/>
  <c r="T19" i="4"/>
  <c r="S19" i="4"/>
  <c r="K19" i="4"/>
  <c r="J19" i="4"/>
  <c r="I19" i="4"/>
  <c r="H19" i="4"/>
  <c r="G19" i="4"/>
  <c r="F19" i="4"/>
  <c r="E19" i="4"/>
  <c r="D19" i="4"/>
  <c r="B19" i="4"/>
  <c r="AE18" i="4"/>
  <c r="AD18" i="4"/>
  <c r="AC18" i="4"/>
  <c r="AB18" i="4"/>
  <c r="AA18" i="4"/>
  <c r="Z18" i="4"/>
  <c r="Y18" i="4"/>
  <c r="X18" i="4"/>
  <c r="V18" i="4"/>
  <c r="U18" i="4"/>
  <c r="T18" i="4"/>
  <c r="S18" i="4"/>
  <c r="R18" i="4"/>
  <c r="Q18" i="4"/>
  <c r="P18" i="4"/>
  <c r="O18" i="4"/>
  <c r="N18" i="4"/>
  <c r="L18" i="4"/>
  <c r="K18" i="4"/>
  <c r="J18" i="4"/>
  <c r="I18" i="4"/>
  <c r="H18" i="4"/>
  <c r="G18" i="4"/>
  <c r="F18" i="4"/>
  <c r="E18" i="4"/>
  <c r="D18" i="4"/>
  <c r="B18" i="4"/>
  <c r="AE17" i="4"/>
  <c r="AD17" i="4"/>
  <c r="AC17" i="4"/>
  <c r="AB17" i="4"/>
  <c r="AA17" i="4"/>
  <c r="Z17" i="4"/>
  <c r="Y17" i="4"/>
  <c r="X17" i="4"/>
  <c r="V17" i="4"/>
  <c r="U17" i="4"/>
  <c r="T17" i="4"/>
  <c r="S17" i="4"/>
  <c r="R17" i="4"/>
  <c r="Q17" i="4"/>
  <c r="P17" i="4"/>
  <c r="O17" i="4"/>
  <c r="N17" i="4"/>
  <c r="L17" i="4"/>
  <c r="K17" i="4"/>
  <c r="J17" i="4"/>
  <c r="I17" i="4"/>
  <c r="H17" i="4"/>
  <c r="G17" i="4"/>
  <c r="F17" i="4"/>
  <c r="E17" i="4"/>
  <c r="D17" i="4"/>
  <c r="B17" i="4"/>
  <c r="AE16" i="4"/>
  <c r="AD16" i="4"/>
  <c r="AC16" i="4"/>
  <c r="AB16" i="4"/>
  <c r="AA16" i="4"/>
  <c r="Z16" i="4"/>
  <c r="Y16" i="4"/>
  <c r="X16" i="4"/>
  <c r="V16" i="4"/>
  <c r="U16" i="4"/>
  <c r="T16" i="4"/>
  <c r="S16" i="4"/>
  <c r="R16" i="4"/>
  <c r="Q16" i="4"/>
  <c r="P16" i="4"/>
  <c r="O16" i="4"/>
  <c r="N16" i="4"/>
  <c r="L16" i="4"/>
  <c r="K16" i="4"/>
  <c r="J16" i="4"/>
  <c r="I16" i="4"/>
  <c r="H16" i="4"/>
  <c r="G16" i="4"/>
  <c r="F16" i="4"/>
  <c r="E16" i="4"/>
  <c r="D16" i="4"/>
  <c r="B16" i="4"/>
  <c r="AE15" i="4"/>
  <c r="AD15" i="4"/>
  <c r="AC15" i="4"/>
  <c r="AB15" i="4"/>
  <c r="AA15" i="4"/>
  <c r="Z15" i="4"/>
  <c r="Y15" i="4"/>
  <c r="X15" i="4"/>
  <c r="V15" i="4"/>
  <c r="U15" i="4"/>
  <c r="T15" i="4"/>
  <c r="S15" i="4"/>
  <c r="R15" i="4"/>
  <c r="Q15" i="4"/>
  <c r="P15" i="4"/>
  <c r="O15" i="4"/>
  <c r="N15" i="4"/>
  <c r="L15" i="4"/>
  <c r="K15" i="4"/>
  <c r="J15" i="4"/>
  <c r="I15" i="4"/>
  <c r="H15" i="4"/>
  <c r="G15" i="4"/>
  <c r="F15" i="4"/>
  <c r="E15" i="4"/>
  <c r="D15" i="4"/>
  <c r="B15" i="4"/>
  <c r="AE14" i="4"/>
  <c r="AD14" i="4"/>
  <c r="AC14" i="4"/>
  <c r="AB14" i="4"/>
  <c r="AA14" i="4"/>
  <c r="Z14" i="4"/>
  <c r="Y14" i="4"/>
  <c r="X14" i="4"/>
  <c r="V14" i="4"/>
  <c r="U14" i="4"/>
  <c r="T14" i="4"/>
  <c r="S14" i="4"/>
  <c r="R14" i="4"/>
  <c r="Q14" i="4"/>
  <c r="P14" i="4"/>
  <c r="O14" i="4"/>
  <c r="N14" i="4"/>
  <c r="L14" i="4"/>
  <c r="K14" i="4"/>
  <c r="J14" i="4"/>
  <c r="I14" i="4"/>
  <c r="H14" i="4"/>
  <c r="G14" i="4"/>
  <c r="F14" i="4"/>
  <c r="E14" i="4"/>
  <c r="D14" i="4"/>
  <c r="B14" i="4"/>
  <c r="AE13" i="4"/>
  <c r="AD13" i="4"/>
  <c r="AC13" i="4"/>
  <c r="AB13" i="4"/>
  <c r="AA13" i="4"/>
  <c r="Z13" i="4"/>
  <c r="Y13" i="4"/>
  <c r="X13" i="4"/>
  <c r="V13" i="4"/>
  <c r="U13" i="4"/>
  <c r="T13" i="4"/>
  <c r="S13" i="4"/>
  <c r="R13" i="4"/>
  <c r="Q13" i="4"/>
  <c r="P13" i="4"/>
  <c r="O13" i="4"/>
  <c r="N13" i="4"/>
  <c r="L13" i="4"/>
  <c r="K13" i="4"/>
  <c r="J13" i="4"/>
  <c r="I13" i="4"/>
  <c r="H13" i="4"/>
  <c r="G13" i="4"/>
  <c r="F13" i="4"/>
  <c r="E13" i="4"/>
  <c r="D13" i="4"/>
  <c r="B13" i="4"/>
  <c r="AE12" i="4"/>
  <c r="AD12" i="4"/>
  <c r="AC12" i="4"/>
  <c r="AB12" i="4"/>
  <c r="AA12" i="4"/>
  <c r="Z12" i="4"/>
  <c r="Y12" i="4"/>
  <c r="X12" i="4"/>
  <c r="V12" i="4"/>
  <c r="U12" i="4"/>
  <c r="T12" i="4"/>
  <c r="S12" i="4"/>
  <c r="R12" i="4"/>
  <c r="Q12" i="4"/>
  <c r="P12" i="4"/>
  <c r="O12" i="4"/>
  <c r="N12" i="4"/>
  <c r="L12" i="4"/>
  <c r="K12" i="4"/>
  <c r="J12" i="4"/>
  <c r="I12" i="4"/>
  <c r="H12" i="4"/>
  <c r="G12" i="4"/>
  <c r="F12" i="4"/>
  <c r="E12" i="4"/>
  <c r="D12" i="4"/>
  <c r="B12" i="4"/>
  <c r="AE11" i="4"/>
  <c r="AD11" i="4"/>
  <c r="AC11" i="4"/>
  <c r="AB11" i="4"/>
  <c r="AA11" i="4"/>
  <c r="Z11" i="4"/>
  <c r="Y11" i="4"/>
  <c r="X11" i="4"/>
  <c r="V11" i="4"/>
  <c r="U11" i="4"/>
  <c r="T11" i="4"/>
  <c r="S11" i="4"/>
  <c r="R11" i="4"/>
  <c r="Q11" i="4"/>
  <c r="P11" i="4"/>
  <c r="O11" i="4"/>
  <c r="N11" i="4"/>
  <c r="L11" i="4"/>
  <c r="K11" i="4"/>
  <c r="J11" i="4"/>
  <c r="I11" i="4"/>
  <c r="H11" i="4"/>
  <c r="G11" i="4"/>
  <c r="F11" i="4"/>
  <c r="E11" i="4"/>
  <c r="D11" i="4"/>
  <c r="B11" i="4"/>
  <c r="AE10" i="4"/>
  <c r="AD10" i="4"/>
  <c r="AC10" i="4"/>
  <c r="AB10" i="4"/>
  <c r="AA10" i="4"/>
  <c r="Z10" i="4"/>
  <c r="Y10" i="4"/>
  <c r="X10" i="4"/>
  <c r="V10" i="4"/>
  <c r="U10" i="4"/>
  <c r="T10" i="4"/>
  <c r="S10" i="4"/>
  <c r="R10" i="4"/>
  <c r="Q10" i="4"/>
  <c r="P10" i="4"/>
  <c r="O10" i="4"/>
  <c r="N10" i="4"/>
  <c r="L10" i="4"/>
  <c r="K10" i="4"/>
  <c r="J10" i="4"/>
  <c r="I10" i="4"/>
  <c r="H10" i="4"/>
  <c r="G10" i="4"/>
  <c r="F10" i="4"/>
  <c r="E10" i="4"/>
  <c r="D10" i="4"/>
  <c r="B10" i="4"/>
  <c r="AE9" i="4"/>
  <c r="AD9" i="4"/>
  <c r="AC9" i="4"/>
  <c r="AB9" i="4"/>
  <c r="AA9" i="4"/>
  <c r="Z9" i="4"/>
  <c r="Y9" i="4"/>
  <c r="X9" i="4"/>
  <c r="V9" i="4"/>
  <c r="U9" i="4"/>
  <c r="T9" i="4"/>
  <c r="S9" i="4"/>
  <c r="R9" i="4"/>
  <c r="Q9" i="4"/>
  <c r="P9" i="4"/>
  <c r="O9" i="4"/>
  <c r="N9" i="4"/>
  <c r="L9" i="4"/>
  <c r="K9" i="4"/>
  <c r="J9" i="4"/>
  <c r="I9" i="4"/>
  <c r="H9" i="4"/>
  <c r="G9" i="4"/>
  <c r="F9" i="4"/>
  <c r="E9" i="4"/>
  <c r="D9" i="4"/>
  <c r="B9" i="4"/>
  <c r="AE7" i="4"/>
  <c r="AD7" i="4"/>
  <c r="AC7" i="4"/>
  <c r="AB7" i="4"/>
  <c r="AA7" i="4"/>
  <c r="Z7" i="4"/>
  <c r="Y7" i="4"/>
  <c r="X7" i="4"/>
  <c r="V7" i="4"/>
  <c r="U7" i="4"/>
  <c r="T7" i="4"/>
  <c r="S7" i="4"/>
  <c r="R7" i="4"/>
  <c r="Q7" i="4"/>
  <c r="P7" i="4"/>
  <c r="O7" i="4"/>
  <c r="N7" i="4"/>
  <c r="L7" i="4"/>
  <c r="K7" i="4"/>
  <c r="J7" i="4"/>
  <c r="I7" i="4"/>
  <c r="H7" i="4"/>
  <c r="G7" i="4"/>
  <c r="F7" i="4"/>
  <c r="E7" i="4"/>
  <c r="D7" i="4"/>
  <c r="B7" i="4"/>
  <c r="AE6" i="4"/>
  <c r="AD6" i="4"/>
  <c r="AC6" i="4"/>
  <c r="AB6" i="4"/>
  <c r="AA6" i="4"/>
  <c r="Z6" i="4"/>
  <c r="Y6" i="4"/>
  <c r="X6" i="4"/>
  <c r="V6" i="4"/>
  <c r="U6" i="4"/>
  <c r="T6" i="4"/>
  <c r="S6" i="4"/>
  <c r="R6" i="4"/>
  <c r="Q6" i="4"/>
  <c r="P6" i="4"/>
  <c r="O6" i="4"/>
  <c r="N6" i="4"/>
  <c r="L6" i="4"/>
  <c r="K6" i="4"/>
  <c r="J6" i="4"/>
  <c r="I6" i="4"/>
  <c r="H6" i="4"/>
  <c r="G6" i="4"/>
  <c r="F6" i="4"/>
  <c r="E6" i="4"/>
  <c r="D6" i="4"/>
  <c r="B6" i="4"/>
  <c r="AE5" i="4"/>
  <c r="AD5" i="4"/>
  <c r="AC5" i="4"/>
  <c r="AB5" i="4"/>
  <c r="AA5" i="4"/>
  <c r="Z5" i="4"/>
  <c r="Y5" i="4"/>
  <c r="X5" i="4"/>
  <c r="V5" i="4"/>
  <c r="U5" i="4"/>
  <c r="T5" i="4"/>
  <c r="S5" i="4"/>
  <c r="R5" i="4"/>
  <c r="Q5" i="4"/>
  <c r="P5" i="4"/>
  <c r="O5" i="4"/>
  <c r="N5" i="4"/>
  <c r="L5" i="4"/>
  <c r="K5" i="4"/>
  <c r="J5" i="4"/>
  <c r="I5" i="4"/>
  <c r="H5" i="4"/>
  <c r="G5" i="4"/>
  <c r="F5" i="4"/>
  <c r="E5" i="4"/>
  <c r="D5" i="4"/>
  <c r="B5" i="4"/>
  <c r="E33" i="4" l="1"/>
  <c r="G33" i="7"/>
  <c r="P33" i="7"/>
  <c r="Y33" i="7"/>
  <c r="E33" i="9"/>
  <c r="I33" i="9"/>
  <c r="M33" i="9"/>
  <c r="Q33" i="9"/>
  <c r="U33" i="9"/>
  <c r="Y33" i="9"/>
  <c r="AC33" i="9"/>
  <c r="I33" i="4"/>
  <c r="K33" i="7"/>
  <c r="T33" i="7"/>
  <c r="AC33" i="7"/>
  <c r="N33" i="4"/>
  <c r="D33" i="12"/>
  <c r="H33" i="12"/>
  <c r="L33" i="12"/>
  <c r="P33" i="12"/>
  <c r="T33" i="12"/>
  <c r="X33" i="12"/>
  <c r="AB33" i="12"/>
  <c r="AF21" i="9"/>
  <c r="E33" i="15"/>
  <c r="M33" i="15"/>
  <c r="Q33" i="15"/>
  <c r="Y33" i="15"/>
  <c r="M33" i="5"/>
  <c r="I33" i="15"/>
  <c r="U33" i="15"/>
  <c r="AC33" i="15"/>
  <c r="F33" i="4"/>
  <c r="J33" i="4"/>
  <c r="O33" i="4"/>
  <c r="S33" i="4"/>
  <c r="X33" i="4"/>
  <c r="AB33" i="4"/>
  <c r="E33" i="5"/>
  <c r="I33" i="5"/>
  <c r="Q33" i="5"/>
  <c r="D33" i="15"/>
  <c r="H33" i="15"/>
  <c r="L33" i="15"/>
  <c r="P33" i="15"/>
  <c r="T33" i="15"/>
  <c r="X33" i="15"/>
  <c r="K33" i="4"/>
  <c r="T33" i="4"/>
  <c r="AC33" i="4"/>
  <c r="F33" i="5"/>
  <c r="J33" i="5"/>
  <c r="R33" i="5"/>
  <c r="AD33" i="5"/>
  <c r="I33" i="6"/>
  <c r="Q33" i="6"/>
  <c r="Y33" i="6"/>
  <c r="I33" i="7"/>
  <c r="R33" i="7"/>
  <c r="AE33" i="7"/>
  <c r="H33" i="8"/>
  <c r="L33" i="8"/>
  <c r="P33" i="8"/>
  <c r="T33" i="8"/>
  <c r="X33" i="8"/>
  <c r="AB33" i="8"/>
  <c r="C33" i="9"/>
  <c r="G33" i="9"/>
  <c r="K33" i="9"/>
  <c r="O33" i="9"/>
  <c r="S33" i="9"/>
  <c r="W33" i="9"/>
  <c r="AA33" i="9"/>
  <c r="AE33" i="9"/>
  <c r="B33" i="12"/>
  <c r="F33" i="12"/>
  <c r="J33" i="12"/>
  <c r="N33" i="12"/>
  <c r="R33" i="12"/>
  <c r="V33" i="12"/>
  <c r="Z33" i="12"/>
  <c r="AD33" i="12"/>
  <c r="F33" i="15"/>
  <c r="J33" i="15"/>
  <c r="N33" i="15"/>
  <c r="R33" i="15"/>
  <c r="V33" i="15"/>
  <c r="Z33" i="15"/>
  <c r="AD33" i="15"/>
  <c r="U33" i="5"/>
  <c r="Y33" i="5"/>
  <c r="AC33" i="5"/>
  <c r="D33" i="6"/>
  <c r="H33" i="6"/>
  <c r="L33" i="6"/>
  <c r="P33" i="6"/>
  <c r="T33" i="6"/>
  <c r="X33" i="6"/>
  <c r="AB33" i="6"/>
  <c r="D33" i="7"/>
  <c r="H33" i="7"/>
  <c r="L33" i="7"/>
  <c r="Q33" i="7"/>
  <c r="U33" i="7"/>
  <c r="Z33" i="7"/>
  <c r="AD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E33" i="12"/>
  <c r="I33" i="12"/>
  <c r="M33" i="12"/>
  <c r="Q33" i="12"/>
  <c r="U33" i="12"/>
  <c r="Y33" i="12"/>
  <c r="AC33" i="12"/>
  <c r="G33" i="4"/>
  <c r="P33" i="4"/>
  <c r="Y33" i="4"/>
  <c r="B33" i="5"/>
  <c r="N33" i="5"/>
  <c r="V33" i="5"/>
  <c r="Z33" i="5"/>
  <c r="E33" i="6"/>
  <c r="M33" i="6"/>
  <c r="U33" i="6"/>
  <c r="AC33" i="6"/>
  <c r="E33" i="7"/>
  <c r="N33" i="7"/>
  <c r="V33" i="7"/>
  <c r="D33" i="8"/>
  <c r="E33" i="8"/>
  <c r="I33" i="8"/>
  <c r="M33" i="8"/>
  <c r="Q33" i="8"/>
  <c r="U33" i="8"/>
  <c r="Y33" i="8"/>
  <c r="AC33" i="8"/>
  <c r="D33" i="9"/>
  <c r="H33" i="9"/>
  <c r="L33" i="9"/>
  <c r="P33" i="9"/>
  <c r="T33" i="9"/>
  <c r="X33" i="9"/>
  <c r="AB33" i="9"/>
  <c r="C33" i="12"/>
  <c r="G33" i="12"/>
  <c r="K33" i="12"/>
  <c r="O33" i="12"/>
  <c r="S33" i="12"/>
  <c r="W33" i="12"/>
  <c r="AA33" i="12"/>
  <c r="AE33" i="12"/>
  <c r="C33" i="15"/>
  <c r="G33" i="15"/>
  <c r="K33" i="15"/>
  <c r="O33" i="15"/>
  <c r="S33" i="15"/>
  <c r="W33" i="15"/>
  <c r="AA33" i="15"/>
  <c r="AE33" i="15"/>
  <c r="R33" i="4"/>
  <c r="V33" i="4"/>
  <c r="AA33" i="4"/>
  <c r="AE33" i="4"/>
  <c r="D33" i="5"/>
  <c r="H33" i="5"/>
  <c r="L33" i="5"/>
  <c r="P33" i="5"/>
  <c r="T33" i="5"/>
  <c r="X33" i="5"/>
  <c r="AB33" i="5"/>
  <c r="C33" i="6"/>
  <c r="G33" i="6"/>
  <c r="K33" i="6"/>
  <c r="O33" i="6"/>
  <c r="S33" i="6"/>
  <c r="W33" i="6"/>
  <c r="AA33" i="6"/>
  <c r="AE33" i="6"/>
  <c r="AF6" i="7"/>
  <c r="B33" i="7"/>
  <c r="B33" i="8"/>
  <c r="F33" i="8"/>
  <c r="J33" i="8"/>
  <c r="N33" i="8"/>
  <c r="R33" i="8"/>
  <c r="V33" i="8"/>
  <c r="Z33" i="8"/>
  <c r="AD33" i="8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6" i="4"/>
  <c r="AF26" i="4"/>
  <c r="AA33" i="7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B33" i="15"/>
  <c r="AF5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AF6" i="4"/>
  <c r="B33" i="4"/>
  <c r="D33" i="4"/>
  <c r="H33" i="4"/>
  <c r="L33" i="4"/>
  <c r="Q33" i="4"/>
  <c r="U33" i="4"/>
  <c r="Z33" i="4"/>
  <c r="AD33" i="4"/>
  <c r="C33" i="5"/>
  <c r="G33" i="5"/>
  <c r="K33" i="5"/>
  <c r="O33" i="5"/>
  <c r="S33" i="5"/>
  <c r="W33" i="5"/>
  <c r="AA33" i="5"/>
  <c r="AE33" i="5"/>
  <c r="B33" i="6"/>
  <c r="F33" i="6"/>
  <c r="J33" i="6"/>
  <c r="N33" i="6"/>
  <c r="R33" i="6"/>
  <c r="V33" i="6"/>
  <c r="Z33" i="6"/>
  <c r="AD33" i="6"/>
  <c r="F33" i="7"/>
  <c r="J33" i="7"/>
  <c r="O33" i="7"/>
  <c r="S33" i="7"/>
  <c r="X33" i="7"/>
  <c r="AB33" i="7"/>
  <c r="AF16" i="7"/>
  <c r="AF26" i="7"/>
  <c r="AB33" i="15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31" i="4"/>
  <c r="AG14" i="9"/>
  <c r="AF14" i="9"/>
  <c r="AF14" i="12"/>
  <c r="AF11" i="12"/>
  <c r="AF11" i="15"/>
  <c r="AF14" i="15"/>
  <c r="AF31" i="15"/>
  <c r="AF14" i="4"/>
  <c r="AF15" i="7"/>
  <c r="AF31" i="12"/>
  <c r="AF15" i="5"/>
  <c r="AG15" i="5"/>
  <c r="AF31" i="5"/>
  <c r="AG31" i="5"/>
  <c r="AF14" i="6"/>
  <c r="AG14" i="6"/>
  <c r="AF31" i="9"/>
  <c r="AG31" i="9"/>
  <c r="AF14" i="5"/>
  <c r="AG14" i="5"/>
  <c r="AF15" i="6"/>
  <c r="AG15" i="6"/>
  <c r="AF31" i="6"/>
  <c r="AG31" i="6"/>
  <c r="AF14" i="7"/>
  <c r="AF31" i="8"/>
  <c r="AG31" i="8"/>
  <c r="AH28" i="14"/>
  <c r="AH32" i="14"/>
  <c r="AH30" i="14"/>
  <c r="AH24" i="14"/>
  <c r="AH22" i="14"/>
  <c r="AH20" i="14"/>
  <c r="AH18" i="14"/>
  <c r="AH26" i="14"/>
  <c r="AH12" i="14"/>
  <c r="AH10" i="14"/>
  <c r="AH7" i="14"/>
  <c r="AH5" i="14"/>
  <c r="AH16" i="14"/>
  <c r="AH14" i="14"/>
  <c r="AH11" i="14"/>
  <c r="AH13" i="14"/>
  <c r="AH17" i="14"/>
  <c r="AH19" i="14"/>
  <c r="AH25" i="14"/>
  <c r="AH27" i="14"/>
  <c r="AH6" i="14"/>
  <c r="AH9" i="14"/>
  <c r="AH15" i="14"/>
  <c r="AH21" i="14"/>
  <c r="AH23" i="14"/>
  <c r="AH29" i="14"/>
  <c r="AG31" i="14"/>
  <c r="AH31" i="14"/>
  <c r="AF31" i="1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F27" i="14"/>
  <c r="AG18" i="14"/>
  <c r="AG16" i="14"/>
  <c r="AF7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7" i="7"/>
  <c r="AF25" i="7"/>
  <c r="AG28" i="6"/>
  <c r="AG27" i="6"/>
  <c r="AG2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15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7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27" i="6"/>
  <c r="AF13" i="14"/>
  <c r="AF12" i="8"/>
  <c r="AF10" i="14"/>
  <c r="AG5" i="5"/>
  <c r="AG11" i="9"/>
  <c r="AF29" i="6"/>
  <c r="AF28" i="6"/>
  <c r="AG28" i="14"/>
  <c r="AF21" i="7"/>
  <c r="AG21" i="8"/>
  <c r="AF21" i="12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9"/>
  <c r="AF29" i="15"/>
  <c r="AF28" i="8"/>
  <c r="AG27" i="9"/>
  <c r="AF22" i="7"/>
  <c r="AF22" i="8"/>
  <c r="AF16" i="14"/>
  <c r="AF12" i="12"/>
  <c r="AF11" i="9"/>
  <c r="AF10" i="8"/>
  <c r="AG6" i="14"/>
  <c r="AG6" i="9"/>
  <c r="AG5" i="8"/>
  <c r="AF13" i="4"/>
  <c r="AG32" i="9"/>
  <c r="AF29" i="4"/>
  <c r="AF28" i="5"/>
  <c r="AG28" i="8"/>
  <c r="AG28" i="9"/>
  <c r="AG26" i="6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5"/>
  <c r="AF16" i="12"/>
  <c r="AF16" i="15"/>
  <c r="AF12" i="5"/>
  <c r="AG7" i="6"/>
  <c r="AF7" i="6"/>
  <c r="AG7" i="8"/>
  <c r="AF7" i="12"/>
  <c r="AG6" i="5"/>
  <c r="AF5" i="6"/>
  <c r="AF5" i="4"/>
  <c r="AF7" i="4" l="1"/>
  <c r="AF22" i="4"/>
  <c r="AF18" i="4"/>
  <c r="AF30" i="4"/>
  <c r="AG7" i="5"/>
  <c r="AF20" i="5"/>
  <c r="AG24" i="5"/>
  <c r="AF21" i="6"/>
  <c r="AG32" i="6"/>
  <c r="AG18" i="8"/>
  <c r="AG27" i="8"/>
  <c r="AG25" i="9"/>
  <c r="AF25" i="12"/>
  <c r="AF27" i="12"/>
  <c r="AF32" i="12"/>
  <c r="AF7" i="15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F27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G16" i="5"/>
  <c r="AG27" i="5"/>
  <c r="AG17" i="5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7" i="9"/>
  <c r="AF27" i="5"/>
  <c r="AF27" i="4"/>
  <c r="AG27" i="14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14"/>
  <c r="AG7" i="9"/>
  <c r="AG6" i="6"/>
  <c r="AG33" i="6" l="1"/>
  <c r="AG33" i="8"/>
  <c r="AG33" i="14"/>
  <c r="AF33" i="5"/>
  <c r="AF33" i="9"/>
  <c r="AF33" i="14"/>
  <c r="AF33" i="15"/>
  <c r="AG33" i="9"/>
  <c r="AF33" i="8"/>
  <c r="AF33" i="12"/>
  <c r="AF33" i="7"/>
  <c r="AF33" i="6"/>
  <c r="AG33" i="5"/>
  <c r="AF33" i="4"/>
  <c r="AF34" i="14"/>
</calcChain>
</file>

<file path=xl/sharedStrings.xml><?xml version="1.0" encoding="utf-8"?>
<sst xmlns="http://schemas.openxmlformats.org/spreadsheetml/2006/main" count="452" uniqueCount="68">
  <si>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</si>
  <si>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</si>
  <si>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</si>
  <si>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</si>
  <si>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</si>
  <si>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</si>
  <si>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</si>
  <si>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</si>
  <si>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</si>
  <si>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</si>
  <si>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</si>
  <si>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</si>
  <si>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</si>
  <si>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</si>
  <si>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</si>
  <si>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</si>
  <si>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</si>
  <si>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</si>
  <si>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</si>
  <si>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</si>
  <si>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</si>
  <si>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</si>
  <si>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</si>
  <si>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</si>
  <si>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</si>
  <si>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</si>
  <si>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</si>
  <si>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</si>
  <si>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</si>
  <si>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</si>
  <si>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</si>
  <si>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</si>
  <si>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</si>
  <si>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</si>
  <si>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</si>
  <si>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</si>
  <si>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</si>
  <si>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</si>
  <si>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</si>
  <si>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</si>
  <si>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</si>
  <si>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</si>
  <si>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</si>
  <si>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</si>
  <si>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</si>
  <si>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</si>
  <si>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</si>
  <si>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</si>
  <si>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</si>
  <si>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</si>
  <si>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</si>
  <si>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</si>
  <si>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Junho/2013</t>
  </si>
  <si>
    <t xml:space="preserve"> </t>
  </si>
  <si>
    <t>NE</t>
  </si>
  <si>
    <t>N</t>
  </si>
  <si>
    <t>S</t>
  </si>
  <si>
    <t>SE</t>
  </si>
  <si>
    <t>Bataguassu</t>
  </si>
  <si>
    <t>L</t>
  </si>
  <si>
    <t>SO</t>
  </si>
  <si>
    <t>Fonte : PCDs_Inmet/Cemtec/Agraer/Seprotur</t>
  </si>
  <si>
    <t>Carlos Eduardo Borges Daniel</t>
  </si>
  <si>
    <t>Rosemeire Vargas Gomes</t>
  </si>
  <si>
    <t>Geógrafo/Assessoria Técnica/Cemtec</t>
  </si>
  <si>
    <t>Analista de Sistema/Cemtec</t>
  </si>
  <si>
    <t>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</si>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</sst>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sz val="9"/>
      <color rgb="FFFF0000"/>
      <name val="Arial"/>
      <family val="2"/>
    </font>
    <font>
      <sz val="9"/>
      <color rgb="FFC00000"/>
      <name val="Arial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11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0" fontId="13" fillId="0" borderId="0" xfId="0" applyFont="1"/>
    <xf numFmtId="1" fontId="1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C&#243;pia%20de%20BoletimSonora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O</v>
          </cell>
        </row>
      </sheetData>
      <sheetData sheetId="5" refreshError="1">
        <row r="5">
          <cell r="B5">
            <v>23.379166666666674</v>
          </cell>
          <cell r="C5">
            <v>31.9</v>
          </cell>
          <cell r="D5">
            <v>17.100000000000001</v>
          </cell>
          <cell r="E5">
            <v>76</v>
          </cell>
          <cell r="F5">
            <v>97</v>
          </cell>
          <cell r="G5">
            <v>39</v>
          </cell>
          <cell r="H5">
            <v>11.16</v>
          </cell>
          <cell r="I5" t="str">
            <v>O</v>
          </cell>
          <cell r="J5">
            <v>28.8</v>
          </cell>
          <cell r="K5">
            <v>0</v>
          </cell>
        </row>
        <row r="6">
          <cell r="C6">
            <v>24.3</v>
          </cell>
          <cell r="D6">
            <v>17.899999999999999</v>
          </cell>
          <cell r="F6">
            <v>98</v>
          </cell>
          <cell r="G6">
            <v>72</v>
          </cell>
          <cell r="H6">
            <v>10.44</v>
          </cell>
          <cell r="I6" t="str">
            <v>N</v>
          </cell>
          <cell r="J6">
            <v>37.080000000000005</v>
          </cell>
          <cell r="K6">
            <v>41.400000000000006</v>
          </cell>
        </row>
        <row r="7">
          <cell r="B7">
            <v>19.908333333333331</v>
          </cell>
          <cell r="C7">
            <v>25.7</v>
          </cell>
          <cell r="D7">
            <v>16.399999999999999</v>
          </cell>
          <cell r="E7">
            <v>86.416666666666671</v>
          </cell>
          <cell r="F7">
            <v>99</v>
          </cell>
          <cell r="G7">
            <v>54</v>
          </cell>
          <cell r="H7">
            <v>9.3600000000000012</v>
          </cell>
          <cell r="I7" t="str">
            <v>SO</v>
          </cell>
          <cell r="J7">
            <v>20.16</v>
          </cell>
          <cell r="K7">
            <v>0.2</v>
          </cell>
        </row>
        <row r="8">
          <cell r="B8">
            <v>19.512499999999996</v>
          </cell>
          <cell r="C8">
            <v>27.1</v>
          </cell>
          <cell r="D8">
            <v>13.5</v>
          </cell>
          <cell r="E8">
            <v>80.916666666666671</v>
          </cell>
          <cell r="F8">
            <v>99</v>
          </cell>
          <cell r="G8">
            <v>42</v>
          </cell>
          <cell r="H8">
            <v>10.08</v>
          </cell>
          <cell r="I8" t="str">
            <v>O</v>
          </cell>
          <cell r="J8">
            <v>21.96</v>
          </cell>
          <cell r="K8">
            <v>0.2</v>
          </cell>
        </row>
        <row r="9">
          <cell r="B9">
            <v>19.600000000000001</v>
          </cell>
          <cell r="C9">
            <v>28.3</v>
          </cell>
          <cell r="D9">
            <v>13</v>
          </cell>
          <cell r="E9">
            <v>76.291666666666671</v>
          </cell>
          <cell r="F9">
            <v>98</v>
          </cell>
          <cell r="G9">
            <v>42</v>
          </cell>
          <cell r="H9">
            <v>7.2</v>
          </cell>
          <cell r="I9" t="str">
            <v>O</v>
          </cell>
          <cell r="J9">
            <v>17.64</v>
          </cell>
          <cell r="K9">
            <v>0</v>
          </cell>
        </row>
        <row r="10">
          <cell r="B10">
            <v>21.208333333333332</v>
          </cell>
          <cell r="C10">
            <v>31.4</v>
          </cell>
          <cell r="D10">
            <v>14.5</v>
          </cell>
          <cell r="E10">
            <v>75.583333333333329</v>
          </cell>
          <cell r="F10">
            <v>99</v>
          </cell>
          <cell r="G10">
            <v>31</v>
          </cell>
          <cell r="H10">
            <v>7.9200000000000008</v>
          </cell>
          <cell r="I10" t="str">
            <v>O</v>
          </cell>
          <cell r="J10">
            <v>21.6</v>
          </cell>
          <cell r="K10">
            <v>0</v>
          </cell>
        </row>
        <row r="11">
          <cell r="B11">
            <v>20.766666666666669</v>
          </cell>
          <cell r="C11">
            <v>30.8</v>
          </cell>
          <cell r="D11">
            <v>13.5</v>
          </cell>
          <cell r="E11">
            <v>74.875</v>
          </cell>
          <cell r="F11">
            <v>98</v>
          </cell>
          <cell r="G11">
            <v>34</v>
          </cell>
          <cell r="H11">
            <v>7.5600000000000005</v>
          </cell>
          <cell r="I11" t="str">
            <v>O</v>
          </cell>
          <cell r="J11">
            <v>20.16</v>
          </cell>
          <cell r="K11">
            <v>0.2</v>
          </cell>
        </row>
        <row r="12">
          <cell r="B12">
            <v>22.3125</v>
          </cell>
          <cell r="C12">
            <v>30.7</v>
          </cell>
          <cell r="D12">
            <v>16.7</v>
          </cell>
          <cell r="E12">
            <v>71</v>
          </cell>
          <cell r="F12">
            <v>96</v>
          </cell>
          <cell r="G12">
            <v>29</v>
          </cell>
          <cell r="H12">
            <v>9.3600000000000012</v>
          </cell>
          <cell r="I12" t="str">
            <v>SO</v>
          </cell>
          <cell r="J12">
            <v>20.88</v>
          </cell>
          <cell r="K12">
            <v>0</v>
          </cell>
        </row>
        <row r="13">
          <cell r="B13">
            <v>21.862499999999997</v>
          </cell>
          <cell r="C13">
            <v>30.7</v>
          </cell>
          <cell r="D13">
            <v>15.1</v>
          </cell>
          <cell r="E13">
            <v>72.791666666666671</v>
          </cell>
          <cell r="F13">
            <v>96</v>
          </cell>
          <cell r="G13">
            <v>39</v>
          </cell>
          <cell r="H13">
            <v>11.16</v>
          </cell>
          <cell r="I13" t="str">
            <v>SO</v>
          </cell>
          <cell r="J13">
            <v>24.840000000000003</v>
          </cell>
          <cell r="K13">
            <v>0</v>
          </cell>
        </row>
        <row r="14">
          <cell r="B14">
            <v>22.820833333333329</v>
          </cell>
          <cell r="C14">
            <v>32.200000000000003</v>
          </cell>
          <cell r="D14">
            <v>16.100000000000001</v>
          </cell>
          <cell r="E14">
            <v>75.291666666666671</v>
          </cell>
          <cell r="F14">
            <v>98</v>
          </cell>
          <cell r="G14">
            <v>33</v>
          </cell>
          <cell r="H14">
            <v>10.8</v>
          </cell>
          <cell r="I14" t="str">
            <v>O</v>
          </cell>
          <cell r="J14">
            <v>24.840000000000003</v>
          </cell>
          <cell r="K14">
            <v>0</v>
          </cell>
        </row>
        <row r="15">
          <cell r="B15">
            <v>22.104166666666668</v>
          </cell>
          <cell r="C15">
            <v>30.6</v>
          </cell>
          <cell r="D15">
            <v>16.600000000000001</v>
          </cell>
          <cell r="E15">
            <v>79.416666666666671</v>
          </cell>
          <cell r="F15">
            <v>98</v>
          </cell>
          <cell r="G15">
            <v>42</v>
          </cell>
          <cell r="H15">
            <v>7.5600000000000005</v>
          </cell>
          <cell r="I15" t="str">
            <v>NE</v>
          </cell>
          <cell r="J15">
            <v>17.64</v>
          </cell>
          <cell r="K15">
            <v>0</v>
          </cell>
        </row>
        <row r="16">
          <cell r="C16">
            <v>30.8</v>
          </cell>
          <cell r="D16">
            <v>17.100000000000001</v>
          </cell>
          <cell r="F16">
            <v>99</v>
          </cell>
          <cell r="G16">
            <v>40</v>
          </cell>
          <cell r="H16">
            <v>6.12</v>
          </cell>
          <cell r="I16" t="str">
            <v>SO</v>
          </cell>
          <cell r="J16">
            <v>15.120000000000001</v>
          </cell>
          <cell r="K16">
            <v>0</v>
          </cell>
        </row>
        <row r="17">
          <cell r="B17">
            <v>22.820833333333336</v>
          </cell>
          <cell r="C17">
            <v>31.2</v>
          </cell>
          <cell r="D17">
            <v>16.5</v>
          </cell>
          <cell r="E17">
            <v>76.458333333333329</v>
          </cell>
          <cell r="F17">
            <v>98</v>
          </cell>
          <cell r="G17">
            <v>37</v>
          </cell>
          <cell r="H17">
            <v>9</v>
          </cell>
          <cell r="I17" t="str">
            <v>SO</v>
          </cell>
          <cell r="J17">
            <v>20.88</v>
          </cell>
          <cell r="K17">
            <v>0.2</v>
          </cell>
        </row>
        <row r="18">
          <cell r="B18">
            <v>22.754166666666666</v>
          </cell>
          <cell r="C18">
            <v>31.3</v>
          </cell>
          <cell r="D18">
            <v>16.7</v>
          </cell>
          <cell r="E18">
            <v>77.208333333333329</v>
          </cell>
          <cell r="F18">
            <v>98</v>
          </cell>
          <cell r="G18">
            <v>39</v>
          </cell>
          <cell r="H18">
            <v>10.08</v>
          </cell>
          <cell r="I18" t="str">
            <v>O</v>
          </cell>
          <cell r="J18">
            <v>19.8</v>
          </cell>
          <cell r="K18">
            <v>0</v>
          </cell>
        </row>
        <row r="19">
          <cell r="B19">
            <v>22.112500000000001</v>
          </cell>
          <cell r="C19">
            <v>30</v>
          </cell>
          <cell r="D19">
            <v>16.600000000000001</v>
          </cell>
          <cell r="E19">
            <v>76.916666666666671</v>
          </cell>
          <cell r="F19">
            <v>98</v>
          </cell>
          <cell r="G19">
            <v>42</v>
          </cell>
          <cell r="H19">
            <v>11.879999999999999</v>
          </cell>
          <cell r="I19" t="str">
            <v>O</v>
          </cell>
          <cell r="J19">
            <v>30.240000000000002</v>
          </cell>
          <cell r="K19">
            <v>0.2</v>
          </cell>
        </row>
        <row r="20">
          <cell r="B20">
            <v>19.754166666666674</v>
          </cell>
          <cell r="C20">
            <v>27.1</v>
          </cell>
          <cell r="D20">
            <v>18.100000000000001</v>
          </cell>
          <cell r="E20">
            <v>89.958333333333329</v>
          </cell>
          <cell r="F20">
            <v>99</v>
          </cell>
          <cell r="G20">
            <v>53</v>
          </cell>
          <cell r="H20">
            <v>27</v>
          </cell>
          <cell r="I20" t="str">
            <v>SO</v>
          </cell>
          <cell r="J20">
            <v>94.68</v>
          </cell>
          <cell r="K20">
            <v>46.2</v>
          </cell>
        </row>
        <row r="21">
          <cell r="B21">
            <v>20.5</v>
          </cell>
          <cell r="C21">
            <v>27.2</v>
          </cell>
          <cell r="D21">
            <v>17</v>
          </cell>
          <cell r="E21">
            <v>85.458333333333329</v>
          </cell>
          <cell r="F21">
            <v>99</v>
          </cell>
          <cell r="G21">
            <v>48</v>
          </cell>
          <cell r="H21">
            <v>6.12</v>
          </cell>
          <cell r="I21" t="str">
            <v>S</v>
          </cell>
          <cell r="J21">
            <v>13.68</v>
          </cell>
          <cell r="K21">
            <v>5</v>
          </cell>
        </row>
        <row r="22">
          <cell r="B22">
            <v>21.716666666666665</v>
          </cell>
          <cell r="C22">
            <v>30.2</v>
          </cell>
          <cell r="D22">
            <v>15.5</v>
          </cell>
          <cell r="E22">
            <v>80.958333333333329</v>
          </cell>
          <cell r="F22">
            <v>99</v>
          </cell>
          <cell r="G22">
            <v>48</v>
          </cell>
          <cell r="H22">
            <v>9</v>
          </cell>
          <cell r="I22" t="str">
            <v>SO</v>
          </cell>
          <cell r="J22">
            <v>21.96</v>
          </cell>
          <cell r="K22">
            <v>0</v>
          </cell>
        </row>
        <row r="23">
          <cell r="B23">
            <v>24.174999999999997</v>
          </cell>
          <cell r="C23">
            <v>33.200000000000003</v>
          </cell>
          <cell r="D23">
            <v>18.5</v>
          </cell>
          <cell r="E23">
            <v>74</v>
          </cell>
          <cell r="F23">
            <v>98</v>
          </cell>
          <cell r="G23">
            <v>32</v>
          </cell>
          <cell r="H23">
            <v>11.879999999999999</v>
          </cell>
          <cell r="I23" t="str">
            <v>N</v>
          </cell>
          <cell r="J23">
            <v>24.840000000000003</v>
          </cell>
          <cell r="K23">
            <v>0</v>
          </cell>
        </row>
        <row r="24">
          <cell r="B24">
            <v>23.587500000000002</v>
          </cell>
          <cell r="C24">
            <v>30.3</v>
          </cell>
          <cell r="D24">
            <v>18.8</v>
          </cell>
          <cell r="E24">
            <v>80.125</v>
          </cell>
          <cell r="F24">
            <v>98</v>
          </cell>
          <cell r="G24">
            <v>47</v>
          </cell>
          <cell r="H24">
            <v>6.84</v>
          </cell>
          <cell r="I24" t="str">
            <v>O</v>
          </cell>
          <cell r="J24">
            <v>19.440000000000001</v>
          </cell>
          <cell r="K24">
            <v>0</v>
          </cell>
        </row>
        <row r="25">
          <cell r="B25">
            <v>23.633333333333336</v>
          </cell>
          <cell r="C25">
            <v>28.7</v>
          </cell>
          <cell r="D25">
            <v>20.3</v>
          </cell>
          <cell r="E25">
            <v>82.25</v>
          </cell>
          <cell r="F25">
            <v>97</v>
          </cell>
          <cell r="G25">
            <v>53</v>
          </cell>
          <cell r="H25">
            <v>10.8</v>
          </cell>
          <cell r="I25" t="str">
            <v>NE</v>
          </cell>
          <cell r="J25">
            <v>33.119999999999997</v>
          </cell>
          <cell r="K25">
            <v>0.6</v>
          </cell>
        </row>
        <row r="26">
          <cell r="C26">
            <v>23.1</v>
          </cell>
          <cell r="D26">
            <v>15.1</v>
          </cell>
          <cell r="F26">
            <v>95</v>
          </cell>
          <cell r="G26">
            <v>76</v>
          </cell>
          <cell r="H26">
            <v>12.96</v>
          </cell>
          <cell r="I26" t="str">
            <v>O</v>
          </cell>
          <cell r="J26">
            <v>30.96</v>
          </cell>
          <cell r="K26">
            <v>0</v>
          </cell>
        </row>
        <row r="27">
          <cell r="B27">
            <v>21.233333333333331</v>
          </cell>
          <cell r="C27">
            <v>29.5</v>
          </cell>
          <cell r="D27">
            <v>16.5</v>
          </cell>
          <cell r="E27">
            <v>80.25</v>
          </cell>
          <cell r="F27">
            <v>96</v>
          </cell>
          <cell r="G27">
            <v>51</v>
          </cell>
          <cell r="H27">
            <v>6.48</v>
          </cell>
          <cell r="I27" t="str">
            <v>O</v>
          </cell>
          <cell r="J27">
            <v>15.48</v>
          </cell>
          <cell r="K27">
            <v>0</v>
          </cell>
        </row>
        <row r="28">
          <cell r="B28">
            <v>24.079166666666669</v>
          </cell>
          <cell r="C28">
            <v>32.6</v>
          </cell>
          <cell r="D28">
            <v>18.5</v>
          </cell>
          <cell r="E28">
            <v>76</v>
          </cell>
          <cell r="F28">
            <v>97</v>
          </cell>
          <cell r="G28">
            <v>35</v>
          </cell>
          <cell r="H28">
            <v>8.2799999999999994</v>
          </cell>
          <cell r="I28" t="str">
            <v>O</v>
          </cell>
          <cell r="J28">
            <v>21.240000000000002</v>
          </cell>
          <cell r="K28">
            <v>0</v>
          </cell>
        </row>
        <row r="29">
          <cell r="B29">
            <v>21.268181818181819</v>
          </cell>
          <cell r="C29">
            <v>26.1</v>
          </cell>
          <cell r="D29">
            <v>18.600000000000001</v>
          </cell>
          <cell r="E29">
            <v>89.545454545454547</v>
          </cell>
          <cell r="F29">
            <v>98</v>
          </cell>
          <cell r="G29">
            <v>70</v>
          </cell>
          <cell r="H29">
            <v>10.44</v>
          </cell>
          <cell r="I29" t="str">
            <v>O</v>
          </cell>
          <cell r="J29">
            <v>23.400000000000002</v>
          </cell>
          <cell r="K29">
            <v>0.2</v>
          </cell>
        </row>
        <row r="30">
          <cell r="B30">
            <v>18.641666666666669</v>
          </cell>
          <cell r="C30">
            <v>20.5</v>
          </cell>
          <cell r="D30">
            <v>17.8</v>
          </cell>
          <cell r="E30">
            <v>94.083333333333329</v>
          </cell>
          <cell r="F30">
            <v>97</v>
          </cell>
          <cell r="G30">
            <v>82</v>
          </cell>
          <cell r="H30">
            <v>8.2799999999999994</v>
          </cell>
          <cell r="I30" t="str">
            <v>SO</v>
          </cell>
          <cell r="J30">
            <v>36.36</v>
          </cell>
          <cell r="K30">
            <v>25.2</v>
          </cell>
        </row>
        <row r="31">
          <cell r="B31">
            <v>20.758333333333333</v>
          </cell>
          <cell r="C31">
            <v>26.5</v>
          </cell>
          <cell r="D31">
            <v>17.8</v>
          </cell>
          <cell r="E31">
            <v>83.916666666666671</v>
          </cell>
          <cell r="F31">
            <v>98</v>
          </cell>
          <cell r="G31">
            <v>58</v>
          </cell>
          <cell r="H31">
            <v>12.6</v>
          </cell>
          <cell r="I31" t="str">
            <v>SE</v>
          </cell>
          <cell r="J31">
            <v>30.6</v>
          </cell>
          <cell r="K31">
            <v>6.4</v>
          </cell>
        </row>
        <row r="32">
          <cell r="B32">
            <v>22.3125</v>
          </cell>
          <cell r="C32">
            <v>30.9</v>
          </cell>
          <cell r="D32">
            <v>17</v>
          </cell>
          <cell r="E32">
            <v>82.791666666666671</v>
          </cell>
          <cell r="F32">
            <v>99</v>
          </cell>
          <cell r="G32">
            <v>46</v>
          </cell>
          <cell r="H32">
            <v>8.2799999999999994</v>
          </cell>
          <cell r="I32" t="str">
            <v>SE</v>
          </cell>
          <cell r="J32">
            <v>20.16</v>
          </cell>
          <cell r="K32">
            <v>0</v>
          </cell>
        </row>
        <row r="33">
          <cell r="B33">
            <v>23.383333333333329</v>
          </cell>
          <cell r="C33">
            <v>32</v>
          </cell>
          <cell r="D33">
            <v>17.600000000000001</v>
          </cell>
          <cell r="E33">
            <v>77.833333333333329</v>
          </cell>
          <cell r="F33">
            <v>98</v>
          </cell>
          <cell r="G33">
            <v>42</v>
          </cell>
          <cell r="H33">
            <v>12.6</v>
          </cell>
          <cell r="I33" t="str">
            <v>NE</v>
          </cell>
          <cell r="J33">
            <v>30.6</v>
          </cell>
          <cell r="K33">
            <v>0.2</v>
          </cell>
        </row>
        <row r="34">
          <cell r="B34">
            <v>23.750000000000004</v>
          </cell>
          <cell r="C34">
            <v>32.200000000000003</v>
          </cell>
          <cell r="D34">
            <v>17.600000000000001</v>
          </cell>
          <cell r="E34">
            <v>76.958333333333329</v>
          </cell>
          <cell r="F34">
            <v>99</v>
          </cell>
          <cell r="G34">
            <v>37</v>
          </cell>
          <cell r="H34">
            <v>7.5600000000000005</v>
          </cell>
          <cell r="I34" t="str">
            <v>NE</v>
          </cell>
          <cell r="J34">
            <v>22.32</v>
          </cell>
          <cell r="K34">
            <v>0</v>
          </cell>
        </row>
      </sheetData>
      <sheetData sheetId="6">
        <row r="5">
          <cell r="B5">
            <v>20.087499999999999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35">
          <cell r="I35" t="str">
            <v>NE</v>
          </cell>
        </row>
      </sheetData>
      <sheetData sheetId="5">
        <row r="5">
          <cell r="B5">
            <v>21.895833333333332</v>
          </cell>
          <cell r="C5">
            <v>29.4</v>
          </cell>
          <cell r="D5">
            <v>16.899999999999999</v>
          </cell>
          <cell r="E5">
            <v>75.958333333333329</v>
          </cell>
          <cell r="F5">
            <v>93</v>
          </cell>
          <cell r="G5">
            <v>45</v>
          </cell>
          <cell r="H5">
            <v>18.36</v>
          </cell>
          <cell r="I5" t="str">
            <v>NE</v>
          </cell>
          <cell r="J5">
            <v>32.4</v>
          </cell>
          <cell r="K5">
            <v>0</v>
          </cell>
        </row>
        <row r="6">
          <cell r="C6">
            <v>26.1</v>
          </cell>
          <cell r="D6">
            <v>16.399999999999999</v>
          </cell>
          <cell r="F6">
            <v>95</v>
          </cell>
          <cell r="G6">
            <v>55</v>
          </cell>
          <cell r="H6">
            <v>25.56</v>
          </cell>
          <cell r="I6" t="str">
            <v>NE</v>
          </cell>
          <cell r="J6">
            <v>47.88</v>
          </cell>
          <cell r="K6">
            <v>7.4</v>
          </cell>
        </row>
        <row r="7">
          <cell r="B7">
            <v>19.166666666666668</v>
          </cell>
          <cell r="C7">
            <v>24.9</v>
          </cell>
          <cell r="D7">
            <v>15.6</v>
          </cell>
          <cell r="E7">
            <v>77.25</v>
          </cell>
          <cell r="F7">
            <v>95</v>
          </cell>
          <cell r="G7">
            <v>51</v>
          </cell>
          <cell r="H7">
            <v>21.240000000000002</v>
          </cell>
          <cell r="I7" t="str">
            <v>NE</v>
          </cell>
          <cell r="J7">
            <v>30.96</v>
          </cell>
          <cell r="K7">
            <v>2.8000000000000003</v>
          </cell>
        </row>
        <row r="8">
          <cell r="B8">
            <v>19.508333333333336</v>
          </cell>
          <cell r="C8">
            <v>27.1</v>
          </cell>
          <cell r="D8">
            <v>14.5</v>
          </cell>
          <cell r="E8">
            <v>73.291666666666671</v>
          </cell>
          <cell r="F8">
            <v>94</v>
          </cell>
          <cell r="G8">
            <v>37</v>
          </cell>
          <cell r="H8">
            <v>21.240000000000002</v>
          </cell>
          <cell r="I8" t="str">
            <v>L</v>
          </cell>
          <cell r="J8">
            <v>34.56</v>
          </cell>
          <cell r="K8">
            <v>0</v>
          </cell>
        </row>
        <row r="9">
          <cell r="B9">
            <v>20.220833333333335</v>
          </cell>
          <cell r="C9">
            <v>28.3</v>
          </cell>
          <cell r="D9">
            <v>13.7</v>
          </cell>
          <cell r="E9">
            <v>70.708333333333329</v>
          </cell>
          <cell r="F9">
            <v>95</v>
          </cell>
          <cell r="G9">
            <v>38</v>
          </cell>
          <cell r="H9">
            <v>18</v>
          </cell>
          <cell r="I9" t="str">
            <v>NE</v>
          </cell>
          <cell r="J9">
            <v>28.8</v>
          </cell>
          <cell r="K9">
            <v>0</v>
          </cell>
        </row>
        <row r="10">
          <cell r="B10">
            <v>21.921739130434784</v>
          </cell>
          <cell r="C10">
            <v>30</v>
          </cell>
          <cell r="D10">
            <v>15.8</v>
          </cell>
          <cell r="E10">
            <v>63.565217391304351</v>
          </cell>
          <cell r="F10">
            <v>89</v>
          </cell>
          <cell r="G10">
            <v>32</v>
          </cell>
          <cell r="H10">
            <v>17.28</v>
          </cell>
          <cell r="I10" t="str">
            <v>NE</v>
          </cell>
          <cell r="J10">
            <v>32.4</v>
          </cell>
          <cell r="K10">
            <v>0</v>
          </cell>
        </row>
        <row r="11">
          <cell r="B11">
            <v>21.891666666666666</v>
          </cell>
          <cell r="C11">
            <v>29.9</v>
          </cell>
          <cell r="D11">
            <v>14.8</v>
          </cell>
          <cell r="E11">
            <v>63.041666666666664</v>
          </cell>
          <cell r="F11">
            <v>93</v>
          </cell>
          <cell r="G11">
            <v>27</v>
          </cell>
          <cell r="H11">
            <v>13.68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22.143478260869564</v>
          </cell>
          <cell r="C12">
            <v>28.9</v>
          </cell>
          <cell r="D12">
            <v>15.8</v>
          </cell>
          <cell r="E12">
            <v>63.391304347826086</v>
          </cell>
          <cell r="F12">
            <v>90</v>
          </cell>
          <cell r="G12">
            <v>34</v>
          </cell>
          <cell r="H12">
            <v>19.079999999999998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22.5</v>
          </cell>
          <cell r="C13">
            <v>30.1</v>
          </cell>
          <cell r="D13">
            <v>17.3</v>
          </cell>
          <cell r="E13">
            <v>61.333333333333336</v>
          </cell>
          <cell r="F13">
            <v>84</v>
          </cell>
          <cell r="G13">
            <v>30</v>
          </cell>
          <cell r="H13">
            <v>25.2</v>
          </cell>
          <cell r="I13" t="str">
            <v>L</v>
          </cell>
          <cell r="J13">
            <v>40.680000000000007</v>
          </cell>
          <cell r="K13">
            <v>2.8</v>
          </cell>
        </row>
        <row r="14">
          <cell r="B14">
            <v>22.229166666666668</v>
          </cell>
          <cell r="C14">
            <v>29.8</v>
          </cell>
          <cell r="D14">
            <v>16.600000000000001</v>
          </cell>
          <cell r="E14">
            <v>73.041666666666671</v>
          </cell>
          <cell r="F14">
            <v>96</v>
          </cell>
          <cell r="G14">
            <v>33</v>
          </cell>
          <cell r="H14">
            <v>18.36</v>
          </cell>
          <cell r="I14" t="str">
            <v>NE</v>
          </cell>
          <cell r="J14">
            <v>36.36</v>
          </cell>
          <cell r="K14">
            <v>3.4</v>
          </cell>
        </row>
        <row r="15">
          <cell r="B15">
            <v>21.195833333333333</v>
          </cell>
          <cell r="C15">
            <v>28.2</v>
          </cell>
          <cell r="D15">
            <v>17.8</v>
          </cell>
          <cell r="E15">
            <v>76.25</v>
          </cell>
          <cell r="F15">
            <v>93</v>
          </cell>
          <cell r="G15">
            <v>45</v>
          </cell>
          <cell r="H15">
            <v>17.64</v>
          </cell>
          <cell r="I15" t="str">
            <v>NE</v>
          </cell>
          <cell r="J15">
            <v>42.480000000000004</v>
          </cell>
          <cell r="K15">
            <v>10.4</v>
          </cell>
        </row>
        <row r="16">
          <cell r="C16">
            <v>29.1</v>
          </cell>
          <cell r="D16">
            <v>17.2</v>
          </cell>
          <cell r="F16">
            <v>96</v>
          </cell>
          <cell r="G16">
            <v>42</v>
          </cell>
          <cell r="H16">
            <v>15.840000000000002</v>
          </cell>
          <cell r="I16" t="str">
            <v>NE</v>
          </cell>
          <cell r="J16">
            <v>23.759999999999998</v>
          </cell>
          <cell r="K16">
            <v>0.2</v>
          </cell>
        </row>
        <row r="17">
          <cell r="B17">
            <v>21.845833333333331</v>
          </cell>
          <cell r="C17">
            <v>29.7</v>
          </cell>
          <cell r="D17">
            <v>16.100000000000001</v>
          </cell>
          <cell r="E17">
            <v>69.75</v>
          </cell>
          <cell r="F17">
            <v>91</v>
          </cell>
          <cell r="G17">
            <v>38</v>
          </cell>
          <cell r="H17">
            <v>18</v>
          </cell>
          <cell r="I17" t="str">
            <v>NE</v>
          </cell>
          <cell r="J17">
            <v>28.44</v>
          </cell>
          <cell r="K17">
            <v>0</v>
          </cell>
        </row>
        <row r="18">
          <cell r="B18">
            <v>22.212499999999995</v>
          </cell>
          <cell r="C18">
            <v>29.3</v>
          </cell>
          <cell r="D18">
            <v>16.2</v>
          </cell>
          <cell r="E18">
            <v>64.166666666666671</v>
          </cell>
          <cell r="F18">
            <v>89</v>
          </cell>
          <cell r="G18">
            <v>32</v>
          </cell>
          <cell r="H18">
            <v>17.64</v>
          </cell>
          <cell r="I18" t="str">
            <v>NE</v>
          </cell>
          <cell r="J18">
            <v>32.4</v>
          </cell>
          <cell r="K18">
            <v>0</v>
          </cell>
        </row>
        <row r="19">
          <cell r="B19">
            <v>21.966666666666665</v>
          </cell>
          <cell r="C19">
            <v>29.6</v>
          </cell>
          <cell r="D19">
            <v>16.100000000000001</v>
          </cell>
          <cell r="E19">
            <v>62.291666666666664</v>
          </cell>
          <cell r="F19">
            <v>87</v>
          </cell>
          <cell r="G19">
            <v>32</v>
          </cell>
          <cell r="H19">
            <v>15.48</v>
          </cell>
          <cell r="I19" t="str">
            <v>NE</v>
          </cell>
          <cell r="J19">
            <v>26.28</v>
          </cell>
          <cell r="K19">
            <v>0</v>
          </cell>
        </row>
        <row r="20">
          <cell r="B20">
            <v>22.054166666666664</v>
          </cell>
          <cell r="C20">
            <v>29.7</v>
          </cell>
          <cell r="D20">
            <v>16.8</v>
          </cell>
          <cell r="E20">
            <v>64.416666666666671</v>
          </cell>
          <cell r="F20">
            <v>91</v>
          </cell>
          <cell r="G20">
            <v>37</v>
          </cell>
          <cell r="H20">
            <v>30.6</v>
          </cell>
          <cell r="I20" t="str">
            <v>NE</v>
          </cell>
          <cell r="J20">
            <v>43.92</v>
          </cell>
          <cell r="K20">
            <v>0</v>
          </cell>
        </row>
        <row r="21">
          <cell r="B21">
            <v>20.658333333333331</v>
          </cell>
          <cell r="C21">
            <v>27.7</v>
          </cell>
          <cell r="D21">
            <v>16.100000000000001</v>
          </cell>
          <cell r="E21">
            <v>78.625</v>
          </cell>
          <cell r="F21">
            <v>96</v>
          </cell>
          <cell r="G21">
            <v>50</v>
          </cell>
          <cell r="H21">
            <v>14.4</v>
          </cell>
          <cell r="I21" t="str">
            <v>NE</v>
          </cell>
          <cell r="J21">
            <v>31.319999999999997</v>
          </cell>
          <cell r="K21">
            <v>0</v>
          </cell>
        </row>
        <row r="22">
          <cell r="B22">
            <v>22.733333333333331</v>
          </cell>
          <cell r="C22">
            <v>31</v>
          </cell>
          <cell r="D22">
            <v>17.3</v>
          </cell>
          <cell r="E22">
            <v>69.958333333333329</v>
          </cell>
          <cell r="F22">
            <v>93</v>
          </cell>
          <cell r="G22">
            <v>32</v>
          </cell>
          <cell r="H22">
            <v>19.079999999999998</v>
          </cell>
          <cell r="I22" t="str">
            <v>NE</v>
          </cell>
          <cell r="J22">
            <v>28.08</v>
          </cell>
          <cell r="K22">
            <v>0</v>
          </cell>
        </row>
        <row r="23">
          <cell r="B23">
            <v>23.204166666666666</v>
          </cell>
          <cell r="C23">
            <v>31.2</v>
          </cell>
          <cell r="D23">
            <v>17.100000000000001</v>
          </cell>
          <cell r="E23">
            <v>62.875</v>
          </cell>
          <cell r="F23">
            <v>87</v>
          </cell>
          <cell r="G23">
            <v>28</v>
          </cell>
          <cell r="H23">
            <v>19.440000000000001</v>
          </cell>
          <cell r="I23" t="str">
            <v>NE</v>
          </cell>
          <cell r="J23">
            <v>32.76</v>
          </cell>
          <cell r="K23">
            <v>0</v>
          </cell>
        </row>
        <row r="24">
          <cell r="B24">
            <v>23.062500000000004</v>
          </cell>
          <cell r="C24">
            <v>30.8</v>
          </cell>
          <cell r="D24">
            <v>16.7</v>
          </cell>
          <cell r="E24">
            <v>67.708333333333329</v>
          </cell>
          <cell r="F24">
            <v>94</v>
          </cell>
          <cell r="G24">
            <v>33</v>
          </cell>
          <cell r="H24">
            <v>16.2</v>
          </cell>
          <cell r="I24" t="str">
            <v>NE</v>
          </cell>
          <cell r="J24">
            <v>35.28</v>
          </cell>
          <cell r="K24">
            <v>0</v>
          </cell>
        </row>
        <row r="25">
          <cell r="B25">
            <v>21.891666666666669</v>
          </cell>
          <cell r="C25">
            <v>29</v>
          </cell>
          <cell r="D25">
            <v>16.7</v>
          </cell>
          <cell r="E25">
            <v>77.041666666666671</v>
          </cell>
          <cell r="F25">
            <v>97</v>
          </cell>
          <cell r="G25">
            <v>43</v>
          </cell>
          <cell r="H25">
            <v>25.92</v>
          </cell>
          <cell r="I25" t="str">
            <v>N</v>
          </cell>
          <cell r="J25">
            <v>39.24</v>
          </cell>
          <cell r="K25">
            <v>0</v>
          </cell>
        </row>
        <row r="26">
          <cell r="C26">
            <v>24.7</v>
          </cell>
          <cell r="D26">
            <v>17.600000000000001</v>
          </cell>
          <cell r="F26">
            <v>97</v>
          </cell>
          <cell r="G26">
            <v>62</v>
          </cell>
          <cell r="H26">
            <v>15.48</v>
          </cell>
          <cell r="I26" t="str">
            <v>O</v>
          </cell>
          <cell r="J26">
            <v>25.2</v>
          </cell>
          <cell r="K26">
            <v>0</v>
          </cell>
        </row>
        <row r="27">
          <cell r="B27">
            <v>22.3125</v>
          </cell>
          <cell r="C27">
            <v>30.1</v>
          </cell>
          <cell r="D27">
            <v>16.600000000000001</v>
          </cell>
          <cell r="E27">
            <v>73.125</v>
          </cell>
          <cell r="F27">
            <v>96</v>
          </cell>
          <cell r="G27">
            <v>37</v>
          </cell>
          <cell r="H27">
            <v>22.32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23.125</v>
          </cell>
          <cell r="C28">
            <v>32.4</v>
          </cell>
          <cell r="D28">
            <v>17.399999999999999</v>
          </cell>
          <cell r="E28">
            <v>69.875</v>
          </cell>
          <cell r="F28">
            <v>93</v>
          </cell>
          <cell r="G28">
            <v>32</v>
          </cell>
          <cell r="H28">
            <v>22.68</v>
          </cell>
          <cell r="I28" t="str">
            <v>NE</v>
          </cell>
          <cell r="J28">
            <v>54</v>
          </cell>
          <cell r="K28">
            <v>0.8</v>
          </cell>
        </row>
        <row r="29">
          <cell r="B29">
            <v>21.768181818181823</v>
          </cell>
          <cell r="C29">
            <v>28.5</v>
          </cell>
          <cell r="D29">
            <v>17.3</v>
          </cell>
          <cell r="E29">
            <v>80.272727272727266</v>
          </cell>
          <cell r="F29">
            <v>94</v>
          </cell>
          <cell r="G29">
            <v>49</v>
          </cell>
          <cell r="H29">
            <v>18</v>
          </cell>
          <cell r="I29" t="str">
            <v>NE</v>
          </cell>
          <cell r="J29">
            <v>25.92</v>
          </cell>
          <cell r="K29">
            <v>0.6</v>
          </cell>
        </row>
        <row r="30">
          <cell r="B30">
            <v>20.421739130434784</v>
          </cell>
          <cell r="C30">
            <v>25.7</v>
          </cell>
          <cell r="D30">
            <v>17.100000000000001</v>
          </cell>
          <cell r="E30">
            <v>87.956521739130437</v>
          </cell>
          <cell r="F30">
            <v>96</v>
          </cell>
          <cell r="G30">
            <v>65</v>
          </cell>
          <cell r="H30">
            <v>24.840000000000003</v>
          </cell>
          <cell r="I30" t="str">
            <v>SE</v>
          </cell>
          <cell r="J30">
            <v>39.24</v>
          </cell>
          <cell r="K30">
            <v>24.2</v>
          </cell>
        </row>
        <row r="31">
          <cell r="B31">
            <v>19.604166666666668</v>
          </cell>
          <cell r="C31">
            <v>26.5</v>
          </cell>
          <cell r="D31">
            <v>16</v>
          </cell>
          <cell r="E31">
            <v>83.291666666666671</v>
          </cell>
          <cell r="F31">
            <v>96</v>
          </cell>
          <cell r="G31">
            <v>58</v>
          </cell>
          <cell r="H31">
            <v>27.36</v>
          </cell>
          <cell r="I31" t="str">
            <v>NE</v>
          </cell>
          <cell r="J31">
            <v>41.76</v>
          </cell>
          <cell r="K31">
            <v>8.7999999999999989</v>
          </cell>
        </row>
        <row r="32">
          <cell r="B32">
            <v>22.395833333333332</v>
          </cell>
          <cell r="C32">
            <v>30.4</v>
          </cell>
          <cell r="D32">
            <v>17.3</v>
          </cell>
          <cell r="E32">
            <v>74.791666666666671</v>
          </cell>
          <cell r="F32">
            <v>96</v>
          </cell>
          <cell r="G32">
            <v>37</v>
          </cell>
          <cell r="H32">
            <v>19.8</v>
          </cell>
          <cell r="I32" t="str">
            <v>NE</v>
          </cell>
          <cell r="J32">
            <v>28.44</v>
          </cell>
          <cell r="K32">
            <v>0</v>
          </cell>
        </row>
        <row r="33">
          <cell r="B33">
            <v>23.324999999999999</v>
          </cell>
          <cell r="C33">
            <v>31</v>
          </cell>
          <cell r="D33">
            <v>17.2</v>
          </cell>
          <cell r="E33">
            <v>65.083333333333329</v>
          </cell>
          <cell r="F33">
            <v>90</v>
          </cell>
          <cell r="G33">
            <v>28</v>
          </cell>
          <cell r="H33">
            <v>19.079999999999998</v>
          </cell>
          <cell r="I33" t="str">
            <v>NE</v>
          </cell>
          <cell r="J33">
            <v>32.76</v>
          </cell>
          <cell r="K33">
            <v>0</v>
          </cell>
        </row>
        <row r="34">
          <cell r="B34">
            <v>22.787500000000005</v>
          </cell>
          <cell r="C34">
            <v>30.3</v>
          </cell>
          <cell r="D34">
            <v>16.899999999999999</v>
          </cell>
          <cell r="E34">
            <v>66.375</v>
          </cell>
          <cell r="F34">
            <v>91</v>
          </cell>
          <cell r="G34">
            <v>32</v>
          </cell>
          <cell r="H34">
            <v>15.48</v>
          </cell>
          <cell r="I34" t="str">
            <v>NE</v>
          </cell>
          <cell r="J34">
            <v>27.720000000000002</v>
          </cell>
          <cell r="K34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23.516666666666666</v>
          </cell>
          <cell r="C5">
            <v>31</v>
          </cell>
          <cell r="D5">
            <v>18.3</v>
          </cell>
          <cell r="E5">
            <v>65.833333333333329</v>
          </cell>
          <cell r="F5">
            <v>100</v>
          </cell>
          <cell r="G5">
            <v>50</v>
          </cell>
          <cell r="H5">
            <v>10.44</v>
          </cell>
          <cell r="I5" t="str">
            <v>SE</v>
          </cell>
          <cell r="J5">
            <v>30.240000000000002</v>
          </cell>
          <cell r="K5">
            <v>0</v>
          </cell>
        </row>
        <row r="6">
          <cell r="C6">
            <v>27</v>
          </cell>
          <cell r="D6">
            <v>19.399999999999999</v>
          </cell>
          <cell r="F6">
            <v>100</v>
          </cell>
          <cell r="G6">
            <v>65</v>
          </cell>
          <cell r="H6">
            <v>14.76</v>
          </cell>
          <cell r="I6" t="str">
            <v>L</v>
          </cell>
          <cell r="J6">
            <v>38.880000000000003</v>
          </cell>
          <cell r="K6">
            <v>15</v>
          </cell>
        </row>
        <row r="7">
          <cell r="B7">
            <v>20.179166666666667</v>
          </cell>
          <cell r="C7">
            <v>26</v>
          </cell>
          <cell r="D7">
            <v>17</v>
          </cell>
          <cell r="E7">
            <v>72.8</v>
          </cell>
          <cell r="F7">
            <v>100</v>
          </cell>
          <cell r="G7">
            <v>55</v>
          </cell>
          <cell r="H7">
            <v>19.440000000000001</v>
          </cell>
          <cell r="I7" t="str">
            <v>S</v>
          </cell>
          <cell r="J7">
            <v>36.72</v>
          </cell>
          <cell r="K7">
            <v>16.2</v>
          </cell>
        </row>
        <row r="8">
          <cell r="B8">
            <v>20.254166666666666</v>
          </cell>
          <cell r="C8">
            <v>29.8</v>
          </cell>
          <cell r="D8">
            <v>14.3</v>
          </cell>
          <cell r="E8">
            <v>59.909090909090907</v>
          </cell>
          <cell r="F8">
            <v>99</v>
          </cell>
          <cell r="G8">
            <v>37</v>
          </cell>
          <cell r="H8">
            <v>6.12</v>
          </cell>
          <cell r="I8" t="str">
            <v>L</v>
          </cell>
          <cell r="J8">
            <v>20.16</v>
          </cell>
          <cell r="K8">
            <v>0.2</v>
          </cell>
        </row>
        <row r="9">
          <cell r="B9">
            <v>21.070833333333336</v>
          </cell>
          <cell r="C9">
            <v>29.7</v>
          </cell>
          <cell r="D9">
            <v>15.6</v>
          </cell>
          <cell r="E9">
            <v>66.125</v>
          </cell>
          <cell r="F9">
            <v>100</v>
          </cell>
          <cell r="G9">
            <v>38</v>
          </cell>
          <cell r="H9">
            <v>1.4400000000000002</v>
          </cell>
          <cell r="I9" t="str">
            <v>SE</v>
          </cell>
          <cell r="J9">
            <v>19.8</v>
          </cell>
          <cell r="K9">
            <v>0</v>
          </cell>
        </row>
        <row r="10">
          <cell r="B10">
            <v>22.320833333333336</v>
          </cell>
          <cell r="C10">
            <v>31.5</v>
          </cell>
          <cell r="D10">
            <v>15.8</v>
          </cell>
          <cell r="E10">
            <v>61</v>
          </cell>
          <cell r="F10">
            <v>86</v>
          </cell>
          <cell r="G10">
            <v>38</v>
          </cell>
          <cell r="H10">
            <v>0.72000000000000008</v>
          </cell>
          <cell r="I10" t="str">
            <v>SE</v>
          </cell>
          <cell r="J10">
            <v>14.76</v>
          </cell>
          <cell r="K10">
            <v>0</v>
          </cell>
        </row>
        <row r="11">
          <cell r="B11">
            <v>22.674999999999997</v>
          </cell>
          <cell r="C11">
            <v>31.7</v>
          </cell>
          <cell r="D11">
            <v>15.4</v>
          </cell>
          <cell r="E11">
            <v>61.294117647058826</v>
          </cell>
          <cell r="F11">
            <v>100</v>
          </cell>
          <cell r="G11">
            <v>28</v>
          </cell>
          <cell r="H11">
            <v>2.8800000000000003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22.170833333333334</v>
          </cell>
          <cell r="C12">
            <v>30.8</v>
          </cell>
          <cell r="D12">
            <v>15.6</v>
          </cell>
          <cell r="E12">
            <v>69.571428571428569</v>
          </cell>
          <cell r="F12">
            <v>100</v>
          </cell>
          <cell r="G12">
            <v>41</v>
          </cell>
          <cell r="H12">
            <v>10.44</v>
          </cell>
          <cell r="I12" t="str">
            <v>SE</v>
          </cell>
          <cell r="J12">
            <v>20.88</v>
          </cell>
          <cell r="K12">
            <v>0</v>
          </cell>
        </row>
        <row r="13">
          <cell r="B13">
            <v>22.845833333333342</v>
          </cell>
          <cell r="C13">
            <v>32.5</v>
          </cell>
          <cell r="D13">
            <v>16.899999999999999</v>
          </cell>
          <cell r="E13">
            <v>68.545454545454547</v>
          </cell>
          <cell r="F13">
            <v>100</v>
          </cell>
          <cell r="G13">
            <v>32</v>
          </cell>
          <cell r="H13">
            <v>5.04</v>
          </cell>
          <cell r="I13" t="str">
            <v>SE</v>
          </cell>
          <cell r="J13">
            <v>19.440000000000001</v>
          </cell>
          <cell r="K13">
            <v>0</v>
          </cell>
        </row>
        <row r="14">
          <cell r="B14">
            <v>22.833333333333332</v>
          </cell>
          <cell r="C14">
            <v>32.4</v>
          </cell>
          <cell r="D14">
            <v>16.7</v>
          </cell>
          <cell r="E14">
            <v>68.1875</v>
          </cell>
          <cell r="F14">
            <v>100</v>
          </cell>
          <cell r="G14">
            <v>40</v>
          </cell>
          <cell r="H14">
            <v>2.52</v>
          </cell>
          <cell r="I14" t="str">
            <v>SE</v>
          </cell>
          <cell r="J14">
            <v>14.04</v>
          </cell>
          <cell r="K14">
            <v>0</v>
          </cell>
        </row>
        <row r="15">
          <cell r="B15">
            <v>23.987499999999997</v>
          </cell>
          <cell r="C15">
            <v>31.7</v>
          </cell>
          <cell r="D15">
            <v>19.100000000000001</v>
          </cell>
          <cell r="E15">
            <v>69.6875</v>
          </cell>
          <cell r="F15">
            <v>100</v>
          </cell>
          <cell r="G15">
            <v>40</v>
          </cell>
          <cell r="H15">
            <v>10.8</v>
          </cell>
          <cell r="I15" t="str">
            <v>SE</v>
          </cell>
          <cell r="J15">
            <v>30.6</v>
          </cell>
          <cell r="K15">
            <v>0.2</v>
          </cell>
        </row>
        <row r="16">
          <cell r="C16">
            <v>31.7</v>
          </cell>
          <cell r="D16">
            <v>18</v>
          </cell>
          <cell r="F16">
            <v>100</v>
          </cell>
          <cell r="G16">
            <v>39</v>
          </cell>
          <cell r="H16">
            <v>0.36000000000000004</v>
          </cell>
          <cell r="I16" t="str">
            <v>SE</v>
          </cell>
          <cell r="J16">
            <v>15.840000000000002</v>
          </cell>
          <cell r="K16">
            <v>0</v>
          </cell>
        </row>
        <row r="17">
          <cell r="B17">
            <v>23.633333333333336</v>
          </cell>
          <cell r="C17">
            <v>31.7</v>
          </cell>
          <cell r="D17">
            <v>17.600000000000001</v>
          </cell>
          <cell r="E17">
            <v>69.82352941176471</v>
          </cell>
          <cell r="F17">
            <v>100</v>
          </cell>
          <cell r="G17">
            <v>40</v>
          </cell>
          <cell r="H17">
            <v>1.8</v>
          </cell>
          <cell r="I17" t="str">
            <v>SE</v>
          </cell>
          <cell r="J17">
            <v>14.04</v>
          </cell>
          <cell r="K17">
            <v>0</v>
          </cell>
        </row>
        <row r="18">
          <cell r="B18">
            <v>23.654166666666669</v>
          </cell>
          <cell r="C18">
            <v>32.299999999999997</v>
          </cell>
          <cell r="D18">
            <v>17.8</v>
          </cell>
          <cell r="E18">
            <v>61.93333333333333</v>
          </cell>
          <cell r="F18">
            <v>89</v>
          </cell>
          <cell r="G18">
            <v>33</v>
          </cell>
          <cell r="H18">
            <v>6.48</v>
          </cell>
          <cell r="I18" t="str">
            <v>SE</v>
          </cell>
          <cell r="J18">
            <v>18</v>
          </cell>
          <cell r="K18">
            <v>0</v>
          </cell>
        </row>
        <row r="19">
          <cell r="B19">
            <v>23.229166666666668</v>
          </cell>
          <cell r="C19">
            <v>32.4</v>
          </cell>
          <cell r="D19">
            <v>16.899999999999999</v>
          </cell>
          <cell r="E19">
            <v>61.8</v>
          </cell>
          <cell r="F19">
            <v>99</v>
          </cell>
          <cell r="G19">
            <v>33</v>
          </cell>
          <cell r="H19">
            <v>11.16</v>
          </cell>
          <cell r="I19" t="str">
            <v>O</v>
          </cell>
          <cell r="J19">
            <v>25.56</v>
          </cell>
          <cell r="K19">
            <v>0</v>
          </cell>
        </row>
        <row r="20">
          <cell r="B20">
            <v>22.366666666666671</v>
          </cell>
          <cell r="C20">
            <v>31.8</v>
          </cell>
          <cell r="D20">
            <v>17.100000000000001</v>
          </cell>
          <cell r="E20">
            <v>71.86666666666666</v>
          </cell>
          <cell r="F20">
            <v>100</v>
          </cell>
          <cell r="G20">
            <v>39</v>
          </cell>
          <cell r="H20">
            <v>18.36</v>
          </cell>
          <cell r="I20" t="str">
            <v>SE</v>
          </cell>
          <cell r="J20">
            <v>39.6</v>
          </cell>
          <cell r="K20">
            <v>2.6</v>
          </cell>
        </row>
        <row r="21">
          <cell r="B21">
            <v>22.658333333333335</v>
          </cell>
          <cell r="C21">
            <v>29.9</v>
          </cell>
          <cell r="D21">
            <v>17.8</v>
          </cell>
          <cell r="E21">
            <v>68.615384615384613</v>
          </cell>
          <cell r="F21">
            <v>100</v>
          </cell>
          <cell r="G21">
            <v>49</v>
          </cell>
          <cell r="H21">
            <v>2.16</v>
          </cell>
          <cell r="I21" t="str">
            <v>SE</v>
          </cell>
          <cell r="J21">
            <v>14.4</v>
          </cell>
          <cell r="K21">
            <v>0.2</v>
          </cell>
        </row>
        <row r="22">
          <cell r="B22">
            <v>23.641666666666666</v>
          </cell>
          <cell r="C22">
            <v>33</v>
          </cell>
          <cell r="D22">
            <v>18.399999999999999</v>
          </cell>
          <cell r="E22">
            <v>64.07692307692308</v>
          </cell>
          <cell r="F22">
            <v>100</v>
          </cell>
          <cell r="G22">
            <v>37</v>
          </cell>
          <cell r="H22">
            <v>3.9600000000000004</v>
          </cell>
          <cell r="I22" t="str">
            <v>SE</v>
          </cell>
          <cell r="J22">
            <v>20.88</v>
          </cell>
          <cell r="K22">
            <v>0</v>
          </cell>
        </row>
        <row r="23">
          <cell r="B23">
            <v>24.241666666666671</v>
          </cell>
          <cell r="C23">
            <v>33.4</v>
          </cell>
          <cell r="D23">
            <v>17.5</v>
          </cell>
          <cell r="E23">
            <v>58.692307692307693</v>
          </cell>
          <cell r="F23">
            <v>84</v>
          </cell>
          <cell r="G23">
            <v>38</v>
          </cell>
          <cell r="H23">
            <v>10.44</v>
          </cell>
          <cell r="I23" t="str">
            <v>SE</v>
          </cell>
          <cell r="J23">
            <v>26.28</v>
          </cell>
          <cell r="K23">
            <v>0</v>
          </cell>
        </row>
        <row r="24">
          <cell r="B24">
            <v>23.770833333333329</v>
          </cell>
          <cell r="C24">
            <v>30.6</v>
          </cell>
          <cell r="D24">
            <v>18</v>
          </cell>
          <cell r="E24">
            <v>71.588235294117652</v>
          </cell>
          <cell r="F24">
            <v>100</v>
          </cell>
          <cell r="G24">
            <v>51</v>
          </cell>
          <cell r="H24">
            <v>10.8</v>
          </cell>
          <cell r="I24" t="str">
            <v>SO</v>
          </cell>
          <cell r="J24">
            <v>22.68</v>
          </cell>
          <cell r="K24">
            <v>0</v>
          </cell>
        </row>
        <row r="25">
          <cell r="B25">
            <v>20.812500000000004</v>
          </cell>
          <cell r="C25">
            <v>23.6</v>
          </cell>
          <cell r="D25">
            <v>19.2</v>
          </cell>
          <cell r="E25">
            <v>78.583333333333329</v>
          </cell>
          <cell r="F25">
            <v>100</v>
          </cell>
          <cell r="G25">
            <v>69</v>
          </cell>
          <cell r="H25">
            <v>10.8</v>
          </cell>
          <cell r="I25" t="str">
            <v>NO</v>
          </cell>
          <cell r="J25">
            <v>23.040000000000003</v>
          </cell>
          <cell r="K25">
            <v>0</v>
          </cell>
        </row>
        <row r="26">
          <cell r="C26">
            <v>26.5</v>
          </cell>
          <cell r="D26">
            <v>15</v>
          </cell>
          <cell r="F26">
            <v>100</v>
          </cell>
          <cell r="G26">
            <v>58</v>
          </cell>
          <cell r="H26">
            <v>2.52</v>
          </cell>
          <cell r="I26" t="str">
            <v>L</v>
          </cell>
          <cell r="J26">
            <v>22.68</v>
          </cell>
          <cell r="K26">
            <v>0</v>
          </cell>
        </row>
        <row r="27">
          <cell r="B27">
            <v>23.470833333333331</v>
          </cell>
          <cell r="C27">
            <v>32.1</v>
          </cell>
          <cell r="D27">
            <v>18.399999999999999</v>
          </cell>
          <cell r="E27">
            <v>63.92307692307692</v>
          </cell>
          <cell r="F27">
            <v>100</v>
          </cell>
          <cell r="G27">
            <v>41</v>
          </cell>
          <cell r="H27">
            <v>2.16</v>
          </cell>
          <cell r="I27" t="str">
            <v>L</v>
          </cell>
          <cell r="J27">
            <v>13.68</v>
          </cell>
          <cell r="K27">
            <v>0</v>
          </cell>
        </row>
        <row r="28">
          <cell r="B28">
            <v>24.362500000000001</v>
          </cell>
          <cell r="C28">
            <v>34</v>
          </cell>
          <cell r="D28">
            <v>17.7</v>
          </cell>
          <cell r="E28">
            <v>58.615384615384613</v>
          </cell>
          <cell r="F28">
            <v>98</v>
          </cell>
          <cell r="G28">
            <v>32</v>
          </cell>
          <cell r="H28">
            <v>14.4</v>
          </cell>
          <cell r="I28" t="str">
            <v>SO</v>
          </cell>
          <cell r="J28">
            <v>31.680000000000003</v>
          </cell>
          <cell r="K28">
            <v>0.2</v>
          </cell>
        </row>
        <row r="29">
          <cell r="B29">
            <v>22.631818181818179</v>
          </cell>
          <cell r="C29">
            <v>29.5</v>
          </cell>
          <cell r="D29">
            <v>19</v>
          </cell>
          <cell r="E29">
            <v>73.666666666666671</v>
          </cell>
          <cell r="F29">
            <v>97</v>
          </cell>
          <cell r="G29">
            <v>58</v>
          </cell>
          <cell r="H29">
            <v>4.32</v>
          </cell>
          <cell r="I29" t="str">
            <v>NO</v>
          </cell>
          <cell r="J29">
            <v>25.92</v>
          </cell>
          <cell r="K29">
            <v>2.2000000000000002</v>
          </cell>
        </row>
        <row r="30">
          <cell r="B30">
            <v>20.5</v>
          </cell>
          <cell r="C30">
            <v>23.1</v>
          </cell>
          <cell r="D30">
            <v>19.2</v>
          </cell>
          <cell r="E30">
            <v>89.777777777777771</v>
          </cell>
          <cell r="F30">
            <v>100</v>
          </cell>
          <cell r="G30">
            <v>78</v>
          </cell>
          <cell r="H30">
            <v>7.9200000000000008</v>
          </cell>
          <cell r="I30" t="str">
            <v>SE</v>
          </cell>
          <cell r="J30">
            <v>24.12</v>
          </cell>
          <cell r="K30">
            <v>44.4</v>
          </cell>
        </row>
        <row r="31">
          <cell r="B31">
            <v>21.2</v>
          </cell>
          <cell r="C31">
            <v>27.7</v>
          </cell>
          <cell r="D31">
            <v>17.5</v>
          </cell>
          <cell r="E31">
            <v>72.36363636363636</v>
          </cell>
          <cell r="F31">
            <v>100</v>
          </cell>
          <cell r="G31">
            <v>57</v>
          </cell>
          <cell r="H31">
            <v>6.12</v>
          </cell>
          <cell r="I31" t="str">
            <v>SE</v>
          </cell>
          <cell r="J31">
            <v>21.96</v>
          </cell>
          <cell r="K31">
            <v>4.4000000000000004</v>
          </cell>
        </row>
        <row r="32">
          <cell r="B32">
            <v>23.004166666666666</v>
          </cell>
          <cell r="C32">
            <v>31.8</v>
          </cell>
          <cell r="D32">
            <v>17.100000000000001</v>
          </cell>
          <cell r="E32">
            <v>64.454545454545453</v>
          </cell>
          <cell r="F32">
            <v>87</v>
          </cell>
          <cell r="G32">
            <v>50</v>
          </cell>
          <cell r="H32">
            <v>5.7600000000000007</v>
          </cell>
          <cell r="I32" t="str">
            <v>SE</v>
          </cell>
          <cell r="J32">
            <v>20.16</v>
          </cell>
          <cell r="K32">
            <v>0.2</v>
          </cell>
        </row>
        <row r="33">
          <cell r="B33">
            <v>23.779166666666665</v>
          </cell>
          <cell r="C33">
            <v>32.200000000000003</v>
          </cell>
          <cell r="D33">
            <v>18.100000000000001</v>
          </cell>
          <cell r="E33">
            <v>59.272727272727273</v>
          </cell>
          <cell r="F33">
            <v>100</v>
          </cell>
          <cell r="G33">
            <v>40</v>
          </cell>
          <cell r="H33">
            <v>13.68</v>
          </cell>
          <cell r="I33" t="str">
            <v>NO</v>
          </cell>
          <cell r="J33">
            <v>27</v>
          </cell>
          <cell r="K33">
            <v>0.2</v>
          </cell>
        </row>
        <row r="34">
          <cell r="B34">
            <v>23.266666666666669</v>
          </cell>
          <cell r="C34">
            <v>32</v>
          </cell>
          <cell r="D34">
            <v>17.399999999999999</v>
          </cell>
          <cell r="E34">
            <v>62.083333333333336</v>
          </cell>
          <cell r="F34">
            <v>98</v>
          </cell>
          <cell r="G34">
            <v>44</v>
          </cell>
          <cell r="H34">
            <v>4.6800000000000006</v>
          </cell>
          <cell r="I34" t="str">
            <v>L</v>
          </cell>
          <cell r="J34">
            <v>19.440000000000001</v>
          </cell>
          <cell r="K34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NE</v>
          </cell>
        </row>
      </sheetData>
      <sheetData sheetId="5" refreshError="1">
        <row r="5">
          <cell r="B5">
            <v>21.758333333333329</v>
          </cell>
          <cell r="C5">
            <v>28.4</v>
          </cell>
          <cell r="D5">
            <v>18.5</v>
          </cell>
          <cell r="E5">
            <v>83.041666666666671</v>
          </cell>
          <cell r="F5">
            <v>94</v>
          </cell>
          <cell r="G5">
            <v>59</v>
          </cell>
          <cell r="H5">
            <v>17.28</v>
          </cell>
          <cell r="I5" t="str">
            <v>N</v>
          </cell>
          <cell r="J5">
            <v>34.56</v>
          </cell>
          <cell r="K5">
            <v>0.60000000000000009</v>
          </cell>
        </row>
        <row r="6">
          <cell r="C6">
            <v>26.4</v>
          </cell>
          <cell r="D6">
            <v>18.399999999999999</v>
          </cell>
          <cell r="F6">
            <v>98</v>
          </cell>
          <cell r="G6">
            <v>58</v>
          </cell>
          <cell r="H6">
            <v>10.8</v>
          </cell>
          <cell r="I6" t="str">
            <v>N</v>
          </cell>
          <cell r="J6">
            <v>34.56</v>
          </cell>
          <cell r="K6">
            <v>47.400000000000006</v>
          </cell>
        </row>
        <row r="7">
          <cell r="B7">
            <v>19.729166666666664</v>
          </cell>
          <cell r="C7">
            <v>23.9</v>
          </cell>
          <cell r="D7">
            <v>15.4</v>
          </cell>
          <cell r="E7">
            <v>82.833333333333329</v>
          </cell>
          <cell r="F7">
            <v>97</v>
          </cell>
          <cell r="G7">
            <v>54</v>
          </cell>
          <cell r="H7">
            <v>12.24</v>
          </cell>
          <cell r="I7" t="str">
            <v>S</v>
          </cell>
          <cell r="J7">
            <v>20.16</v>
          </cell>
          <cell r="K7">
            <v>0</v>
          </cell>
        </row>
        <row r="8">
          <cell r="B8">
            <v>18.912499999999998</v>
          </cell>
          <cell r="C8">
            <v>25.1</v>
          </cell>
          <cell r="D8">
            <v>11.6</v>
          </cell>
          <cell r="E8">
            <v>79.458333333333329</v>
          </cell>
          <cell r="F8">
            <v>98</v>
          </cell>
          <cell r="G8">
            <v>50</v>
          </cell>
          <cell r="H8">
            <v>12.24</v>
          </cell>
          <cell r="I8" t="str">
            <v>SE</v>
          </cell>
          <cell r="J8">
            <v>23.400000000000002</v>
          </cell>
          <cell r="K8">
            <v>0.2</v>
          </cell>
        </row>
        <row r="9">
          <cell r="B9">
            <v>19.591666666666669</v>
          </cell>
          <cell r="C9">
            <v>25.7</v>
          </cell>
          <cell r="D9">
            <v>14.6</v>
          </cell>
          <cell r="E9">
            <v>76.416666666666671</v>
          </cell>
          <cell r="F9">
            <v>95</v>
          </cell>
          <cell r="G9">
            <v>51</v>
          </cell>
          <cell r="H9">
            <v>15.120000000000001</v>
          </cell>
          <cell r="I9" t="str">
            <v>NE</v>
          </cell>
          <cell r="J9">
            <v>26.64</v>
          </cell>
          <cell r="K9">
            <v>0.2</v>
          </cell>
        </row>
        <row r="10">
          <cell r="B10">
            <v>20.729166666666668</v>
          </cell>
          <cell r="C10">
            <v>27.3</v>
          </cell>
          <cell r="D10">
            <v>13.8</v>
          </cell>
          <cell r="E10">
            <v>68.666666666666671</v>
          </cell>
          <cell r="F10">
            <v>94</v>
          </cell>
          <cell r="G10">
            <v>37</v>
          </cell>
          <cell r="H10">
            <v>8.2799999999999994</v>
          </cell>
          <cell r="I10" t="str">
            <v>SO</v>
          </cell>
          <cell r="J10">
            <v>20.88</v>
          </cell>
          <cell r="K10">
            <v>0</v>
          </cell>
        </row>
        <row r="11">
          <cell r="B11">
            <v>20.854166666666671</v>
          </cell>
          <cell r="C11">
            <v>26.1</v>
          </cell>
          <cell r="D11">
            <v>16.2</v>
          </cell>
          <cell r="E11">
            <v>70.25</v>
          </cell>
          <cell r="F11">
            <v>89</v>
          </cell>
          <cell r="G11">
            <v>49</v>
          </cell>
          <cell r="H11">
            <v>12.24</v>
          </cell>
          <cell r="I11" t="str">
            <v>NE</v>
          </cell>
          <cell r="J11">
            <v>25.56</v>
          </cell>
          <cell r="K11">
            <v>0</v>
          </cell>
        </row>
        <row r="12">
          <cell r="B12">
            <v>20.412499999999998</v>
          </cell>
          <cell r="C12">
            <v>27.2</v>
          </cell>
          <cell r="D12">
            <v>13.5</v>
          </cell>
          <cell r="E12">
            <v>72.666666666666671</v>
          </cell>
          <cell r="F12">
            <v>97</v>
          </cell>
          <cell r="G12">
            <v>40</v>
          </cell>
          <cell r="H12">
            <v>9</v>
          </cell>
          <cell r="I12" t="str">
            <v>L</v>
          </cell>
          <cell r="J12">
            <v>18</v>
          </cell>
          <cell r="K12">
            <v>0</v>
          </cell>
        </row>
        <row r="13">
          <cell r="B13">
            <v>20.916666666666668</v>
          </cell>
          <cell r="C13">
            <v>27.3</v>
          </cell>
          <cell r="D13">
            <v>14.9</v>
          </cell>
          <cell r="E13">
            <v>69.333333333333329</v>
          </cell>
          <cell r="F13">
            <v>88</v>
          </cell>
          <cell r="G13">
            <v>48</v>
          </cell>
          <cell r="H13">
            <v>18.36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20.466666666666665</v>
          </cell>
          <cell r="C14">
            <v>23.5</v>
          </cell>
          <cell r="D14">
            <v>16.5</v>
          </cell>
          <cell r="E14">
            <v>79.208333333333329</v>
          </cell>
          <cell r="F14">
            <v>94</v>
          </cell>
          <cell r="G14">
            <v>63</v>
          </cell>
          <cell r="H14">
            <v>11.520000000000001</v>
          </cell>
          <cell r="I14" t="str">
            <v>L</v>
          </cell>
          <cell r="J14">
            <v>25.92</v>
          </cell>
          <cell r="K14">
            <v>0</v>
          </cell>
        </row>
        <row r="15">
          <cell r="B15">
            <v>19.154166666666665</v>
          </cell>
          <cell r="C15">
            <v>25.7</v>
          </cell>
          <cell r="D15">
            <v>14.7</v>
          </cell>
          <cell r="E15">
            <v>87.416666666666671</v>
          </cell>
          <cell r="F15">
            <v>98</v>
          </cell>
          <cell r="G15">
            <v>57</v>
          </cell>
          <cell r="H15">
            <v>9</v>
          </cell>
          <cell r="I15" t="str">
            <v>S</v>
          </cell>
          <cell r="J15">
            <v>15.120000000000001</v>
          </cell>
          <cell r="K15">
            <v>0</v>
          </cell>
        </row>
        <row r="16">
          <cell r="C16">
            <v>27.6</v>
          </cell>
          <cell r="D16">
            <v>15.2</v>
          </cell>
          <cell r="F16">
            <v>98</v>
          </cell>
          <cell r="G16">
            <v>51</v>
          </cell>
          <cell r="H16">
            <v>7.9200000000000008</v>
          </cell>
          <cell r="I16" t="str">
            <v>SE</v>
          </cell>
          <cell r="J16">
            <v>16.920000000000002</v>
          </cell>
          <cell r="K16">
            <v>0.2</v>
          </cell>
        </row>
        <row r="17">
          <cell r="B17">
            <v>21.958333333333332</v>
          </cell>
          <cell r="C17">
            <v>28</v>
          </cell>
          <cell r="D17">
            <v>15.7</v>
          </cell>
          <cell r="E17">
            <v>77.333333333333329</v>
          </cell>
          <cell r="F17">
            <v>97</v>
          </cell>
          <cell r="G17">
            <v>52</v>
          </cell>
          <cell r="H17">
            <v>11.520000000000001</v>
          </cell>
          <cell r="I17" t="str">
            <v>NE</v>
          </cell>
          <cell r="J17">
            <v>20.16</v>
          </cell>
          <cell r="K17">
            <v>0</v>
          </cell>
        </row>
        <row r="18">
          <cell r="B18">
            <v>22.816666666666666</v>
          </cell>
          <cell r="C18">
            <v>28.2</v>
          </cell>
          <cell r="D18">
            <v>16.7</v>
          </cell>
          <cell r="E18">
            <v>74.666666666666671</v>
          </cell>
          <cell r="F18">
            <v>95</v>
          </cell>
          <cell r="G18">
            <v>52</v>
          </cell>
          <cell r="H18">
            <v>15.120000000000001</v>
          </cell>
          <cell r="I18" t="str">
            <v>L</v>
          </cell>
          <cell r="J18">
            <v>28.44</v>
          </cell>
          <cell r="K18">
            <v>1.8</v>
          </cell>
        </row>
        <row r="19">
          <cell r="B19">
            <v>17.941666666666663</v>
          </cell>
          <cell r="C19">
            <v>22</v>
          </cell>
          <cell r="D19">
            <v>14.6</v>
          </cell>
          <cell r="E19">
            <v>92.958333333333329</v>
          </cell>
          <cell r="F19">
            <v>97</v>
          </cell>
          <cell r="G19">
            <v>81</v>
          </cell>
          <cell r="H19">
            <v>21.240000000000002</v>
          </cell>
          <cell r="I19" t="str">
            <v>L</v>
          </cell>
          <cell r="J19">
            <v>48.24</v>
          </cell>
          <cell r="K19">
            <v>7.2</v>
          </cell>
        </row>
        <row r="20">
          <cell r="B20">
            <v>18.000000000000004</v>
          </cell>
          <cell r="C20">
            <v>20.9</v>
          </cell>
          <cell r="D20">
            <v>17</v>
          </cell>
          <cell r="E20">
            <v>93.791666666666671</v>
          </cell>
          <cell r="F20">
            <v>97</v>
          </cell>
          <cell r="G20">
            <v>76</v>
          </cell>
          <cell r="H20">
            <v>14.4</v>
          </cell>
          <cell r="I20" t="str">
            <v>NE</v>
          </cell>
          <cell r="J20">
            <v>29.880000000000003</v>
          </cell>
          <cell r="K20">
            <v>34.6</v>
          </cell>
        </row>
        <row r="21">
          <cell r="B21">
            <v>17.045833333333331</v>
          </cell>
          <cell r="C21">
            <v>21.9</v>
          </cell>
          <cell r="D21">
            <v>12.4</v>
          </cell>
          <cell r="E21">
            <v>90.666666666666671</v>
          </cell>
          <cell r="F21">
            <v>98</v>
          </cell>
          <cell r="G21">
            <v>68</v>
          </cell>
          <cell r="H21">
            <v>8.64</v>
          </cell>
          <cell r="I21" t="str">
            <v>SE</v>
          </cell>
          <cell r="J21">
            <v>16.920000000000002</v>
          </cell>
          <cell r="K21">
            <v>0.4</v>
          </cell>
        </row>
        <row r="22">
          <cell r="B22">
            <v>19.533333333333335</v>
          </cell>
          <cell r="C22">
            <v>26.7</v>
          </cell>
          <cell r="D22">
            <v>15.7</v>
          </cell>
          <cell r="E22">
            <v>83.958333333333329</v>
          </cell>
          <cell r="F22">
            <v>94</v>
          </cell>
          <cell r="G22">
            <v>63</v>
          </cell>
          <cell r="H22">
            <v>15.48</v>
          </cell>
          <cell r="I22" t="str">
            <v>NE</v>
          </cell>
          <cell r="J22">
            <v>30.6</v>
          </cell>
          <cell r="K22">
            <v>0</v>
          </cell>
        </row>
        <row r="23">
          <cell r="B23">
            <v>20.717391304347824</v>
          </cell>
          <cell r="C23">
            <v>23.3</v>
          </cell>
          <cell r="D23">
            <v>19.3</v>
          </cell>
          <cell r="E23">
            <v>90.130434782608702</v>
          </cell>
          <cell r="F23">
            <v>96</v>
          </cell>
          <cell r="G23">
            <v>75</v>
          </cell>
          <cell r="H23">
            <v>10.44</v>
          </cell>
          <cell r="I23" t="str">
            <v>N</v>
          </cell>
          <cell r="J23">
            <v>29.52</v>
          </cell>
          <cell r="K23">
            <v>11.399999999999999</v>
          </cell>
        </row>
        <row r="24">
          <cell r="B24">
            <v>20.347368421052632</v>
          </cell>
          <cell r="C24">
            <v>23</v>
          </cell>
          <cell r="D24">
            <v>18.5</v>
          </cell>
          <cell r="E24">
            <v>93.473684210526315</v>
          </cell>
          <cell r="F24">
            <v>98</v>
          </cell>
          <cell r="G24">
            <v>81</v>
          </cell>
          <cell r="H24">
            <v>14.76</v>
          </cell>
          <cell r="I24" t="str">
            <v>N</v>
          </cell>
          <cell r="J24">
            <v>29.880000000000003</v>
          </cell>
          <cell r="K24">
            <v>1.4</v>
          </cell>
        </row>
        <row r="25">
          <cell r="B25">
            <v>15.537500000000001</v>
          </cell>
          <cell r="C25">
            <v>18.5</v>
          </cell>
          <cell r="D25">
            <v>11.2</v>
          </cell>
          <cell r="E25">
            <v>95.041666666666671</v>
          </cell>
          <cell r="F25">
            <v>97</v>
          </cell>
          <cell r="G25">
            <v>92</v>
          </cell>
          <cell r="H25">
            <v>20.16</v>
          </cell>
          <cell r="I25" t="str">
            <v>O</v>
          </cell>
          <cell r="J25">
            <v>32.4</v>
          </cell>
          <cell r="K25">
            <v>3.2</v>
          </cell>
        </row>
        <row r="26">
          <cell r="C26">
            <v>14.3</v>
          </cell>
          <cell r="D26">
            <v>8.8000000000000007</v>
          </cell>
          <cell r="F26">
            <v>98</v>
          </cell>
          <cell r="G26">
            <v>83</v>
          </cell>
          <cell r="H26">
            <v>7.2</v>
          </cell>
          <cell r="I26" t="str">
            <v>L</v>
          </cell>
          <cell r="J26">
            <v>16.2</v>
          </cell>
          <cell r="K26">
            <v>0.4</v>
          </cell>
        </row>
        <row r="27">
          <cell r="B27">
            <v>16.515789473684212</v>
          </cell>
          <cell r="C27">
            <v>20.399999999999999</v>
          </cell>
          <cell r="D27">
            <v>12.8</v>
          </cell>
          <cell r="E27">
            <v>90.15789473684211</v>
          </cell>
          <cell r="F27">
            <v>97</v>
          </cell>
          <cell r="G27">
            <v>81</v>
          </cell>
          <cell r="H27">
            <v>12.24</v>
          </cell>
          <cell r="I27" t="str">
            <v>L</v>
          </cell>
          <cell r="J27">
            <v>23.400000000000002</v>
          </cell>
          <cell r="K27">
            <v>0</v>
          </cell>
        </row>
        <row r="28">
          <cell r="B28">
            <v>22.537499999999998</v>
          </cell>
          <cell r="C28">
            <v>28.4</v>
          </cell>
          <cell r="D28">
            <v>18.600000000000001</v>
          </cell>
          <cell r="E28">
            <v>82.1875</v>
          </cell>
          <cell r="F28">
            <v>97</v>
          </cell>
          <cell r="G28">
            <v>61</v>
          </cell>
          <cell r="H28">
            <v>19.079999999999998</v>
          </cell>
          <cell r="I28" t="str">
            <v>NE</v>
          </cell>
          <cell r="J28">
            <v>34.56</v>
          </cell>
          <cell r="K28">
            <v>0</v>
          </cell>
        </row>
        <row r="29">
          <cell r="B29">
            <v>18.171428571428571</v>
          </cell>
          <cell r="C29">
            <v>20.5</v>
          </cell>
          <cell r="D29">
            <v>16.8</v>
          </cell>
          <cell r="E29">
            <v>96.571428571428569</v>
          </cell>
          <cell r="F29">
            <v>98</v>
          </cell>
          <cell r="G29">
            <v>88</v>
          </cell>
          <cell r="H29">
            <v>9.3600000000000012</v>
          </cell>
          <cell r="I29" t="str">
            <v>L</v>
          </cell>
          <cell r="J29">
            <v>33.480000000000004</v>
          </cell>
          <cell r="K29">
            <v>57.199999999999996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>
            <v>21.016666666666669</v>
          </cell>
          <cell r="C32">
            <v>27.8</v>
          </cell>
          <cell r="D32">
            <v>17.2</v>
          </cell>
          <cell r="E32">
            <v>84.375</v>
          </cell>
          <cell r="F32">
            <v>97</v>
          </cell>
          <cell r="G32">
            <v>58</v>
          </cell>
          <cell r="H32">
            <v>14.04</v>
          </cell>
          <cell r="I32" t="str">
            <v>NE</v>
          </cell>
          <cell r="J32">
            <v>28.08</v>
          </cell>
          <cell r="K32">
            <v>0.2</v>
          </cell>
        </row>
        <row r="33">
          <cell r="B33">
            <v>22.358333333333331</v>
          </cell>
          <cell r="C33">
            <v>28.7</v>
          </cell>
          <cell r="D33">
            <v>18.899999999999999</v>
          </cell>
          <cell r="E33">
            <v>83.416666666666671</v>
          </cell>
          <cell r="F33">
            <v>96</v>
          </cell>
          <cell r="G33">
            <v>55</v>
          </cell>
          <cell r="H33">
            <v>17.28</v>
          </cell>
          <cell r="I33" t="str">
            <v>N</v>
          </cell>
          <cell r="J33">
            <v>37.440000000000005</v>
          </cell>
          <cell r="K33">
            <v>0</v>
          </cell>
        </row>
        <row r="34">
          <cell r="B34">
            <v>21.858333333333334</v>
          </cell>
          <cell r="C34">
            <v>27.9</v>
          </cell>
          <cell r="D34">
            <v>18.2</v>
          </cell>
          <cell r="E34">
            <v>86.708333333333329</v>
          </cell>
          <cell r="F34">
            <v>98</v>
          </cell>
          <cell r="G34">
            <v>55</v>
          </cell>
          <cell r="H34">
            <v>15.48</v>
          </cell>
          <cell r="I34" t="str">
            <v>N</v>
          </cell>
          <cell r="J34">
            <v>30.96</v>
          </cell>
          <cell r="K34">
            <v>1.8</v>
          </cell>
        </row>
      </sheetData>
      <sheetData sheetId="6">
        <row r="5">
          <cell r="B5">
            <v>18.258333333333333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NE</v>
          </cell>
        </row>
      </sheetData>
      <sheetData sheetId="5" refreshError="1">
        <row r="5">
          <cell r="B5">
            <v>21.791666666666671</v>
          </cell>
          <cell r="C5">
            <v>28.3</v>
          </cell>
          <cell r="D5">
            <v>17.899999999999999</v>
          </cell>
          <cell r="E5">
            <v>82.208333333333329</v>
          </cell>
          <cell r="F5">
            <v>95</v>
          </cell>
          <cell r="G5">
            <v>58</v>
          </cell>
          <cell r="H5">
            <v>14.76</v>
          </cell>
          <cell r="I5" t="str">
            <v>NE</v>
          </cell>
          <cell r="J5">
            <v>34.56</v>
          </cell>
          <cell r="K5">
            <v>0</v>
          </cell>
        </row>
        <row r="6">
          <cell r="C6">
            <v>26.8</v>
          </cell>
          <cell r="D6">
            <v>18.7</v>
          </cell>
          <cell r="F6">
            <v>95</v>
          </cell>
          <cell r="G6">
            <v>56</v>
          </cell>
          <cell r="H6">
            <v>14.4</v>
          </cell>
          <cell r="I6" t="str">
            <v>S</v>
          </cell>
          <cell r="J6">
            <v>34.92</v>
          </cell>
          <cell r="K6">
            <v>2</v>
          </cell>
        </row>
        <row r="7">
          <cell r="B7">
            <v>18.520833333333332</v>
          </cell>
          <cell r="C7">
            <v>25.9</v>
          </cell>
          <cell r="D7">
            <v>14.9</v>
          </cell>
          <cell r="E7">
            <v>82.958333333333329</v>
          </cell>
          <cell r="F7">
            <v>98</v>
          </cell>
          <cell r="G7">
            <v>50</v>
          </cell>
          <cell r="H7">
            <v>13.68</v>
          </cell>
          <cell r="I7" t="str">
            <v>S</v>
          </cell>
          <cell r="J7">
            <v>26.28</v>
          </cell>
          <cell r="K7">
            <v>0.2</v>
          </cell>
        </row>
        <row r="8">
          <cell r="B8">
            <v>17.520833333333332</v>
          </cell>
          <cell r="C8">
            <v>24.7</v>
          </cell>
          <cell r="D8">
            <v>10.4</v>
          </cell>
          <cell r="E8">
            <v>83.291666666666671</v>
          </cell>
          <cell r="F8">
            <v>98</v>
          </cell>
          <cell r="G8">
            <v>59</v>
          </cell>
          <cell r="H8">
            <v>9.7200000000000006</v>
          </cell>
          <cell r="I8" t="str">
            <v>L</v>
          </cell>
          <cell r="J8">
            <v>23.759999999999998</v>
          </cell>
          <cell r="K8">
            <v>0.2</v>
          </cell>
        </row>
        <row r="9">
          <cell r="B9">
            <v>18.3</v>
          </cell>
          <cell r="C9">
            <v>24.6</v>
          </cell>
          <cell r="D9">
            <v>13.3</v>
          </cell>
          <cell r="E9">
            <v>81.041666666666671</v>
          </cell>
          <cell r="F9">
            <v>98</v>
          </cell>
          <cell r="G9">
            <v>51</v>
          </cell>
          <cell r="H9">
            <v>13.32</v>
          </cell>
          <cell r="I9" t="str">
            <v>NE</v>
          </cell>
          <cell r="J9">
            <v>24.840000000000003</v>
          </cell>
          <cell r="K9">
            <v>0.2</v>
          </cell>
        </row>
        <row r="10">
          <cell r="B10">
            <v>19.524999999999999</v>
          </cell>
          <cell r="C10">
            <v>27.3</v>
          </cell>
          <cell r="D10">
            <v>14</v>
          </cell>
          <cell r="E10">
            <v>76.375</v>
          </cell>
          <cell r="F10">
            <v>96</v>
          </cell>
          <cell r="G10">
            <v>45</v>
          </cell>
          <cell r="H10">
            <v>8.64</v>
          </cell>
          <cell r="I10" t="str">
            <v>NE</v>
          </cell>
          <cell r="J10">
            <v>19.079999999999998</v>
          </cell>
          <cell r="K10">
            <v>0.2</v>
          </cell>
        </row>
        <row r="11">
          <cell r="B11">
            <v>19.399999999999999</v>
          </cell>
          <cell r="C11">
            <v>26.4</v>
          </cell>
          <cell r="D11">
            <v>12.8</v>
          </cell>
          <cell r="E11">
            <v>77.666666666666671</v>
          </cell>
          <cell r="F11">
            <v>98</v>
          </cell>
          <cell r="G11">
            <v>42</v>
          </cell>
          <cell r="H11">
            <v>11.879999999999999</v>
          </cell>
          <cell r="I11" t="str">
            <v>NE</v>
          </cell>
          <cell r="J11">
            <v>23.759999999999998</v>
          </cell>
          <cell r="K11">
            <v>0</v>
          </cell>
        </row>
        <row r="12">
          <cell r="B12">
            <v>19.720833333333335</v>
          </cell>
          <cell r="C12">
            <v>26.4</v>
          </cell>
          <cell r="D12">
            <v>13.2</v>
          </cell>
          <cell r="E12">
            <v>73.5</v>
          </cell>
          <cell r="F12">
            <v>95</v>
          </cell>
          <cell r="G12">
            <v>51</v>
          </cell>
          <cell r="H12">
            <v>11.520000000000001</v>
          </cell>
          <cell r="I12" t="str">
            <v>SE</v>
          </cell>
          <cell r="J12">
            <v>23.040000000000003</v>
          </cell>
          <cell r="K12">
            <v>0</v>
          </cell>
        </row>
        <row r="13">
          <cell r="B13">
            <v>19.616666666666671</v>
          </cell>
          <cell r="C13">
            <v>26.4</v>
          </cell>
          <cell r="D13">
            <v>14.2</v>
          </cell>
          <cell r="E13">
            <v>76.208333333333329</v>
          </cell>
          <cell r="F13">
            <v>94</v>
          </cell>
          <cell r="G13">
            <v>50</v>
          </cell>
          <cell r="H13">
            <v>19.079999999999998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18.720833333333335</v>
          </cell>
          <cell r="C14">
            <v>21.2</v>
          </cell>
          <cell r="D14">
            <v>17.2</v>
          </cell>
          <cell r="E14">
            <v>88.5</v>
          </cell>
          <cell r="F14">
            <v>96</v>
          </cell>
          <cell r="G14">
            <v>73</v>
          </cell>
          <cell r="H14">
            <v>14.04</v>
          </cell>
          <cell r="I14" t="str">
            <v>SE</v>
          </cell>
          <cell r="J14">
            <v>31.319999999999997</v>
          </cell>
          <cell r="K14">
            <v>3.8</v>
          </cell>
        </row>
        <row r="15">
          <cell r="B15">
            <v>20.204166666666662</v>
          </cell>
          <cell r="C15">
            <v>26.4</v>
          </cell>
          <cell r="D15">
            <v>15.4</v>
          </cell>
          <cell r="E15">
            <v>85.25</v>
          </cell>
          <cell r="F15">
            <v>97</v>
          </cell>
          <cell r="G15">
            <v>60</v>
          </cell>
          <cell r="H15">
            <v>9</v>
          </cell>
          <cell r="I15" t="str">
            <v>S</v>
          </cell>
          <cell r="J15">
            <v>16.559999999999999</v>
          </cell>
          <cell r="K15">
            <v>0</v>
          </cell>
        </row>
        <row r="16">
          <cell r="C16">
            <v>24.6</v>
          </cell>
          <cell r="D16">
            <v>14</v>
          </cell>
          <cell r="F16">
            <v>97</v>
          </cell>
          <cell r="G16">
            <v>71</v>
          </cell>
          <cell r="H16">
            <v>3.9600000000000004</v>
          </cell>
          <cell r="I16" t="str">
            <v>S</v>
          </cell>
          <cell r="J16">
            <v>14.04</v>
          </cell>
          <cell r="K16">
            <v>0.2</v>
          </cell>
        </row>
        <row r="17">
          <cell r="B17">
            <v>20.466666666666661</v>
          </cell>
          <cell r="C17">
            <v>26.6</v>
          </cell>
          <cell r="D17">
            <v>13.9</v>
          </cell>
          <cell r="E17">
            <v>82.25</v>
          </cell>
          <cell r="F17">
            <v>96</v>
          </cell>
          <cell r="G17">
            <v>60</v>
          </cell>
          <cell r="H17">
            <v>8.2799999999999994</v>
          </cell>
          <cell r="I17" t="str">
            <v>S</v>
          </cell>
          <cell r="J17">
            <v>21.240000000000002</v>
          </cell>
          <cell r="K17">
            <v>0</v>
          </cell>
        </row>
        <row r="18">
          <cell r="B18">
            <v>20.804166666666667</v>
          </cell>
          <cell r="C18">
            <v>26.9</v>
          </cell>
          <cell r="D18">
            <v>15.4</v>
          </cell>
          <cell r="E18">
            <v>83.958333333333329</v>
          </cell>
          <cell r="F18">
            <v>97</v>
          </cell>
          <cell r="G18">
            <v>60</v>
          </cell>
          <cell r="H18">
            <v>16.2</v>
          </cell>
          <cell r="I18" t="str">
            <v>SE</v>
          </cell>
          <cell r="J18">
            <v>28.08</v>
          </cell>
          <cell r="K18">
            <v>0.2</v>
          </cell>
        </row>
        <row r="19">
          <cell r="B19">
            <v>17.170833333333338</v>
          </cell>
          <cell r="C19">
            <v>21.5</v>
          </cell>
          <cell r="D19">
            <v>14.2</v>
          </cell>
          <cell r="E19">
            <v>91.416666666666671</v>
          </cell>
          <cell r="F19">
            <v>97</v>
          </cell>
          <cell r="G19">
            <v>82</v>
          </cell>
          <cell r="H19">
            <v>33.119999999999997</v>
          </cell>
          <cell r="I19" t="str">
            <v>L</v>
          </cell>
          <cell r="J19">
            <v>47.16</v>
          </cell>
          <cell r="K19">
            <v>51.000000000000007</v>
          </cell>
        </row>
        <row r="20">
          <cell r="B20">
            <v>16.837499999999999</v>
          </cell>
          <cell r="C20">
            <v>17.899999999999999</v>
          </cell>
          <cell r="D20">
            <v>15.8</v>
          </cell>
          <cell r="E20">
            <v>95.666666666666671</v>
          </cell>
          <cell r="F20">
            <v>97</v>
          </cell>
          <cell r="G20">
            <v>89</v>
          </cell>
          <cell r="H20">
            <v>17.64</v>
          </cell>
          <cell r="I20" t="str">
            <v>NE</v>
          </cell>
          <cell r="J20">
            <v>29.880000000000003</v>
          </cell>
          <cell r="K20">
            <v>37.999999999999993</v>
          </cell>
        </row>
        <row r="21">
          <cell r="B21">
            <v>16.479166666666668</v>
          </cell>
          <cell r="C21">
            <v>22.6</v>
          </cell>
          <cell r="D21">
            <v>13</v>
          </cell>
          <cell r="E21">
            <v>91.5</v>
          </cell>
          <cell r="F21">
            <v>99</v>
          </cell>
          <cell r="G21">
            <v>66</v>
          </cell>
          <cell r="H21">
            <v>9.3600000000000012</v>
          </cell>
          <cell r="I21" t="str">
            <v>NE</v>
          </cell>
          <cell r="J21">
            <v>16.920000000000002</v>
          </cell>
          <cell r="K21">
            <v>0.4</v>
          </cell>
        </row>
        <row r="22">
          <cell r="B22">
            <v>18.779166666666669</v>
          </cell>
          <cell r="C22">
            <v>25.5</v>
          </cell>
          <cell r="D22">
            <v>14.7</v>
          </cell>
          <cell r="E22">
            <v>87.083333333333329</v>
          </cell>
          <cell r="F22">
            <v>97</v>
          </cell>
          <cell r="G22">
            <v>67</v>
          </cell>
          <cell r="H22">
            <v>14.76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20.158333333333339</v>
          </cell>
          <cell r="C23">
            <v>22.3</v>
          </cell>
          <cell r="D23">
            <v>18.899999999999999</v>
          </cell>
          <cell r="E23">
            <v>91.875</v>
          </cell>
          <cell r="F23">
            <v>97</v>
          </cell>
          <cell r="G23">
            <v>82</v>
          </cell>
          <cell r="H23">
            <v>13.32</v>
          </cell>
          <cell r="I23" t="str">
            <v>NE</v>
          </cell>
          <cell r="J23">
            <v>38.159999999999997</v>
          </cell>
          <cell r="K23">
            <v>50.800000000000004</v>
          </cell>
        </row>
        <row r="24">
          <cell r="B24">
            <v>19.304166666666667</v>
          </cell>
          <cell r="C24">
            <v>20.9</v>
          </cell>
          <cell r="D24">
            <v>17.8</v>
          </cell>
          <cell r="E24">
            <v>96.041666666666671</v>
          </cell>
          <cell r="F24">
            <v>97</v>
          </cell>
          <cell r="G24">
            <v>94</v>
          </cell>
          <cell r="H24">
            <v>14.04</v>
          </cell>
          <cell r="I24" t="str">
            <v>N</v>
          </cell>
          <cell r="J24">
            <v>36.72</v>
          </cell>
          <cell r="K24">
            <v>53.8</v>
          </cell>
        </row>
        <row r="25">
          <cell r="B25">
            <v>15.066666666666668</v>
          </cell>
          <cell r="C25">
            <v>17.8</v>
          </cell>
          <cell r="D25">
            <v>11.8</v>
          </cell>
          <cell r="E25">
            <v>95.291666666666671</v>
          </cell>
          <cell r="F25">
            <v>97</v>
          </cell>
          <cell r="G25">
            <v>88</v>
          </cell>
          <cell r="H25">
            <v>14.76</v>
          </cell>
          <cell r="I25" t="str">
            <v>O</v>
          </cell>
          <cell r="J25">
            <v>32.76</v>
          </cell>
          <cell r="K25">
            <v>6.8000000000000007</v>
          </cell>
        </row>
        <row r="26">
          <cell r="C26">
            <v>13.3</v>
          </cell>
          <cell r="D26">
            <v>10</v>
          </cell>
          <cell r="F26">
            <v>97</v>
          </cell>
          <cell r="G26">
            <v>80</v>
          </cell>
          <cell r="H26">
            <v>10.44</v>
          </cell>
          <cell r="I26" t="str">
            <v>L</v>
          </cell>
          <cell r="J26">
            <v>24.48</v>
          </cell>
          <cell r="K26">
            <v>0.4</v>
          </cell>
        </row>
        <row r="27">
          <cell r="B27">
            <v>14.945833333333331</v>
          </cell>
          <cell r="C27">
            <v>18.100000000000001</v>
          </cell>
          <cell r="D27">
            <v>12.4</v>
          </cell>
          <cell r="E27">
            <v>92.583333333333329</v>
          </cell>
          <cell r="F27">
            <v>97</v>
          </cell>
          <cell r="G27">
            <v>83</v>
          </cell>
          <cell r="H27">
            <v>15.840000000000002</v>
          </cell>
          <cell r="I27" t="str">
            <v>L</v>
          </cell>
          <cell r="J27">
            <v>28.44</v>
          </cell>
          <cell r="K27">
            <v>6.8</v>
          </cell>
        </row>
        <row r="28">
          <cell r="B28">
            <v>17.570833333333329</v>
          </cell>
          <cell r="C28">
            <v>19.100000000000001</v>
          </cell>
          <cell r="D28">
            <v>16.3</v>
          </cell>
          <cell r="E28">
            <v>94.208333333333329</v>
          </cell>
          <cell r="F28">
            <v>97</v>
          </cell>
          <cell r="G28">
            <v>90</v>
          </cell>
          <cell r="H28">
            <v>14.76</v>
          </cell>
          <cell r="I28" t="str">
            <v>NE</v>
          </cell>
          <cell r="J28">
            <v>32.4</v>
          </cell>
          <cell r="K28">
            <v>10.6</v>
          </cell>
        </row>
        <row r="29">
          <cell r="B29">
            <v>17.577272727272728</v>
          </cell>
          <cell r="C29">
            <v>18.399999999999999</v>
          </cell>
          <cell r="D29">
            <v>16.899999999999999</v>
          </cell>
          <cell r="E29">
            <v>97.13636363636364</v>
          </cell>
          <cell r="F29">
            <v>98</v>
          </cell>
          <cell r="G29">
            <v>97</v>
          </cell>
          <cell r="H29">
            <v>18.36</v>
          </cell>
          <cell r="I29" t="str">
            <v>NE</v>
          </cell>
          <cell r="J29">
            <v>30.96</v>
          </cell>
          <cell r="K29">
            <v>31.2</v>
          </cell>
        </row>
        <row r="30">
          <cell r="B30">
            <v>17.445833333333333</v>
          </cell>
          <cell r="C30">
            <v>18.3</v>
          </cell>
          <cell r="D30">
            <v>16.399999999999999</v>
          </cell>
          <cell r="E30">
            <v>96.291666666666671</v>
          </cell>
          <cell r="F30">
            <v>98</v>
          </cell>
          <cell r="G30">
            <v>89</v>
          </cell>
          <cell r="H30">
            <v>9.7200000000000006</v>
          </cell>
          <cell r="I30" t="str">
            <v>NO</v>
          </cell>
          <cell r="J30">
            <v>28.44</v>
          </cell>
          <cell r="K30">
            <v>22.2</v>
          </cell>
        </row>
        <row r="31">
          <cell r="B31">
            <v>18.12916666666667</v>
          </cell>
          <cell r="C31">
            <v>21.7</v>
          </cell>
          <cell r="D31">
            <v>16.2</v>
          </cell>
          <cell r="E31">
            <v>94.125</v>
          </cell>
          <cell r="F31">
            <v>98</v>
          </cell>
          <cell r="G31">
            <v>80</v>
          </cell>
          <cell r="H31">
            <v>8.2799999999999994</v>
          </cell>
          <cell r="I31" t="str">
            <v>NE</v>
          </cell>
          <cell r="J31">
            <v>16.2</v>
          </cell>
          <cell r="K31">
            <v>0.60000000000000009</v>
          </cell>
        </row>
        <row r="32">
          <cell r="B32">
            <v>19.854166666666664</v>
          </cell>
          <cell r="C32">
            <v>25.6</v>
          </cell>
          <cell r="D32">
            <v>16.899999999999999</v>
          </cell>
          <cell r="E32">
            <v>91.416666666666671</v>
          </cell>
          <cell r="F32">
            <v>98</v>
          </cell>
          <cell r="G32">
            <v>73</v>
          </cell>
          <cell r="H32">
            <v>18.36</v>
          </cell>
          <cell r="I32" t="str">
            <v>NE</v>
          </cell>
          <cell r="J32">
            <v>30.240000000000002</v>
          </cell>
          <cell r="K32">
            <v>0.2</v>
          </cell>
        </row>
        <row r="33">
          <cell r="B33">
            <v>22.895833333333332</v>
          </cell>
          <cell r="C33">
            <v>29</v>
          </cell>
          <cell r="D33">
            <v>19.2</v>
          </cell>
          <cell r="E33">
            <v>84.416666666666671</v>
          </cell>
          <cell r="F33">
            <v>96</v>
          </cell>
          <cell r="G33">
            <v>59</v>
          </cell>
          <cell r="H33">
            <v>19.8</v>
          </cell>
          <cell r="I33" t="str">
            <v>NO</v>
          </cell>
          <cell r="J33">
            <v>39.96</v>
          </cell>
          <cell r="K33">
            <v>0.6</v>
          </cell>
        </row>
        <row r="34">
          <cell r="B34">
            <v>20.808333333333334</v>
          </cell>
          <cell r="C34">
            <v>27.5</v>
          </cell>
          <cell r="D34">
            <v>17.3</v>
          </cell>
          <cell r="E34">
            <v>90.458333333333329</v>
          </cell>
          <cell r="F34">
            <v>98</v>
          </cell>
          <cell r="G34">
            <v>64</v>
          </cell>
          <cell r="H34">
            <v>17.64</v>
          </cell>
          <cell r="I34" t="str">
            <v>S</v>
          </cell>
          <cell r="J34">
            <v>34.92</v>
          </cell>
          <cell r="K34">
            <v>12.6</v>
          </cell>
        </row>
      </sheetData>
      <sheetData sheetId="6">
        <row r="5">
          <cell r="B5">
            <v>16.833333333333332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S</v>
          </cell>
        </row>
      </sheetData>
      <sheetData sheetId="5" refreshError="1">
        <row r="5">
          <cell r="B5">
            <v>22.520833333333332</v>
          </cell>
          <cell r="C5">
            <v>30.1</v>
          </cell>
          <cell r="D5">
            <v>18.600000000000001</v>
          </cell>
          <cell r="E5">
            <v>79.291666666666671</v>
          </cell>
          <cell r="F5">
            <v>91</v>
          </cell>
          <cell r="G5">
            <v>48</v>
          </cell>
          <cell r="H5">
            <v>20.16</v>
          </cell>
          <cell r="I5" t="str">
            <v>NE</v>
          </cell>
          <cell r="J5">
            <v>32.76</v>
          </cell>
          <cell r="K5">
            <v>4.5999999999999996</v>
          </cell>
        </row>
        <row r="6">
          <cell r="C6">
            <v>24.7</v>
          </cell>
          <cell r="D6">
            <v>17.399999999999999</v>
          </cell>
          <cell r="F6">
            <v>97</v>
          </cell>
          <cell r="G6">
            <v>71</v>
          </cell>
          <cell r="H6">
            <v>24.48</v>
          </cell>
          <cell r="I6" t="str">
            <v>NO</v>
          </cell>
          <cell r="J6">
            <v>57.960000000000008</v>
          </cell>
          <cell r="K6">
            <v>23</v>
          </cell>
        </row>
        <row r="7">
          <cell r="B7">
            <v>19.495833333333334</v>
          </cell>
          <cell r="C7">
            <v>24.2</v>
          </cell>
          <cell r="D7">
            <v>17.399999999999999</v>
          </cell>
          <cell r="E7">
            <v>87.041666666666671</v>
          </cell>
          <cell r="F7">
            <v>98</v>
          </cell>
          <cell r="G7">
            <v>54</v>
          </cell>
          <cell r="H7">
            <v>13.32</v>
          </cell>
          <cell r="I7" t="str">
            <v>S</v>
          </cell>
          <cell r="J7">
            <v>21.240000000000002</v>
          </cell>
          <cell r="K7">
            <v>0.4</v>
          </cell>
        </row>
        <row r="8">
          <cell r="B8">
            <v>19.766666666666666</v>
          </cell>
          <cell r="C8">
            <v>26.5</v>
          </cell>
          <cell r="D8">
            <v>15.4</v>
          </cell>
          <cell r="E8">
            <v>77.333333333333329</v>
          </cell>
          <cell r="F8">
            <v>94</v>
          </cell>
          <cell r="G8">
            <v>52</v>
          </cell>
          <cell r="H8">
            <v>14.04</v>
          </cell>
          <cell r="I8" t="str">
            <v>S</v>
          </cell>
          <cell r="J8">
            <v>26.64</v>
          </cell>
          <cell r="K8">
            <v>0</v>
          </cell>
        </row>
        <row r="9">
          <cell r="B9">
            <v>19.941666666666659</v>
          </cell>
          <cell r="C9">
            <v>26.7</v>
          </cell>
          <cell r="D9">
            <v>14.4</v>
          </cell>
          <cell r="E9">
            <v>71.166666666666671</v>
          </cell>
          <cell r="F9">
            <v>92</v>
          </cell>
          <cell r="G9">
            <v>40</v>
          </cell>
          <cell r="H9">
            <v>11.520000000000001</v>
          </cell>
          <cell r="I9" t="str">
            <v>L</v>
          </cell>
          <cell r="J9">
            <v>26.28</v>
          </cell>
          <cell r="K9">
            <v>0</v>
          </cell>
        </row>
        <row r="10">
          <cell r="B10">
            <v>21.170833333333331</v>
          </cell>
          <cell r="C10">
            <v>27.7</v>
          </cell>
          <cell r="D10">
            <v>15.8</v>
          </cell>
          <cell r="E10">
            <v>71.708333333333329</v>
          </cell>
          <cell r="F10">
            <v>91</v>
          </cell>
          <cell r="G10">
            <v>47</v>
          </cell>
          <cell r="H10">
            <v>10.44</v>
          </cell>
          <cell r="I10" t="str">
            <v>L</v>
          </cell>
          <cell r="J10">
            <v>19.079999999999998</v>
          </cell>
          <cell r="K10">
            <v>0</v>
          </cell>
        </row>
        <row r="11">
          <cell r="B11">
            <v>21.766666666666669</v>
          </cell>
          <cell r="C11">
            <v>28</v>
          </cell>
          <cell r="D11">
            <v>16.399999999999999</v>
          </cell>
          <cell r="E11">
            <v>69.083333333333329</v>
          </cell>
          <cell r="F11">
            <v>91</v>
          </cell>
          <cell r="G11">
            <v>41</v>
          </cell>
          <cell r="H11">
            <v>11.520000000000001</v>
          </cell>
          <cell r="I11" t="str">
            <v>SE</v>
          </cell>
          <cell r="J11">
            <v>22.68</v>
          </cell>
          <cell r="K11">
            <v>0</v>
          </cell>
        </row>
        <row r="12">
          <cell r="B12">
            <v>22.337500000000002</v>
          </cell>
          <cell r="C12">
            <v>28.4</v>
          </cell>
          <cell r="D12">
            <v>18</v>
          </cell>
          <cell r="E12">
            <v>66.916666666666671</v>
          </cell>
          <cell r="F12">
            <v>87</v>
          </cell>
          <cell r="G12">
            <v>38</v>
          </cell>
          <cell r="H12">
            <v>10.8</v>
          </cell>
          <cell r="I12" t="str">
            <v>SE</v>
          </cell>
          <cell r="J12">
            <v>17.64</v>
          </cell>
          <cell r="K12">
            <v>0</v>
          </cell>
        </row>
        <row r="13">
          <cell r="B13">
            <v>22.020833333333332</v>
          </cell>
          <cell r="C13">
            <v>28.9</v>
          </cell>
          <cell r="D13">
            <v>16.8</v>
          </cell>
          <cell r="E13">
            <v>64.916666666666671</v>
          </cell>
          <cell r="F13">
            <v>85</v>
          </cell>
          <cell r="G13">
            <v>39</v>
          </cell>
          <cell r="H13">
            <v>15.840000000000002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21.541666666666661</v>
          </cell>
          <cell r="C14">
            <v>28.4</v>
          </cell>
          <cell r="D14">
            <v>19.100000000000001</v>
          </cell>
          <cell r="E14">
            <v>75.875</v>
          </cell>
          <cell r="F14">
            <v>88</v>
          </cell>
          <cell r="G14">
            <v>53</v>
          </cell>
          <cell r="H14">
            <v>19.079999999999998</v>
          </cell>
          <cell r="I14" t="str">
            <v>SE</v>
          </cell>
          <cell r="J14">
            <v>32.76</v>
          </cell>
          <cell r="K14">
            <v>0</v>
          </cell>
        </row>
        <row r="15">
          <cell r="B15">
            <v>20.162499999999998</v>
          </cell>
          <cell r="C15">
            <v>26.5</v>
          </cell>
          <cell r="D15">
            <v>15.8</v>
          </cell>
          <cell r="E15">
            <v>84.916666666666671</v>
          </cell>
          <cell r="F15">
            <v>98</v>
          </cell>
          <cell r="G15">
            <v>59</v>
          </cell>
          <cell r="H15">
            <v>10.8</v>
          </cell>
          <cell r="I15" t="str">
            <v>S</v>
          </cell>
          <cell r="J15">
            <v>18.36</v>
          </cell>
          <cell r="K15">
            <v>0</v>
          </cell>
        </row>
        <row r="16">
          <cell r="C16">
            <v>28.2</v>
          </cell>
          <cell r="D16">
            <v>17.5</v>
          </cell>
          <cell r="F16">
            <v>97</v>
          </cell>
          <cell r="G16">
            <v>51</v>
          </cell>
          <cell r="H16">
            <v>9.7200000000000006</v>
          </cell>
          <cell r="I16" t="str">
            <v>S</v>
          </cell>
          <cell r="J16">
            <v>19.440000000000001</v>
          </cell>
          <cell r="K16">
            <v>0</v>
          </cell>
        </row>
        <row r="17">
          <cell r="B17">
            <v>22.720833333333335</v>
          </cell>
          <cell r="C17">
            <v>28.7</v>
          </cell>
          <cell r="D17">
            <v>18.399999999999999</v>
          </cell>
          <cell r="E17">
            <v>76.666666666666671</v>
          </cell>
          <cell r="F17">
            <v>95</v>
          </cell>
          <cell r="G17">
            <v>47</v>
          </cell>
          <cell r="H17">
            <v>10.8</v>
          </cell>
          <cell r="I17" t="str">
            <v>S</v>
          </cell>
          <cell r="J17">
            <v>19.440000000000001</v>
          </cell>
          <cell r="K17">
            <v>0</v>
          </cell>
        </row>
        <row r="18">
          <cell r="B18">
            <v>23.308333333333337</v>
          </cell>
          <cell r="C18">
            <v>29.2</v>
          </cell>
          <cell r="D18">
            <v>18.8</v>
          </cell>
          <cell r="E18">
            <v>72.875</v>
          </cell>
          <cell r="F18">
            <v>92</v>
          </cell>
          <cell r="G18">
            <v>48</v>
          </cell>
          <cell r="H18">
            <v>11.520000000000001</v>
          </cell>
          <cell r="I18" t="str">
            <v>SE</v>
          </cell>
          <cell r="J18">
            <v>20.52</v>
          </cell>
          <cell r="K18">
            <v>0</v>
          </cell>
        </row>
        <row r="19">
          <cell r="B19">
            <v>19.466666666666665</v>
          </cell>
          <cell r="C19">
            <v>23.7</v>
          </cell>
          <cell r="D19">
            <v>16.600000000000001</v>
          </cell>
          <cell r="E19">
            <v>88.166666666666671</v>
          </cell>
          <cell r="F19">
            <v>95</v>
          </cell>
          <cell r="G19">
            <v>71</v>
          </cell>
          <cell r="H19">
            <v>20.16</v>
          </cell>
          <cell r="I19" t="str">
            <v>SE</v>
          </cell>
          <cell r="J19">
            <v>45.72</v>
          </cell>
          <cell r="K19">
            <v>8.7999999999999989</v>
          </cell>
        </row>
        <row r="20">
          <cell r="B20">
            <v>17.695833333333329</v>
          </cell>
          <cell r="C20">
            <v>19.2</v>
          </cell>
          <cell r="D20">
            <v>16.7</v>
          </cell>
          <cell r="E20">
            <v>93.875</v>
          </cell>
          <cell r="F20">
            <v>97</v>
          </cell>
          <cell r="G20">
            <v>84</v>
          </cell>
          <cell r="H20">
            <v>16.559999999999999</v>
          </cell>
          <cell r="I20" t="str">
            <v>NE</v>
          </cell>
          <cell r="J20">
            <v>30.6</v>
          </cell>
          <cell r="K20">
            <v>35.6</v>
          </cell>
        </row>
        <row r="21">
          <cell r="B21">
            <v>16.929166666666664</v>
          </cell>
          <cell r="C21">
            <v>20.399999999999999</v>
          </cell>
          <cell r="D21">
            <v>14.2</v>
          </cell>
          <cell r="E21">
            <v>90.666666666666671</v>
          </cell>
          <cell r="F21">
            <v>98</v>
          </cell>
          <cell r="G21">
            <v>73</v>
          </cell>
          <cell r="H21">
            <v>9.3600000000000012</v>
          </cell>
          <cell r="I21" t="str">
            <v>SE</v>
          </cell>
          <cell r="J21">
            <v>27</v>
          </cell>
          <cell r="K21">
            <v>0.4</v>
          </cell>
        </row>
        <row r="22">
          <cell r="B22">
            <v>20.5</v>
          </cell>
          <cell r="C22">
            <v>27.8</v>
          </cell>
          <cell r="D22">
            <v>15.7</v>
          </cell>
          <cell r="E22">
            <v>80.416666666666671</v>
          </cell>
          <cell r="F22">
            <v>96</v>
          </cell>
          <cell r="G22">
            <v>57</v>
          </cell>
          <cell r="H22">
            <v>13.68</v>
          </cell>
          <cell r="I22" t="str">
            <v>NE</v>
          </cell>
          <cell r="J22">
            <v>27.720000000000002</v>
          </cell>
          <cell r="K22">
            <v>0</v>
          </cell>
        </row>
        <row r="23">
          <cell r="B23">
            <v>21.112500000000001</v>
          </cell>
          <cell r="C23">
            <v>23.8</v>
          </cell>
          <cell r="D23">
            <v>19.8</v>
          </cell>
          <cell r="E23">
            <v>87.958333333333329</v>
          </cell>
          <cell r="F23">
            <v>95</v>
          </cell>
          <cell r="G23">
            <v>76</v>
          </cell>
          <cell r="H23">
            <v>13.68</v>
          </cell>
          <cell r="I23" t="str">
            <v>SE</v>
          </cell>
          <cell r="J23">
            <v>29.16</v>
          </cell>
          <cell r="K23">
            <v>3.2</v>
          </cell>
        </row>
        <row r="24">
          <cell r="B24">
            <v>20.916666666666664</v>
          </cell>
          <cell r="C24">
            <v>24.7</v>
          </cell>
          <cell r="D24">
            <v>18.600000000000001</v>
          </cell>
          <cell r="E24">
            <v>89.458333333333329</v>
          </cell>
          <cell r="F24">
            <v>97</v>
          </cell>
          <cell r="G24">
            <v>74</v>
          </cell>
          <cell r="H24">
            <v>14.4</v>
          </cell>
          <cell r="I24" t="str">
            <v>N</v>
          </cell>
          <cell r="J24">
            <v>27.36</v>
          </cell>
          <cell r="K24">
            <v>0.2</v>
          </cell>
        </row>
        <row r="25">
          <cell r="B25">
            <v>18.458333333333332</v>
          </cell>
          <cell r="C25">
            <v>22.4</v>
          </cell>
          <cell r="D25">
            <v>13.5</v>
          </cell>
          <cell r="E25">
            <v>92.458333333333329</v>
          </cell>
          <cell r="F25">
            <v>97</v>
          </cell>
          <cell r="G25">
            <v>83</v>
          </cell>
          <cell r="H25">
            <v>18.720000000000002</v>
          </cell>
          <cell r="I25" t="str">
            <v>SO</v>
          </cell>
          <cell r="J25">
            <v>36</v>
          </cell>
          <cell r="K25">
            <v>4</v>
          </cell>
        </row>
        <row r="26">
          <cell r="C26">
            <v>15</v>
          </cell>
          <cell r="D26">
            <v>9.4</v>
          </cell>
          <cell r="F26">
            <v>97</v>
          </cell>
          <cell r="G26">
            <v>79</v>
          </cell>
          <cell r="H26">
            <v>13.32</v>
          </cell>
          <cell r="I26" t="str">
            <v>SE</v>
          </cell>
          <cell r="J26">
            <v>23.400000000000002</v>
          </cell>
          <cell r="K26">
            <v>0.60000000000000009</v>
          </cell>
        </row>
        <row r="27">
          <cell r="B27">
            <v>17.529166666666665</v>
          </cell>
          <cell r="C27">
            <v>24.8</v>
          </cell>
          <cell r="D27">
            <v>13.4</v>
          </cell>
          <cell r="E27">
            <v>86.791666666666671</v>
          </cell>
          <cell r="F27">
            <v>97</v>
          </cell>
          <cell r="G27">
            <v>68</v>
          </cell>
          <cell r="H27">
            <v>11.879999999999999</v>
          </cell>
          <cell r="I27" t="str">
            <v>L</v>
          </cell>
          <cell r="J27">
            <v>23.759999999999998</v>
          </cell>
          <cell r="K27">
            <v>1.2000000000000002</v>
          </cell>
        </row>
        <row r="28">
          <cell r="B28">
            <v>20.43333333333333</v>
          </cell>
          <cell r="C28">
            <v>27.1</v>
          </cell>
          <cell r="D28">
            <v>17.899999999999999</v>
          </cell>
          <cell r="E28">
            <v>86.291666666666671</v>
          </cell>
          <cell r="F28">
            <v>95</v>
          </cell>
          <cell r="G28">
            <v>64</v>
          </cell>
          <cell r="H28">
            <v>15.120000000000001</v>
          </cell>
          <cell r="I28" t="str">
            <v>L</v>
          </cell>
          <cell r="J28">
            <v>36.36</v>
          </cell>
          <cell r="K28">
            <v>3.2</v>
          </cell>
        </row>
        <row r="29">
          <cell r="B29">
            <v>18.099999999999998</v>
          </cell>
          <cell r="C29">
            <v>19.899999999999999</v>
          </cell>
          <cell r="D29">
            <v>17.100000000000001</v>
          </cell>
          <cell r="E29">
            <v>95.454545454545453</v>
          </cell>
          <cell r="F29">
            <v>97</v>
          </cell>
          <cell r="G29">
            <v>90</v>
          </cell>
          <cell r="H29">
            <v>11.520000000000001</v>
          </cell>
          <cell r="I29" t="str">
            <v>L</v>
          </cell>
          <cell r="J29">
            <v>27.36</v>
          </cell>
          <cell r="K29">
            <v>36.999999999999993</v>
          </cell>
        </row>
        <row r="30">
          <cell r="B30">
            <v>17.574999999999999</v>
          </cell>
          <cell r="C30">
            <v>18.5</v>
          </cell>
          <cell r="D30">
            <v>16.899999999999999</v>
          </cell>
          <cell r="E30">
            <v>96.875</v>
          </cell>
          <cell r="F30">
            <v>98</v>
          </cell>
          <cell r="G30">
            <v>91</v>
          </cell>
          <cell r="H30">
            <v>9.7200000000000006</v>
          </cell>
          <cell r="I30" t="str">
            <v>NE</v>
          </cell>
          <cell r="J30">
            <v>17.28</v>
          </cell>
          <cell r="K30">
            <v>46.2</v>
          </cell>
        </row>
        <row r="31">
          <cell r="B31">
            <v>19.379166666666666</v>
          </cell>
          <cell r="C31">
            <v>24.3</v>
          </cell>
          <cell r="D31">
            <v>17</v>
          </cell>
          <cell r="E31">
            <v>88.791666666666671</v>
          </cell>
          <cell r="F31">
            <v>98</v>
          </cell>
          <cell r="G31">
            <v>67</v>
          </cell>
          <cell r="H31">
            <v>12.24</v>
          </cell>
          <cell r="I31" t="str">
            <v>NE</v>
          </cell>
          <cell r="J31">
            <v>26.28</v>
          </cell>
          <cell r="K31">
            <v>0</v>
          </cell>
        </row>
        <row r="32">
          <cell r="B32">
            <v>21.070833333333336</v>
          </cell>
          <cell r="C32">
            <v>27.7</v>
          </cell>
          <cell r="D32">
            <v>17.2</v>
          </cell>
          <cell r="E32">
            <v>86.083333333333329</v>
          </cell>
          <cell r="F32">
            <v>98</v>
          </cell>
          <cell r="G32">
            <v>62</v>
          </cell>
          <cell r="H32">
            <v>13.32</v>
          </cell>
          <cell r="I32" t="str">
            <v>L</v>
          </cell>
          <cell r="J32">
            <v>25.2</v>
          </cell>
          <cell r="K32">
            <v>0.2</v>
          </cell>
        </row>
        <row r="33">
          <cell r="B33">
            <v>22.745833333333334</v>
          </cell>
          <cell r="C33">
            <v>28</v>
          </cell>
          <cell r="D33">
            <v>19.2</v>
          </cell>
          <cell r="E33">
            <v>83.75</v>
          </cell>
          <cell r="F33">
            <v>95</v>
          </cell>
          <cell r="G33">
            <v>64</v>
          </cell>
          <cell r="H33">
            <v>16.2</v>
          </cell>
          <cell r="I33" t="str">
            <v>NO</v>
          </cell>
          <cell r="J33">
            <v>28.8</v>
          </cell>
          <cell r="K33">
            <v>0</v>
          </cell>
        </row>
        <row r="34">
          <cell r="B34">
            <v>22.816666666666666</v>
          </cell>
          <cell r="C34">
            <v>28.6</v>
          </cell>
          <cell r="D34">
            <v>19</v>
          </cell>
          <cell r="E34">
            <v>85.333333333333329</v>
          </cell>
          <cell r="F34">
            <v>97</v>
          </cell>
          <cell r="G34">
            <v>62</v>
          </cell>
          <cell r="H34">
            <v>18</v>
          </cell>
          <cell r="I34" t="str">
            <v>NO</v>
          </cell>
          <cell r="J34">
            <v>47.519999999999996</v>
          </cell>
          <cell r="K34">
            <v>0</v>
          </cell>
        </row>
      </sheetData>
      <sheetData sheetId="6">
        <row r="5">
          <cell r="B5">
            <v>18.804166666666667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</v>
          </cell>
        </row>
      </sheetData>
      <sheetData sheetId="5" refreshError="1">
        <row r="5">
          <cell r="B5">
            <v>24.391666666666666</v>
          </cell>
          <cell r="C5">
            <v>29.8</v>
          </cell>
          <cell r="D5">
            <v>20.3</v>
          </cell>
          <cell r="E5">
            <v>77.75</v>
          </cell>
          <cell r="F5">
            <v>92</v>
          </cell>
          <cell r="G5">
            <v>60</v>
          </cell>
          <cell r="H5">
            <v>20.16</v>
          </cell>
          <cell r="I5" t="str">
            <v>N</v>
          </cell>
          <cell r="J5">
            <v>35.64</v>
          </cell>
          <cell r="K5">
            <v>0</v>
          </cell>
        </row>
        <row r="6">
          <cell r="C6">
            <v>29.1</v>
          </cell>
          <cell r="D6">
            <v>19.399999999999999</v>
          </cell>
          <cell r="F6">
            <v>95</v>
          </cell>
          <cell r="G6">
            <v>53</v>
          </cell>
          <cell r="H6">
            <v>11.16</v>
          </cell>
          <cell r="I6" t="str">
            <v>N</v>
          </cell>
          <cell r="J6">
            <v>47.16</v>
          </cell>
          <cell r="K6">
            <v>4.5999999999999996</v>
          </cell>
        </row>
        <row r="7">
          <cell r="B7">
            <v>22.745833333333334</v>
          </cell>
          <cell r="C7">
            <v>29.2</v>
          </cell>
          <cell r="D7">
            <v>19.2</v>
          </cell>
          <cell r="E7">
            <v>75.625</v>
          </cell>
          <cell r="F7">
            <v>95</v>
          </cell>
          <cell r="G7">
            <v>39</v>
          </cell>
          <cell r="H7">
            <v>5.04</v>
          </cell>
          <cell r="I7" t="str">
            <v>S</v>
          </cell>
          <cell r="J7">
            <v>15.48</v>
          </cell>
          <cell r="K7">
            <v>0.6</v>
          </cell>
        </row>
        <row r="8">
          <cell r="B8">
            <v>19.983333333333331</v>
          </cell>
          <cell r="C8">
            <v>27.5</v>
          </cell>
          <cell r="D8">
            <v>12.5</v>
          </cell>
          <cell r="E8">
            <v>74.958333333333329</v>
          </cell>
          <cell r="F8">
            <v>96</v>
          </cell>
          <cell r="G8">
            <v>41</v>
          </cell>
          <cell r="H8">
            <v>12.24</v>
          </cell>
          <cell r="I8" t="str">
            <v>SE</v>
          </cell>
          <cell r="J8">
            <v>23.040000000000003</v>
          </cell>
          <cell r="K8">
            <v>0.2</v>
          </cell>
        </row>
        <row r="9">
          <cell r="B9">
            <v>21.087499999999995</v>
          </cell>
          <cell r="C9">
            <v>27.6</v>
          </cell>
          <cell r="D9">
            <v>15.7</v>
          </cell>
          <cell r="E9">
            <v>71.5</v>
          </cell>
          <cell r="F9">
            <v>91</v>
          </cell>
          <cell r="G9">
            <v>43</v>
          </cell>
          <cell r="H9">
            <v>12.24</v>
          </cell>
          <cell r="I9" t="str">
            <v>SE</v>
          </cell>
          <cell r="J9">
            <v>22.68</v>
          </cell>
          <cell r="K9">
            <v>0</v>
          </cell>
        </row>
        <row r="10">
          <cell r="B10">
            <v>20.512500000000003</v>
          </cell>
          <cell r="C10">
            <v>29.7</v>
          </cell>
          <cell r="D10">
            <v>13.8</v>
          </cell>
          <cell r="E10">
            <v>73</v>
          </cell>
          <cell r="F10">
            <v>95</v>
          </cell>
          <cell r="G10">
            <v>35</v>
          </cell>
          <cell r="H10">
            <v>10.08</v>
          </cell>
          <cell r="I10" t="str">
            <v>SE</v>
          </cell>
          <cell r="J10">
            <v>21.6</v>
          </cell>
          <cell r="K10">
            <v>0</v>
          </cell>
        </row>
        <row r="11">
          <cell r="B11">
            <v>20.379166666666663</v>
          </cell>
          <cell r="C11">
            <v>29.5</v>
          </cell>
          <cell r="D11">
            <v>12.9</v>
          </cell>
          <cell r="E11">
            <v>72.5</v>
          </cell>
          <cell r="F11">
            <v>96</v>
          </cell>
          <cell r="G11">
            <v>33</v>
          </cell>
          <cell r="H11">
            <v>11.520000000000001</v>
          </cell>
          <cell r="I11" t="str">
            <v>S</v>
          </cell>
          <cell r="J11">
            <v>22.32</v>
          </cell>
          <cell r="K11">
            <v>0</v>
          </cell>
        </row>
        <row r="12">
          <cell r="B12">
            <v>20.929166666666667</v>
          </cell>
          <cell r="C12">
            <v>29.8</v>
          </cell>
          <cell r="D12">
            <v>13.5</v>
          </cell>
          <cell r="E12">
            <v>73.083333333333329</v>
          </cell>
          <cell r="F12">
            <v>96</v>
          </cell>
          <cell r="G12">
            <v>29</v>
          </cell>
          <cell r="H12">
            <v>8.64</v>
          </cell>
          <cell r="I12" t="str">
            <v>SE</v>
          </cell>
          <cell r="J12">
            <v>16.559999999999999</v>
          </cell>
          <cell r="K12">
            <v>0</v>
          </cell>
        </row>
        <row r="13">
          <cell r="B13">
            <v>21.720833333333331</v>
          </cell>
          <cell r="C13">
            <v>30.3</v>
          </cell>
          <cell r="D13">
            <v>13.2</v>
          </cell>
          <cell r="E13">
            <v>69.25</v>
          </cell>
          <cell r="F13">
            <v>95</v>
          </cell>
          <cell r="G13">
            <v>41</v>
          </cell>
          <cell r="H13">
            <v>17.64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20.608333333333334</v>
          </cell>
          <cell r="C14">
            <v>27.2</v>
          </cell>
          <cell r="D14">
            <v>16.899999999999999</v>
          </cell>
          <cell r="E14">
            <v>84.583333333333329</v>
          </cell>
          <cell r="F14">
            <v>94</v>
          </cell>
          <cell r="G14">
            <v>57</v>
          </cell>
          <cell r="H14">
            <v>14.76</v>
          </cell>
          <cell r="I14" t="str">
            <v>SE</v>
          </cell>
          <cell r="J14">
            <v>39.96</v>
          </cell>
          <cell r="K14">
            <v>1.2</v>
          </cell>
        </row>
        <row r="15">
          <cell r="C15">
            <v>26.9</v>
          </cell>
          <cell r="D15">
            <v>18.600000000000001</v>
          </cell>
          <cell r="E15">
            <v>85.083333333333329</v>
          </cell>
          <cell r="F15">
            <v>96</v>
          </cell>
          <cell r="G15">
            <v>53</v>
          </cell>
          <cell r="I15" t="str">
            <v>S</v>
          </cell>
          <cell r="J15">
            <v>20.52</v>
          </cell>
          <cell r="K15">
            <v>3.6</v>
          </cell>
        </row>
        <row r="16">
          <cell r="C16">
            <v>29.4</v>
          </cell>
          <cell r="D16">
            <v>15.8</v>
          </cell>
          <cell r="F16">
            <v>97</v>
          </cell>
          <cell r="G16">
            <v>51</v>
          </cell>
          <cell r="I16" t="str">
            <v>N</v>
          </cell>
          <cell r="J16">
            <v>15.840000000000002</v>
          </cell>
          <cell r="K16">
            <v>0</v>
          </cell>
        </row>
        <row r="17">
          <cell r="C17">
            <v>30.2</v>
          </cell>
          <cell r="D17">
            <v>16.8</v>
          </cell>
          <cell r="E17">
            <v>78.958333333333329</v>
          </cell>
          <cell r="F17">
            <v>96</v>
          </cell>
          <cell r="G17">
            <v>49</v>
          </cell>
          <cell r="I17" t="str">
            <v>S</v>
          </cell>
          <cell r="J17">
            <v>18</v>
          </cell>
          <cell r="K17">
            <v>0</v>
          </cell>
        </row>
        <row r="18">
          <cell r="C18">
            <v>30.4</v>
          </cell>
          <cell r="D18">
            <v>19.100000000000001</v>
          </cell>
          <cell r="E18">
            <v>76.75</v>
          </cell>
          <cell r="F18">
            <v>94</v>
          </cell>
          <cell r="G18">
            <v>50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C19">
            <v>25</v>
          </cell>
          <cell r="D19">
            <v>17.5</v>
          </cell>
          <cell r="E19">
            <v>88.125</v>
          </cell>
          <cell r="F19">
            <v>95</v>
          </cell>
          <cell r="G19">
            <v>72</v>
          </cell>
          <cell r="I19" t="str">
            <v>L</v>
          </cell>
          <cell r="J19">
            <v>26.28</v>
          </cell>
          <cell r="K19">
            <v>16.2</v>
          </cell>
        </row>
        <row r="20">
          <cell r="C20">
            <v>23.5</v>
          </cell>
          <cell r="D20">
            <v>17.2</v>
          </cell>
          <cell r="E20">
            <v>90.458333333333329</v>
          </cell>
          <cell r="F20">
            <v>96</v>
          </cell>
          <cell r="G20">
            <v>68</v>
          </cell>
          <cell r="I20" t="str">
            <v>SE</v>
          </cell>
          <cell r="J20">
            <v>27.36</v>
          </cell>
          <cell r="K20">
            <v>74.000000000000028</v>
          </cell>
        </row>
        <row r="21">
          <cell r="C21">
            <v>27</v>
          </cell>
          <cell r="D21">
            <v>14.7</v>
          </cell>
          <cell r="E21">
            <v>84.541666666666671</v>
          </cell>
          <cell r="F21">
            <v>97</v>
          </cell>
          <cell r="G21">
            <v>56</v>
          </cell>
          <cell r="H21">
            <v>7.5600000000000005</v>
          </cell>
          <cell r="I21" t="str">
            <v>S</v>
          </cell>
          <cell r="J21">
            <v>16.920000000000002</v>
          </cell>
          <cell r="K21">
            <v>0.2</v>
          </cell>
        </row>
        <row r="22">
          <cell r="B22">
            <v>22.420833333333334</v>
          </cell>
          <cell r="C22">
            <v>30.1</v>
          </cell>
          <cell r="D22">
            <v>17.399999999999999</v>
          </cell>
          <cell r="E22">
            <v>78.333333333333329</v>
          </cell>
          <cell r="F22">
            <v>94</v>
          </cell>
          <cell r="G22">
            <v>52</v>
          </cell>
          <cell r="H22">
            <v>16.2</v>
          </cell>
          <cell r="I22" t="str">
            <v>N</v>
          </cell>
          <cell r="J22">
            <v>28.8</v>
          </cell>
          <cell r="K22">
            <v>0</v>
          </cell>
        </row>
        <row r="23">
          <cell r="B23">
            <v>22.775000000000002</v>
          </cell>
          <cell r="C23">
            <v>25.5</v>
          </cell>
          <cell r="D23">
            <v>21.4</v>
          </cell>
          <cell r="E23">
            <v>86.833333333333329</v>
          </cell>
          <cell r="F23">
            <v>94</v>
          </cell>
          <cell r="G23">
            <v>74</v>
          </cell>
          <cell r="H23">
            <v>12.96</v>
          </cell>
          <cell r="I23" t="str">
            <v>N</v>
          </cell>
          <cell r="J23">
            <v>22.68</v>
          </cell>
          <cell r="K23">
            <v>15.399999999999999</v>
          </cell>
        </row>
        <row r="24">
          <cell r="B24">
            <v>20.062499999999996</v>
          </cell>
          <cell r="C24">
            <v>21.8</v>
          </cell>
          <cell r="D24">
            <v>17.600000000000001</v>
          </cell>
          <cell r="E24">
            <v>91.333333333333329</v>
          </cell>
          <cell r="F24">
            <v>95</v>
          </cell>
          <cell r="G24">
            <v>82</v>
          </cell>
          <cell r="H24">
            <v>10.44</v>
          </cell>
          <cell r="I24" t="str">
            <v>SO</v>
          </cell>
          <cell r="J24">
            <v>22.32</v>
          </cell>
          <cell r="K24">
            <v>5.8</v>
          </cell>
        </row>
        <row r="25">
          <cell r="B25">
            <v>14.720833333333337</v>
          </cell>
          <cell r="C25">
            <v>17.7</v>
          </cell>
          <cell r="D25">
            <v>12.4</v>
          </cell>
          <cell r="E25">
            <v>90.333333333333329</v>
          </cell>
          <cell r="F25">
            <v>94</v>
          </cell>
          <cell r="G25">
            <v>83</v>
          </cell>
          <cell r="H25">
            <v>11.879999999999999</v>
          </cell>
          <cell r="I25" t="str">
            <v>SO</v>
          </cell>
          <cell r="J25">
            <v>23.400000000000002</v>
          </cell>
          <cell r="K25">
            <v>0.2</v>
          </cell>
        </row>
        <row r="26">
          <cell r="C26">
            <v>18.7</v>
          </cell>
          <cell r="D26">
            <v>11</v>
          </cell>
          <cell r="F26">
            <v>96</v>
          </cell>
          <cell r="G26">
            <v>71</v>
          </cell>
          <cell r="H26">
            <v>9.3600000000000012</v>
          </cell>
          <cell r="I26" t="str">
            <v>S</v>
          </cell>
          <cell r="J26">
            <v>18.36</v>
          </cell>
          <cell r="K26">
            <v>0</v>
          </cell>
        </row>
        <row r="27">
          <cell r="B27">
            <v>19.270833333333332</v>
          </cell>
          <cell r="C27">
            <v>26.2</v>
          </cell>
          <cell r="D27">
            <v>15.7</v>
          </cell>
          <cell r="E27">
            <v>83.833333333333329</v>
          </cell>
          <cell r="F27">
            <v>91</v>
          </cell>
          <cell r="G27">
            <v>69</v>
          </cell>
          <cell r="H27">
            <v>10.8</v>
          </cell>
          <cell r="I27" t="str">
            <v>L</v>
          </cell>
          <cell r="J27">
            <v>20.52</v>
          </cell>
          <cell r="K27">
            <v>0</v>
          </cell>
        </row>
        <row r="28">
          <cell r="B28">
            <v>20.458333333333332</v>
          </cell>
          <cell r="C28">
            <v>23.6</v>
          </cell>
          <cell r="D28">
            <v>18.8</v>
          </cell>
          <cell r="E28">
            <v>87.958333333333329</v>
          </cell>
          <cell r="F28">
            <v>96</v>
          </cell>
          <cell r="G28">
            <v>74</v>
          </cell>
          <cell r="H28">
            <v>9.3600000000000012</v>
          </cell>
          <cell r="I28" t="str">
            <v>SO</v>
          </cell>
          <cell r="J28">
            <v>21.6</v>
          </cell>
          <cell r="K28">
            <v>0</v>
          </cell>
        </row>
        <row r="29">
          <cell r="B29">
            <v>17.236363636363635</v>
          </cell>
          <cell r="C29">
            <v>18.899999999999999</v>
          </cell>
          <cell r="D29">
            <v>15.2</v>
          </cell>
          <cell r="E29">
            <v>93.454545454545453</v>
          </cell>
          <cell r="F29">
            <v>96</v>
          </cell>
          <cell r="G29">
            <v>88</v>
          </cell>
          <cell r="H29">
            <v>12.96</v>
          </cell>
          <cell r="I29" t="str">
            <v>S</v>
          </cell>
          <cell r="J29">
            <v>35.28</v>
          </cell>
          <cell r="K29">
            <v>18.600000000000001</v>
          </cell>
        </row>
        <row r="30">
          <cell r="B30">
            <v>17.508333333333336</v>
          </cell>
          <cell r="C30">
            <v>19.7</v>
          </cell>
          <cell r="D30">
            <v>15.6</v>
          </cell>
          <cell r="E30">
            <v>95</v>
          </cell>
          <cell r="F30">
            <v>97</v>
          </cell>
          <cell r="G30">
            <v>89</v>
          </cell>
          <cell r="H30">
            <v>8.2799999999999994</v>
          </cell>
          <cell r="I30" t="str">
            <v>SO</v>
          </cell>
          <cell r="J30">
            <v>24.840000000000003</v>
          </cell>
          <cell r="K30">
            <v>60</v>
          </cell>
        </row>
        <row r="31">
          <cell r="B31">
            <v>20.033333333333335</v>
          </cell>
          <cell r="C31">
            <v>24</v>
          </cell>
          <cell r="D31">
            <v>17.600000000000001</v>
          </cell>
          <cell r="E31">
            <v>88.5</v>
          </cell>
          <cell r="F31">
            <v>97</v>
          </cell>
          <cell r="G31">
            <v>70</v>
          </cell>
          <cell r="H31">
            <v>13.68</v>
          </cell>
          <cell r="I31" t="str">
            <v>N</v>
          </cell>
          <cell r="J31">
            <v>24.12</v>
          </cell>
          <cell r="K31">
            <v>0.2</v>
          </cell>
        </row>
        <row r="32">
          <cell r="B32">
            <v>22.004166666666666</v>
          </cell>
          <cell r="C32">
            <v>28.5</v>
          </cell>
          <cell r="D32">
            <v>16.7</v>
          </cell>
          <cell r="E32">
            <v>83.166666666666671</v>
          </cell>
          <cell r="F32">
            <v>97</v>
          </cell>
          <cell r="G32">
            <v>60</v>
          </cell>
          <cell r="H32">
            <v>18.720000000000002</v>
          </cell>
          <cell r="I32" t="str">
            <v>N</v>
          </cell>
          <cell r="J32">
            <v>34.200000000000003</v>
          </cell>
          <cell r="K32">
            <v>0</v>
          </cell>
        </row>
        <row r="33">
          <cell r="B33">
            <v>23.362499999999997</v>
          </cell>
          <cell r="C33">
            <v>29.3</v>
          </cell>
          <cell r="D33">
            <v>18.3</v>
          </cell>
          <cell r="E33">
            <v>84.416666666666671</v>
          </cell>
          <cell r="F33">
            <v>96</v>
          </cell>
          <cell r="G33">
            <v>58</v>
          </cell>
          <cell r="H33">
            <v>12.24</v>
          </cell>
          <cell r="I33" t="str">
            <v>SE</v>
          </cell>
          <cell r="J33">
            <v>30.240000000000002</v>
          </cell>
          <cell r="K33">
            <v>0.4</v>
          </cell>
        </row>
        <row r="34">
          <cell r="B34">
            <v>22.854166666666668</v>
          </cell>
          <cell r="C34">
            <v>27.7</v>
          </cell>
          <cell r="D34">
            <v>20.399999999999999</v>
          </cell>
          <cell r="E34">
            <v>87</v>
          </cell>
          <cell r="F34">
            <v>97</v>
          </cell>
          <cell r="G34">
            <v>61</v>
          </cell>
          <cell r="H34">
            <v>11.16</v>
          </cell>
          <cell r="I34" t="str">
            <v>SO</v>
          </cell>
          <cell r="J34">
            <v>26.28</v>
          </cell>
          <cell r="K34">
            <v>0.2</v>
          </cell>
        </row>
      </sheetData>
      <sheetData sheetId="6">
        <row r="5">
          <cell r="B5">
            <v>19.895833333333332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NE</v>
          </cell>
        </row>
      </sheetData>
      <sheetData sheetId="5" refreshError="1">
        <row r="5">
          <cell r="B5">
            <v>22.508333333333329</v>
          </cell>
          <cell r="C5">
            <v>28.7</v>
          </cell>
          <cell r="D5">
            <v>18.8</v>
          </cell>
          <cell r="E5">
            <v>78.333333333333329</v>
          </cell>
          <cell r="F5">
            <v>93</v>
          </cell>
          <cell r="G5">
            <v>59</v>
          </cell>
          <cell r="H5">
            <v>12.96</v>
          </cell>
          <cell r="I5" t="str">
            <v>N</v>
          </cell>
          <cell r="J5">
            <v>30.6</v>
          </cell>
          <cell r="K5">
            <v>0.2</v>
          </cell>
        </row>
        <row r="6">
          <cell r="C6">
            <v>27.7</v>
          </cell>
          <cell r="D6">
            <v>18.7</v>
          </cell>
          <cell r="F6">
            <v>95</v>
          </cell>
          <cell r="G6">
            <v>55</v>
          </cell>
          <cell r="H6">
            <v>8.64</v>
          </cell>
          <cell r="I6" t="str">
            <v>N</v>
          </cell>
          <cell r="J6">
            <v>30.240000000000002</v>
          </cell>
          <cell r="K6">
            <v>3.8</v>
          </cell>
        </row>
        <row r="7">
          <cell r="B7">
            <v>17.554166666666667</v>
          </cell>
          <cell r="C7">
            <v>22.6</v>
          </cell>
          <cell r="D7">
            <v>14.3</v>
          </cell>
          <cell r="E7">
            <v>89.666666666666671</v>
          </cell>
          <cell r="F7">
            <v>96</v>
          </cell>
          <cell r="G7">
            <v>72</v>
          </cell>
          <cell r="H7">
            <v>7.2</v>
          </cell>
          <cell r="I7" t="str">
            <v>SO</v>
          </cell>
          <cell r="J7">
            <v>17.28</v>
          </cell>
          <cell r="K7">
            <v>0</v>
          </cell>
        </row>
        <row r="8">
          <cell r="B8">
            <v>17.612500000000001</v>
          </cell>
          <cell r="C8">
            <v>26.7</v>
          </cell>
          <cell r="D8">
            <v>11.2</v>
          </cell>
          <cell r="E8">
            <v>81.166666666666671</v>
          </cell>
          <cell r="F8">
            <v>97</v>
          </cell>
          <cell r="G8">
            <v>43</v>
          </cell>
          <cell r="H8">
            <v>7.5600000000000005</v>
          </cell>
          <cell r="I8" t="str">
            <v>L</v>
          </cell>
          <cell r="J8">
            <v>22.68</v>
          </cell>
          <cell r="K8">
            <v>0.4</v>
          </cell>
        </row>
        <row r="9">
          <cell r="B9">
            <v>19.025000000000002</v>
          </cell>
          <cell r="C9">
            <v>25.7</v>
          </cell>
          <cell r="D9">
            <v>12.3</v>
          </cell>
          <cell r="E9">
            <v>75.875</v>
          </cell>
          <cell r="F9">
            <v>96</v>
          </cell>
          <cell r="G9">
            <v>45</v>
          </cell>
          <cell r="H9">
            <v>12.24</v>
          </cell>
          <cell r="I9" t="str">
            <v>NE</v>
          </cell>
          <cell r="J9">
            <v>25.2</v>
          </cell>
          <cell r="K9">
            <v>0.2</v>
          </cell>
        </row>
        <row r="10">
          <cell r="B10">
            <v>19.541666666666668</v>
          </cell>
          <cell r="C10">
            <v>27.7</v>
          </cell>
          <cell r="D10">
            <v>12.2</v>
          </cell>
          <cell r="E10">
            <v>73.333333333333329</v>
          </cell>
          <cell r="F10">
            <v>96</v>
          </cell>
          <cell r="G10">
            <v>40</v>
          </cell>
          <cell r="H10">
            <v>5.4</v>
          </cell>
          <cell r="I10" t="str">
            <v>O</v>
          </cell>
          <cell r="J10">
            <v>21.6</v>
          </cell>
          <cell r="K10">
            <v>0</v>
          </cell>
        </row>
        <row r="11">
          <cell r="B11">
            <v>19.849999999999998</v>
          </cell>
          <cell r="C11">
            <v>27.2</v>
          </cell>
          <cell r="D11">
            <v>13.7</v>
          </cell>
          <cell r="E11">
            <v>72.5</v>
          </cell>
          <cell r="F11">
            <v>95</v>
          </cell>
          <cell r="G11">
            <v>40</v>
          </cell>
          <cell r="H11">
            <v>10.08</v>
          </cell>
          <cell r="I11" t="str">
            <v>NE</v>
          </cell>
          <cell r="J11">
            <v>25.92</v>
          </cell>
          <cell r="K11">
            <v>0.2</v>
          </cell>
        </row>
        <row r="12">
          <cell r="B12">
            <v>19.429166666666671</v>
          </cell>
          <cell r="C12">
            <v>27.1</v>
          </cell>
          <cell r="D12">
            <v>13</v>
          </cell>
          <cell r="E12">
            <v>76.791666666666671</v>
          </cell>
          <cell r="F12">
            <v>96</v>
          </cell>
          <cell r="G12">
            <v>49</v>
          </cell>
          <cell r="H12">
            <v>4.6800000000000006</v>
          </cell>
          <cell r="I12" t="str">
            <v>L</v>
          </cell>
          <cell r="J12">
            <v>13.68</v>
          </cell>
          <cell r="K12">
            <v>0</v>
          </cell>
        </row>
        <row r="13">
          <cell r="B13">
            <v>21.341666666666669</v>
          </cell>
          <cell r="C13">
            <v>28.2</v>
          </cell>
          <cell r="D13">
            <v>14.7</v>
          </cell>
          <cell r="E13">
            <v>68</v>
          </cell>
          <cell r="F13">
            <v>88</v>
          </cell>
          <cell r="G13">
            <v>43</v>
          </cell>
          <cell r="H13">
            <v>14.76</v>
          </cell>
          <cell r="I13" t="str">
            <v>NE</v>
          </cell>
          <cell r="J13">
            <v>29.16</v>
          </cell>
          <cell r="K13">
            <v>0</v>
          </cell>
        </row>
        <row r="14">
          <cell r="B14">
            <v>19.583333333333336</v>
          </cell>
          <cell r="C14">
            <v>22.3</v>
          </cell>
          <cell r="D14">
            <v>16.600000000000001</v>
          </cell>
          <cell r="E14">
            <v>81.166666666666671</v>
          </cell>
          <cell r="F14">
            <v>91</v>
          </cell>
          <cell r="G14">
            <v>68</v>
          </cell>
          <cell r="H14">
            <v>7.9200000000000008</v>
          </cell>
          <cell r="I14" t="str">
            <v>L</v>
          </cell>
          <cell r="J14">
            <v>22.32</v>
          </cell>
          <cell r="K14">
            <v>0</v>
          </cell>
        </row>
        <row r="15">
          <cell r="B15">
            <v>18.875</v>
          </cell>
          <cell r="C15">
            <v>26.3</v>
          </cell>
          <cell r="D15">
            <v>14.9</v>
          </cell>
          <cell r="E15">
            <v>87.041666666666671</v>
          </cell>
          <cell r="F15">
            <v>97</v>
          </cell>
          <cell r="G15">
            <v>54</v>
          </cell>
          <cell r="H15">
            <v>3.24</v>
          </cell>
          <cell r="I15" t="str">
            <v>SO</v>
          </cell>
          <cell r="J15">
            <v>12.24</v>
          </cell>
          <cell r="K15">
            <v>0.2</v>
          </cell>
        </row>
        <row r="16">
          <cell r="C16">
            <v>28.4</v>
          </cell>
          <cell r="D16">
            <v>14.4</v>
          </cell>
          <cell r="F16">
            <v>97</v>
          </cell>
          <cell r="G16">
            <v>47</v>
          </cell>
          <cell r="H16">
            <v>3.9600000000000004</v>
          </cell>
          <cell r="I16" t="str">
            <v>SE</v>
          </cell>
          <cell r="J16">
            <v>12.6</v>
          </cell>
          <cell r="K16">
            <v>0.2</v>
          </cell>
        </row>
        <row r="17">
          <cell r="B17">
            <v>20.779166666666665</v>
          </cell>
          <cell r="C17">
            <v>29.2</v>
          </cell>
          <cell r="D17">
            <v>14.5</v>
          </cell>
          <cell r="E17">
            <v>81.708333333333329</v>
          </cell>
          <cell r="F17">
            <v>97</v>
          </cell>
          <cell r="G17">
            <v>46</v>
          </cell>
          <cell r="H17">
            <v>4.6800000000000006</v>
          </cell>
          <cell r="I17" t="str">
            <v>SE</v>
          </cell>
          <cell r="J17">
            <v>17.28</v>
          </cell>
          <cell r="K17">
            <v>0.2</v>
          </cell>
        </row>
        <row r="18">
          <cell r="B18">
            <v>21.825000000000003</v>
          </cell>
          <cell r="C18">
            <v>28.9</v>
          </cell>
          <cell r="D18">
            <v>15</v>
          </cell>
          <cell r="E18">
            <v>78.625</v>
          </cell>
          <cell r="F18">
            <v>96</v>
          </cell>
          <cell r="G18">
            <v>51</v>
          </cell>
          <cell r="H18">
            <v>10.08</v>
          </cell>
          <cell r="I18" t="str">
            <v>L</v>
          </cell>
          <cell r="J18">
            <v>21.6</v>
          </cell>
          <cell r="K18">
            <v>0</v>
          </cell>
        </row>
        <row r="19">
          <cell r="B19">
            <v>18.383333333333336</v>
          </cell>
          <cell r="C19">
            <v>23.1</v>
          </cell>
          <cell r="D19">
            <v>14.7</v>
          </cell>
          <cell r="E19">
            <v>90</v>
          </cell>
          <cell r="F19">
            <v>96</v>
          </cell>
          <cell r="G19">
            <v>76</v>
          </cell>
          <cell r="H19">
            <v>19.079999999999998</v>
          </cell>
          <cell r="I19" t="str">
            <v>SE</v>
          </cell>
          <cell r="J19">
            <v>50.4</v>
          </cell>
          <cell r="K19">
            <v>49.400000000000006</v>
          </cell>
        </row>
        <row r="20">
          <cell r="B20">
            <v>17.741666666666671</v>
          </cell>
          <cell r="C20">
            <v>19.8</v>
          </cell>
          <cell r="D20">
            <v>16.600000000000001</v>
          </cell>
          <cell r="E20">
            <v>92.75</v>
          </cell>
          <cell r="F20">
            <v>96</v>
          </cell>
          <cell r="G20">
            <v>84</v>
          </cell>
          <cell r="H20">
            <v>14.04</v>
          </cell>
          <cell r="I20" t="str">
            <v>NE</v>
          </cell>
          <cell r="J20">
            <v>32.04</v>
          </cell>
          <cell r="K20">
            <v>28.4</v>
          </cell>
        </row>
        <row r="21">
          <cell r="B21">
            <v>16.933333333333334</v>
          </cell>
          <cell r="C21">
            <v>22.9</v>
          </cell>
          <cell r="D21">
            <v>13.8</v>
          </cell>
          <cell r="E21">
            <v>89.875</v>
          </cell>
          <cell r="F21">
            <v>97</v>
          </cell>
          <cell r="G21">
            <v>62</v>
          </cell>
          <cell r="H21">
            <v>3.6</v>
          </cell>
          <cell r="I21" t="str">
            <v>L</v>
          </cell>
          <cell r="J21">
            <v>11.879999999999999</v>
          </cell>
          <cell r="K21">
            <v>0.6</v>
          </cell>
        </row>
        <row r="22">
          <cell r="B22">
            <v>19.850000000000001</v>
          </cell>
          <cell r="C22">
            <v>26.1</v>
          </cell>
          <cell r="D22">
            <v>15.4</v>
          </cell>
          <cell r="E22">
            <v>83.083333333333329</v>
          </cell>
          <cell r="F22">
            <v>94</v>
          </cell>
          <cell r="G22">
            <v>64</v>
          </cell>
          <cell r="H22">
            <v>12.96</v>
          </cell>
          <cell r="I22" t="str">
            <v>L</v>
          </cell>
          <cell r="J22">
            <v>29.52</v>
          </cell>
          <cell r="K22">
            <v>0</v>
          </cell>
        </row>
        <row r="23">
          <cell r="B23">
            <v>21.237500000000004</v>
          </cell>
          <cell r="C23">
            <v>24.1</v>
          </cell>
          <cell r="D23">
            <v>19.3</v>
          </cell>
          <cell r="E23">
            <v>87.208333333333329</v>
          </cell>
          <cell r="F23">
            <v>95</v>
          </cell>
          <cell r="G23">
            <v>74</v>
          </cell>
          <cell r="H23">
            <v>16.2</v>
          </cell>
          <cell r="I23" t="str">
            <v>N</v>
          </cell>
          <cell r="J23">
            <v>36.72</v>
          </cell>
          <cell r="K23">
            <v>28.8</v>
          </cell>
        </row>
        <row r="24">
          <cell r="B24">
            <v>19.858333333333334</v>
          </cell>
          <cell r="C24">
            <v>21.1</v>
          </cell>
          <cell r="D24">
            <v>18.100000000000001</v>
          </cell>
          <cell r="E24">
            <v>94</v>
          </cell>
          <cell r="F24">
            <v>96</v>
          </cell>
          <cell r="G24">
            <v>92</v>
          </cell>
          <cell r="H24">
            <v>11.879999999999999</v>
          </cell>
          <cell r="I24" t="str">
            <v>N</v>
          </cell>
          <cell r="J24">
            <v>25.92</v>
          </cell>
          <cell r="K24">
            <v>20</v>
          </cell>
        </row>
        <row r="25">
          <cell r="B25">
            <v>15.241666666666667</v>
          </cell>
          <cell r="C25">
            <v>18.2</v>
          </cell>
          <cell r="D25">
            <v>11.7</v>
          </cell>
          <cell r="E25">
            <v>94.458333333333329</v>
          </cell>
          <cell r="F25">
            <v>96</v>
          </cell>
          <cell r="G25">
            <v>91</v>
          </cell>
          <cell r="H25">
            <v>12.24</v>
          </cell>
          <cell r="I25" t="str">
            <v>O</v>
          </cell>
          <cell r="J25">
            <v>32.76</v>
          </cell>
          <cell r="K25">
            <v>6.0000000000000009</v>
          </cell>
        </row>
        <row r="26">
          <cell r="C26">
            <v>13.7</v>
          </cell>
          <cell r="D26">
            <v>9.1999999999999993</v>
          </cell>
          <cell r="F26">
            <v>96</v>
          </cell>
          <cell r="G26">
            <v>83</v>
          </cell>
          <cell r="H26">
            <v>9</v>
          </cell>
          <cell r="I26" t="str">
            <v>L</v>
          </cell>
          <cell r="J26">
            <v>21.96</v>
          </cell>
          <cell r="K26">
            <v>2</v>
          </cell>
        </row>
        <row r="27">
          <cell r="B27">
            <v>15.966666666666669</v>
          </cell>
          <cell r="C27">
            <v>21.4</v>
          </cell>
          <cell r="D27">
            <v>12.3</v>
          </cell>
          <cell r="E27">
            <v>90.916666666666671</v>
          </cell>
          <cell r="F27">
            <v>96</v>
          </cell>
          <cell r="G27">
            <v>81</v>
          </cell>
          <cell r="H27">
            <v>9.3600000000000012</v>
          </cell>
          <cell r="I27" t="str">
            <v>L</v>
          </cell>
          <cell r="J27">
            <v>21.6</v>
          </cell>
          <cell r="K27">
            <v>5</v>
          </cell>
        </row>
        <row r="28">
          <cell r="B28">
            <v>20.425000000000001</v>
          </cell>
          <cell r="C28">
            <v>25.7</v>
          </cell>
          <cell r="D28">
            <v>18.5</v>
          </cell>
          <cell r="E28">
            <v>87.333333333333329</v>
          </cell>
          <cell r="F28">
            <v>94</v>
          </cell>
          <cell r="G28">
            <v>71</v>
          </cell>
          <cell r="H28">
            <v>10.8</v>
          </cell>
          <cell r="I28" t="str">
            <v>NE</v>
          </cell>
          <cell r="J28">
            <v>25.56</v>
          </cell>
          <cell r="K28">
            <v>2.6</v>
          </cell>
        </row>
        <row r="29">
          <cell r="B29">
            <v>17.83636363636364</v>
          </cell>
          <cell r="C29">
            <v>19.600000000000001</v>
          </cell>
          <cell r="D29">
            <v>16.399999999999999</v>
          </cell>
          <cell r="E29">
            <v>95.86363636363636</v>
          </cell>
          <cell r="F29">
            <v>96</v>
          </cell>
          <cell r="G29">
            <v>93</v>
          </cell>
          <cell r="H29">
            <v>9.3600000000000012</v>
          </cell>
          <cell r="I29" t="str">
            <v>N</v>
          </cell>
          <cell r="J29">
            <v>23.400000000000002</v>
          </cell>
          <cell r="K29">
            <v>85.2</v>
          </cell>
        </row>
        <row r="30">
          <cell r="B30">
            <v>17.620833333333334</v>
          </cell>
          <cell r="C30">
            <v>19.3</v>
          </cell>
          <cell r="D30">
            <v>16.100000000000001</v>
          </cell>
          <cell r="E30">
            <v>93.375</v>
          </cell>
          <cell r="F30">
            <v>97</v>
          </cell>
          <cell r="G30">
            <v>83</v>
          </cell>
          <cell r="H30">
            <v>7.2</v>
          </cell>
          <cell r="I30" t="str">
            <v>L</v>
          </cell>
          <cell r="J30">
            <v>21.6</v>
          </cell>
          <cell r="K30">
            <v>20.999999999999996</v>
          </cell>
        </row>
        <row r="31">
          <cell r="B31">
            <v>19.100000000000001</v>
          </cell>
          <cell r="C31">
            <v>23.1</v>
          </cell>
          <cell r="D31">
            <v>16.8</v>
          </cell>
          <cell r="E31">
            <v>88.375</v>
          </cell>
          <cell r="F31">
            <v>96</v>
          </cell>
          <cell r="G31">
            <v>68</v>
          </cell>
          <cell r="H31">
            <v>7.9200000000000008</v>
          </cell>
          <cell r="I31" t="str">
            <v>NE</v>
          </cell>
          <cell r="J31">
            <v>22.32</v>
          </cell>
          <cell r="K31">
            <v>0.60000000000000009</v>
          </cell>
        </row>
        <row r="32">
          <cell r="B32">
            <v>21.262499999999999</v>
          </cell>
          <cell r="C32">
            <v>27.2</v>
          </cell>
          <cell r="D32">
            <v>17.600000000000001</v>
          </cell>
          <cell r="E32">
            <v>84.416666666666671</v>
          </cell>
          <cell r="F32">
            <v>96</v>
          </cell>
          <cell r="G32">
            <v>61</v>
          </cell>
          <cell r="H32">
            <v>15.48</v>
          </cell>
          <cell r="I32" t="str">
            <v>NE</v>
          </cell>
          <cell r="J32">
            <v>30.96</v>
          </cell>
          <cell r="K32">
            <v>0</v>
          </cell>
        </row>
        <row r="33">
          <cell r="B33">
            <v>23.525000000000002</v>
          </cell>
          <cell r="C33">
            <v>29.2</v>
          </cell>
          <cell r="D33">
            <v>19.399999999999999</v>
          </cell>
          <cell r="E33">
            <v>77.708333333333329</v>
          </cell>
          <cell r="F33">
            <v>93</v>
          </cell>
          <cell r="G33">
            <v>56</v>
          </cell>
          <cell r="H33">
            <v>14.4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21.987499999999994</v>
          </cell>
          <cell r="C34">
            <v>27.8</v>
          </cell>
          <cell r="D34">
            <v>18</v>
          </cell>
          <cell r="E34">
            <v>85.75</v>
          </cell>
          <cell r="F34">
            <v>97</v>
          </cell>
          <cell r="G34">
            <v>62</v>
          </cell>
          <cell r="H34">
            <v>15.840000000000002</v>
          </cell>
          <cell r="I34" t="str">
            <v>SO</v>
          </cell>
          <cell r="J34">
            <v>32.4</v>
          </cell>
          <cell r="K34">
            <v>1.6</v>
          </cell>
        </row>
      </sheetData>
      <sheetData sheetId="6">
        <row r="5">
          <cell r="B5">
            <v>18.208333333333336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O</v>
          </cell>
        </row>
      </sheetData>
      <sheetData sheetId="5" refreshError="1">
        <row r="5">
          <cell r="B5">
            <v>21.920833333333334</v>
          </cell>
          <cell r="C5">
            <v>29.4</v>
          </cell>
          <cell r="D5">
            <v>17.600000000000001</v>
          </cell>
          <cell r="E5">
            <v>84.5</v>
          </cell>
          <cell r="F5">
            <v>100</v>
          </cell>
          <cell r="G5">
            <v>57</v>
          </cell>
          <cell r="H5">
            <v>9.3600000000000012</v>
          </cell>
          <cell r="I5" t="str">
            <v>NO</v>
          </cell>
          <cell r="J5">
            <v>28.44</v>
          </cell>
          <cell r="K5">
            <v>0</v>
          </cell>
        </row>
        <row r="6">
          <cell r="C6">
            <v>26.9</v>
          </cell>
          <cell r="D6">
            <v>17.600000000000001</v>
          </cell>
          <cell r="F6">
            <v>100</v>
          </cell>
          <cell r="G6">
            <v>63</v>
          </cell>
          <cell r="H6">
            <v>11.520000000000001</v>
          </cell>
          <cell r="I6" t="str">
            <v>NO</v>
          </cell>
          <cell r="J6">
            <v>49.32</v>
          </cell>
          <cell r="K6">
            <v>0.2</v>
          </cell>
        </row>
        <row r="7">
          <cell r="B7">
            <v>19.783333333333335</v>
          </cell>
          <cell r="C7">
            <v>25.6</v>
          </cell>
          <cell r="D7">
            <v>15.1</v>
          </cell>
          <cell r="E7">
            <v>76.666666666666671</v>
          </cell>
          <cell r="F7">
            <v>100</v>
          </cell>
          <cell r="G7">
            <v>46</v>
          </cell>
          <cell r="H7">
            <v>6.84</v>
          </cell>
          <cell r="I7" t="str">
            <v>SE</v>
          </cell>
          <cell r="J7">
            <v>19.079999999999998</v>
          </cell>
          <cell r="K7">
            <v>0</v>
          </cell>
        </row>
        <row r="8">
          <cell r="B8">
            <v>16.779166666666665</v>
          </cell>
          <cell r="C8">
            <v>25.3</v>
          </cell>
          <cell r="D8">
            <v>10.6</v>
          </cell>
          <cell r="E8">
            <v>75.461538461538467</v>
          </cell>
          <cell r="F8">
            <v>100</v>
          </cell>
          <cell r="G8">
            <v>50</v>
          </cell>
          <cell r="H8">
            <v>7.5600000000000005</v>
          </cell>
          <cell r="I8" t="str">
            <v>O</v>
          </cell>
          <cell r="J8">
            <v>20.88</v>
          </cell>
          <cell r="K8">
            <v>0.2</v>
          </cell>
        </row>
        <row r="9">
          <cell r="B9">
            <v>18.275000000000006</v>
          </cell>
          <cell r="C9">
            <v>27.8</v>
          </cell>
          <cell r="D9">
            <v>10.9</v>
          </cell>
          <cell r="E9">
            <v>79.10526315789474</v>
          </cell>
          <cell r="F9">
            <v>100</v>
          </cell>
          <cell r="G9">
            <v>37</v>
          </cell>
          <cell r="H9">
            <v>6.12</v>
          </cell>
          <cell r="I9" t="str">
            <v>O</v>
          </cell>
          <cell r="J9">
            <v>16.559999999999999</v>
          </cell>
          <cell r="K9">
            <v>0</v>
          </cell>
        </row>
        <row r="10">
          <cell r="B10">
            <v>18.829166666666666</v>
          </cell>
          <cell r="C10">
            <v>28.2</v>
          </cell>
          <cell r="D10">
            <v>12.1</v>
          </cell>
          <cell r="E10">
            <v>80.208333333333329</v>
          </cell>
          <cell r="F10">
            <v>100</v>
          </cell>
          <cell r="G10">
            <v>37</v>
          </cell>
          <cell r="H10">
            <v>5.4</v>
          </cell>
          <cell r="I10" t="str">
            <v>O</v>
          </cell>
          <cell r="J10">
            <v>17.28</v>
          </cell>
          <cell r="K10">
            <v>0</v>
          </cell>
        </row>
        <row r="11">
          <cell r="B11">
            <v>18.533333333333335</v>
          </cell>
          <cell r="C11">
            <v>27.1</v>
          </cell>
          <cell r="D11">
            <v>11.4</v>
          </cell>
          <cell r="E11">
            <v>81.869565217391298</v>
          </cell>
          <cell r="F11">
            <v>100</v>
          </cell>
          <cell r="G11">
            <v>46</v>
          </cell>
          <cell r="H11">
            <v>9.7200000000000006</v>
          </cell>
          <cell r="I11" t="str">
            <v>O</v>
          </cell>
          <cell r="J11">
            <v>18.720000000000002</v>
          </cell>
          <cell r="K11">
            <v>0</v>
          </cell>
        </row>
        <row r="12">
          <cell r="B12">
            <v>19.129166666666663</v>
          </cell>
          <cell r="C12">
            <v>27.6</v>
          </cell>
          <cell r="D12">
            <v>12.9</v>
          </cell>
          <cell r="E12">
            <v>81.166666666666671</v>
          </cell>
          <cell r="F12">
            <v>100</v>
          </cell>
          <cell r="G12">
            <v>42</v>
          </cell>
          <cell r="H12">
            <v>6.84</v>
          </cell>
          <cell r="I12" t="str">
            <v>O</v>
          </cell>
          <cell r="J12">
            <v>18.720000000000002</v>
          </cell>
          <cell r="K12">
            <v>0</v>
          </cell>
        </row>
        <row r="13">
          <cell r="B13">
            <v>19.858333333333331</v>
          </cell>
          <cell r="C13">
            <v>29.4</v>
          </cell>
          <cell r="D13">
            <v>11.7</v>
          </cell>
          <cell r="E13">
            <v>76.541666666666671</v>
          </cell>
          <cell r="F13">
            <v>100</v>
          </cell>
          <cell r="G13">
            <v>37</v>
          </cell>
          <cell r="H13">
            <v>9.3600000000000012</v>
          </cell>
          <cell r="I13" t="str">
            <v>NE</v>
          </cell>
          <cell r="J13">
            <v>29.52</v>
          </cell>
          <cell r="K13">
            <v>0.2</v>
          </cell>
        </row>
        <row r="14">
          <cell r="B14">
            <v>19.56666666666667</v>
          </cell>
          <cell r="C14">
            <v>26</v>
          </cell>
          <cell r="D14">
            <v>15</v>
          </cell>
          <cell r="E14">
            <v>88.791666666666671</v>
          </cell>
          <cell r="F14">
            <v>100</v>
          </cell>
          <cell r="G14">
            <v>62</v>
          </cell>
          <cell r="H14">
            <v>5.04</v>
          </cell>
          <cell r="I14" t="str">
            <v>O</v>
          </cell>
          <cell r="J14">
            <v>19.8</v>
          </cell>
          <cell r="K14">
            <v>0</v>
          </cell>
        </row>
        <row r="15">
          <cell r="B15">
            <v>19.662499999999998</v>
          </cell>
          <cell r="C15">
            <v>25.7</v>
          </cell>
          <cell r="D15">
            <v>15.5</v>
          </cell>
          <cell r="E15">
            <v>88.94736842105263</v>
          </cell>
          <cell r="F15">
            <v>100</v>
          </cell>
          <cell r="G15">
            <v>62</v>
          </cell>
          <cell r="H15">
            <v>6.12</v>
          </cell>
          <cell r="I15" t="str">
            <v>O</v>
          </cell>
          <cell r="J15">
            <v>12.96</v>
          </cell>
          <cell r="K15">
            <v>0.2</v>
          </cell>
        </row>
        <row r="16">
          <cell r="C16">
            <v>28.1</v>
          </cell>
          <cell r="D16">
            <v>14.6</v>
          </cell>
          <cell r="F16">
            <v>100</v>
          </cell>
          <cell r="G16">
            <v>52</v>
          </cell>
          <cell r="H16">
            <v>5.4</v>
          </cell>
          <cell r="I16" t="str">
            <v>O</v>
          </cell>
          <cell r="J16">
            <v>11.879999999999999</v>
          </cell>
          <cell r="K16">
            <v>0</v>
          </cell>
        </row>
        <row r="17">
          <cell r="B17">
            <v>20.624999999999996</v>
          </cell>
          <cell r="C17">
            <v>29.1</v>
          </cell>
          <cell r="D17">
            <v>14.6</v>
          </cell>
          <cell r="E17">
            <v>81</v>
          </cell>
          <cell r="F17">
            <v>100</v>
          </cell>
          <cell r="G17">
            <v>50</v>
          </cell>
          <cell r="H17">
            <v>8.2799999999999994</v>
          </cell>
          <cell r="I17" t="str">
            <v>O</v>
          </cell>
          <cell r="J17">
            <v>18</v>
          </cell>
          <cell r="K17">
            <v>0</v>
          </cell>
        </row>
        <row r="18">
          <cell r="B18">
            <v>21.416666666666661</v>
          </cell>
          <cell r="C18">
            <v>29.7</v>
          </cell>
          <cell r="D18">
            <v>15.6</v>
          </cell>
          <cell r="E18">
            <v>81.80952380952381</v>
          </cell>
          <cell r="F18">
            <v>100</v>
          </cell>
          <cell r="G18">
            <v>48</v>
          </cell>
          <cell r="H18">
            <v>6.12</v>
          </cell>
          <cell r="I18" t="str">
            <v>O</v>
          </cell>
          <cell r="J18">
            <v>15.840000000000002</v>
          </cell>
          <cell r="K18">
            <v>0</v>
          </cell>
        </row>
        <row r="19">
          <cell r="B19">
            <v>18.883333333333336</v>
          </cell>
          <cell r="C19">
            <v>21.6</v>
          </cell>
          <cell r="D19">
            <v>16.399999999999999</v>
          </cell>
          <cell r="E19">
            <v>96.208333333333329</v>
          </cell>
          <cell r="F19">
            <v>100</v>
          </cell>
          <cell r="G19">
            <v>85</v>
          </cell>
          <cell r="H19">
            <v>8.2799999999999994</v>
          </cell>
          <cell r="I19" t="str">
            <v>S</v>
          </cell>
          <cell r="J19">
            <v>24.12</v>
          </cell>
          <cell r="K19">
            <v>0</v>
          </cell>
        </row>
        <row r="20">
          <cell r="B20">
            <v>18.770833333333332</v>
          </cell>
          <cell r="C20">
            <v>22.3</v>
          </cell>
          <cell r="D20">
            <v>16.600000000000001</v>
          </cell>
          <cell r="E20">
            <v>89.875</v>
          </cell>
          <cell r="F20">
            <v>100</v>
          </cell>
          <cell r="G20">
            <v>71</v>
          </cell>
          <cell r="H20">
            <v>13.68</v>
          </cell>
          <cell r="I20" t="str">
            <v>SE</v>
          </cell>
          <cell r="J20">
            <v>26.28</v>
          </cell>
          <cell r="K20">
            <v>0</v>
          </cell>
        </row>
        <row r="21">
          <cell r="B21">
            <v>16.954166666666662</v>
          </cell>
          <cell r="C21">
            <v>23.3</v>
          </cell>
          <cell r="D21">
            <v>12.3</v>
          </cell>
          <cell r="E21">
            <v>81.099999999999994</v>
          </cell>
          <cell r="F21">
            <v>100</v>
          </cell>
          <cell r="G21">
            <v>66</v>
          </cell>
          <cell r="H21">
            <v>9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20.020833333333332</v>
          </cell>
          <cell r="C22">
            <v>29.8</v>
          </cell>
          <cell r="D22">
            <v>14.6</v>
          </cell>
          <cell r="E22">
            <v>81</v>
          </cell>
          <cell r="F22">
            <v>100</v>
          </cell>
          <cell r="G22">
            <v>47</v>
          </cell>
          <cell r="H22">
            <v>6.12</v>
          </cell>
          <cell r="I22" t="str">
            <v>L</v>
          </cell>
          <cell r="J22">
            <v>19.079999999999998</v>
          </cell>
          <cell r="K22">
            <v>0</v>
          </cell>
        </row>
        <row r="23">
          <cell r="B23">
            <v>21.491666666666671</v>
          </cell>
          <cell r="C23">
            <v>25.5</v>
          </cell>
          <cell r="D23">
            <v>19.100000000000001</v>
          </cell>
          <cell r="E23">
            <v>94.5</v>
          </cell>
          <cell r="F23">
            <v>100</v>
          </cell>
          <cell r="G23">
            <v>75</v>
          </cell>
          <cell r="H23">
            <v>12.96</v>
          </cell>
          <cell r="I23" t="str">
            <v>NO</v>
          </cell>
          <cell r="J23">
            <v>31.319999999999997</v>
          </cell>
          <cell r="K23">
            <v>0.2</v>
          </cell>
        </row>
        <row r="24">
          <cell r="B24">
            <v>21.191666666666666</v>
          </cell>
          <cell r="C24">
            <v>24.9</v>
          </cell>
          <cell r="D24">
            <v>19.2</v>
          </cell>
          <cell r="E24">
            <v>88.461538461538467</v>
          </cell>
          <cell r="F24">
            <v>100</v>
          </cell>
          <cell r="G24">
            <v>74</v>
          </cell>
          <cell r="H24">
            <v>11.879999999999999</v>
          </cell>
          <cell r="I24" t="str">
            <v>O</v>
          </cell>
          <cell r="J24">
            <v>23.040000000000003</v>
          </cell>
          <cell r="K24">
            <v>3.6</v>
          </cell>
        </row>
        <row r="25">
          <cell r="B25">
            <v>16.916666666666664</v>
          </cell>
          <cell r="C25">
            <v>19.8</v>
          </cell>
          <cell r="D25">
            <v>12.6</v>
          </cell>
          <cell r="E25">
            <v>96.958333333333329</v>
          </cell>
          <cell r="F25">
            <v>100</v>
          </cell>
          <cell r="G25">
            <v>89</v>
          </cell>
          <cell r="H25">
            <v>14.04</v>
          </cell>
          <cell r="I25" t="str">
            <v>O</v>
          </cell>
          <cell r="J25">
            <v>29.16</v>
          </cell>
          <cell r="K25">
            <v>0.60000000000000009</v>
          </cell>
        </row>
        <row r="26">
          <cell r="C26">
            <v>14.9</v>
          </cell>
          <cell r="D26">
            <v>10</v>
          </cell>
          <cell r="F26">
            <v>100</v>
          </cell>
          <cell r="G26">
            <v>89</v>
          </cell>
          <cell r="H26">
            <v>6.84</v>
          </cell>
          <cell r="I26" t="str">
            <v>SE</v>
          </cell>
          <cell r="J26">
            <v>18.36</v>
          </cell>
          <cell r="K26">
            <v>0.2</v>
          </cell>
        </row>
        <row r="27">
          <cell r="B27">
            <v>16.429166666666664</v>
          </cell>
          <cell r="C27">
            <v>22.2</v>
          </cell>
          <cell r="D27">
            <v>13.6</v>
          </cell>
          <cell r="E27">
            <v>94.277777777777771</v>
          </cell>
          <cell r="F27">
            <v>100</v>
          </cell>
          <cell r="G27">
            <v>77</v>
          </cell>
          <cell r="H27">
            <v>6.12</v>
          </cell>
          <cell r="I27" t="str">
            <v>SE</v>
          </cell>
          <cell r="J27">
            <v>13.68</v>
          </cell>
          <cell r="K27">
            <v>0.2</v>
          </cell>
        </row>
        <row r="28">
          <cell r="B28">
            <v>20.358333333333338</v>
          </cell>
          <cell r="C28">
            <v>29.7</v>
          </cell>
          <cell r="D28">
            <v>15.6</v>
          </cell>
          <cell r="E28">
            <v>76.545454545454547</v>
          </cell>
          <cell r="F28">
            <v>100</v>
          </cell>
          <cell r="G28">
            <v>56</v>
          </cell>
          <cell r="H28">
            <v>17.28</v>
          </cell>
          <cell r="I28" t="str">
            <v>O</v>
          </cell>
          <cell r="J28">
            <v>40.32</v>
          </cell>
          <cell r="K28">
            <v>1.5999999999999999</v>
          </cell>
        </row>
        <row r="29">
          <cell r="B29">
            <v>18.863636363636363</v>
          </cell>
          <cell r="C29">
            <v>20.3</v>
          </cell>
          <cell r="D29">
            <v>17.7</v>
          </cell>
          <cell r="E29">
            <v>98.857142857142861</v>
          </cell>
          <cell r="F29">
            <v>100</v>
          </cell>
          <cell r="G29">
            <v>93</v>
          </cell>
          <cell r="H29">
            <v>10.08</v>
          </cell>
          <cell r="I29" t="str">
            <v>SE</v>
          </cell>
          <cell r="J29">
            <v>20.16</v>
          </cell>
          <cell r="K29">
            <v>12</v>
          </cell>
        </row>
        <row r="30">
          <cell r="B30">
            <v>17.583333333333329</v>
          </cell>
          <cell r="C30">
            <v>18.7</v>
          </cell>
          <cell r="D30">
            <v>17</v>
          </cell>
          <cell r="E30" t="str">
            <v>**</v>
          </cell>
          <cell r="F30" t="str">
            <v>**</v>
          </cell>
          <cell r="G30" t="str">
            <v>**</v>
          </cell>
          <cell r="H30">
            <v>6.84</v>
          </cell>
          <cell r="I30" t="str">
            <v>L</v>
          </cell>
          <cell r="J30">
            <v>17.28</v>
          </cell>
          <cell r="K30">
            <v>83.40000000000002</v>
          </cell>
        </row>
        <row r="31">
          <cell r="B31">
            <v>19.570833333333329</v>
          </cell>
          <cell r="C31">
            <v>26.4</v>
          </cell>
          <cell r="D31">
            <v>16.8</v>
          </cell>
          <cell r="E31">
            <v>78</v>
          </cell>
          <cell r="F31">
            <v>100</v>
          </cell>
          <cell r="G31">
            <v>59</v>
          </cell>
          <cell r="H31">
            <v>2.52</v>
          </cell>
          <cell r="I31" t="str">
            <v>NO</v>
          </cell>
          <cell r="J31">
            <v>18</v>
          </cell>
          <cell r="K31">
            <v>0</v>
          </cell>
        </row>
        <row r="32">
          <cell r="B32">
            <v>20.9375</v>
          </cell>
          <cell r="C32">
            <v>29.2</v>
          </cell>
          <cell r="D32">
            <v>15.1</v>
          </cell>
          <cell r="E32">
            <v>76.071428571428569</v>
          </cell>
          <cell r="F32">
            <v>100</v>
          </cell>
          <cell r="G32">
            <v>52</v>
          </cell>
          <cell r="H32">
            <v>8.2799999999999994</v>
          </cell>
          <cell r="I32" t="str">
            <v>NO</v>
          </cell>
          <cell r="J32">
            <v>26.28</v>
          </cell>
          <cell r="K32">
            <v>0</v>
          </cell>
        </row>
        <row r="33">
          <cell r="B33">
            <v>20.966666666666669</v>
          </cell>
          <cell r="C33">
            <v>27.5</v>
          </cell>
          <cell r="D33">
            <v>16.8</v>
          </cell>
          <cell r="E33">
            <v>90.07692307692308</v>
          </cell>
          <cell r="F33">
            <v>100</v>
          </cell>
          <cell r="G33">
            <v>71</v>
          </cell>
          <cell r="H33">
            <v>6.48</v>
          </cell>
          <cell r="I33" t="str">
            <v>NO</v>
          </cell>
          <cell r="J33">
            <v>25.2</v>
          </cell>
          <cell r="K33">
            <v>4.2</v>
          </cell>
        </row>
        <row r="34">
          <cell r="B34">
            <v>21.024999999999999</v>
          </cell>
          <cell r="C34">
            <v>27.7</v>
          </cell>
          <cell r="D34">
            <v>17</v>
          </cell>
          <cell r="E34">
            <v>84.5</v>
          </cell>
          <cell r="F34">
            <v>100</v>
          </cell>
          <cell r="G34">
            <v>63</v>
          </cell>
          <cell r="H34">
            <v>18.36</v>
          </cell>
          <cell r="I34" t="str">
            <v>O</v>
          </cell>
          <cell r="J34">
            <v>32.4</v>
          </cell>
          <cell r="K34">
            <v>0.2</v>
          </cell>
        </row>
      </sheetData>
      <sheetData sheetId="6">
        <row r="5">
          <cell r="B5">
            <v>18.495833333333334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S</v>
          </cell>
        </row>
      </sheetData>
      <sheetData sheetId="5" refreshError="1">
        <row r="5">
          <cell r="B5">
            <v>24.400000000000006</v>
          </cell>
          <cell r="C5">
            <v>30.6</v>
          </cell>
          <cell r="D5">
            <v>20.399999999999999</v>
          </cell>
          <cell r="E5">
            <v>81.958333333333329</v>
          </cell>
          <cell r="F5">
            <v>96</v>
          </cell>
          <cell r="G5">
            <v>56</v>
          </cell>
          <cell r="H5">
            <v>11.879999999999999</v>
          </cell>
          <cell r="I5" t="str">
            <v>N</v>
          </cell>
          <cell r="J5">
            <v>30.6</v>
          </cell>
          <cell r="K5">
            <v>0</v>
          </cell>
        </row>
        <row r="6">
          <cell r="C6">
            <v>26.6</v>
          </cell>
          <cell r="D6">
            <v>21.5</v>
          </cell>
          <cell r="F6">
            <v>95</v>
          </cell>
          <cell r="G6">
            <v>74</v>
          </cell>
          <cell r="H6">
            <v>9</v>
          </cell>
          <cell r="I6" t="str">
            <v>N</v>
          </cell>
          <cell r="J6">
            <v>31.680000000000003</v>
          </cell>
          <cell r="K6">
            <v>26.599999999999998</v>
          </cell>
        </row>
        <row r="7">
          <cell r="B7">
            <v>21.854166666666668</v>
          </cell>
          <cell r="C7">
            <v>27.3</v>
          </cell>
          <cell r="D7">
            <v>18.899999999999999</v>
          </cell>
          <cell r="E7">
            <v>86.541666666666671</v>
          </cell>
          <cell r="F7">
            <v>97</v>
          </cell>
          <cell r="G7">
            <v>54</v>
          </cell>
          <cell r="H7">
            <v>6.12</v>
          </cell>
          <cell r="I7" t="str">
            <v>S</v>
          </cell>
          <cell r="J7">
            <v>13.32</v>
          </cell>
          <cell r="K7">
            <v>0.2</v>
          </cell>
        </row>
        <row r="8">
          <cell r="B8">
            <v>20.754166666666666</v>
          </cell>
          <cell r="C8">
            <v>27.8</v>
          </cell>
          <cell r="D8">
            <v>15.3</v>
          </cell>
          <cell r="E8">
            <v>80.125</v>
          </cell>
          <cell r="F8">
            <v>97</v>
          </cell>
          <cell r="G8">
            <v>44</v>
          </cell>
          <cell r="H8">
            <v>6.12</v>
          </cell>
          <cell r="I8" t="str">
            <v>S</v>
          </cell>
          <cell r="J8">
            <v>16.2</v>
          </cell>
          <cell r="K8">
            <v>0.2</v>
          </cell>
        </row>
        <row r="9">
          <cell r="B9">
            <v>21.254166666666666</v>
          </cell>
          <cell r="C9">
            <v>28.4</v>
          </cell>
          <cell r="D9">
            <v>16.8</v>
          </cell>
          <cell r="E9">
            <v>77.333333333333329</v>
          </cell>
          <cell r="F9">
            <v>94</v>
          </cell>
          <cell r="G9">
            <v>48</v>
          </cell>
          <cell r="H9">
            <v>5.7600000000000007</v>
          </cell>
          <cell r="I9" t="str">
            <v>S</v>
          </cell>
          <cell r="J9">
            <v>13.32</v>
          </cell>
          <cell r="K9">
            <v>0.2</v>
          </cell>
        </row>
        <row r="10">
          <cell r="B10">
            <v>22.191666666666666</v>
          </cell>
          <cell r="C10">
            <v>30.2</v>
          </cell>
          <cell r="D10">
            <v>16.600000000000001</v>
          </cell>
          <cell r="E10">
            <v>76.75</v>
          </cell>
          <cell r="F10">
            <v>96</v>
          </cell>
          <cell r="G10">
            <v>41</v>
          </cell>
          <cell r="H10">
            <v>5.7600000000000007</v>
          </cell>
          <cell r="I10" t="str">
            <v>SO</v>
          </cell>
          <cell r="J10">
            <v>14.4</v>
          </cell>
          <cell r="K10">
            <v>0</v>
          </cell>
        </row>
        <row r="11">
          <cell r="B11">
            <v>21.8125</v>
          </cell>
          <cell r="C11">
            <v>29.4</v>
          </cell>
          <cell r="D11">
            <v>16.2</v>
          </cell>
          <cell r="E11">
            <v>76.25</v>
          </cell>
          <cell r="F11">
            <v>93</v>
          </cell>
          <cell r="G11">
            <v>43</v>
          </cell>
          <cell r="H11">
            <v>3.9600000000000004</v>
          </cell>
          <cell r="I11" t="str">
            <v>S</v>
          </cell>
          <cell r="J11">
            <v>13.68</v>
          </cell>
          <cell r="K11">
            <v>0.2</v>
          </cell>
        </row>
        <row r="12">
          <cell r="B12">
            <v>22.233333333333334</v>
          </cell>
          <cell r="C12">
            <v>30.2</v>
          </cell>
          <cell r="D12">
            <v>17.2</v>
          </cell>
          <cell r="E12">
            <v>75.833333333333329</v>
          </cell>
          <cell r="F12">
            <v>93</v>
          </cell>
          <cell r="G12">
            <v>40</v>
          </cell>
          <cell r="H12">
            <v>5.7600000000000007</v>
          </cell>
          <cell r="I12" t="str">
            <v>S</v>
          </cell>
          <cell r="J12">
            <v>14.76</v>
          </cell>
          <cell r="K12">
            <v>0</v>
          </cell>
        </row>
        <row r="13">
          <cell r="B13">
            <v>22.637499999999999</v>
          </cell>
          <cell r="C13">
            <v>30</v>
          </cell>
          <cell r="D13">
            <v>17</v>
          </cell>
          <cell r="E13">
            <v>73.625</v>
          </cell>
          <cell r="F13">
            <v>91</v>
          </cell>
          <cell r="G13">
            <v>47</v>
          </cell>
          <cell r="H13">
            <v>11.16</v>
          </cell>
          <cell r="I13" t="str">
            <v>SO</v>
          </cell>
          <cell r="J13">
            <v>22.32</v>
          </cell>
          <cell r="K13">
            <v>0</v>
          </cell>
        </row>
        <row r="14">
          <cell r="B14">
            <v>21.612500000000001</v>
          </cell>
          <cell r="C14">
            <v>26.2</v>
          </cell>
          <cell r="D14">
            <v>18.7</v>
          </cell>
          <cell r="E14">
            <v>84.75</v>
          </cell>
          <cell r="F14">
            <v>96</v>
          </cell>
          <cell r="G14">
            <v>64</v>
          </cell>
          <cell r="H14">
            <v>10.8</v>
          </cell>
          <cell r="I14" t="str">
            <v>S</v>
          </cell>
          <cell r="J14">
            <v>33.119999999999997</v>
          </cell>
          <cell r="K14">
            <v>0</v>
          </cell>
        </row>
        <row r="15">
          <cell r="B15">
            <v>22.154166666666669</v>
          </cell>
          <cell r="C15">
            <v>26.9</v>
          </cell>
          <cell r="D15">
            <v>19.7</v>
          </cell>
          <cell r="E15">
            <v>86.541666666666671</v>
          </cell>
          <cell r="F15">
            <v>95</v>
          </cell>
          <cell r="G15">
            <v>68</v>
          </cell>
          <cell r="H15">
            <v>5.4</v>
          </cell>
          <cell r="I15" t="str">
            <v>S</v>
          </cell>
          <cell r="J15">
            <v>14.76</v>
          </cell>
          <cell r="K15">
            <v>0.2</v>
          </cell>
        </row>
        <row r="16">
          <cell r="C16">
            <v>29.2</v>
          </cell>
          <cell r="D16">
            <v>18.399999999999999</v>
          </cell>
          <cell r="F16">
            <v>97</v>
          </cell>
          <cell r="G16">
            <v>57</v>
          </cell>
          <cell r="H16">
            <v>5.4</v>
          </cell>
          <cell r="I16" t="str">
            <v>S</v>
          </cell>
          <cell r="J16">
            <v>11.879999999999999</v>
          </cell>
          <cell r="K16">
            <v>0.2</v>
          </cell>
        </row>
        <row r="17">
          <cell r="B17">
            <v>23.716666666666658</v>
          </cell>
          <cell r="C17">
            <v>31.1</v>
          </cell>
          <cell r="D17">
            <v>19</v>
          </cell>
          <cell r="E17">
            <v>80</v>
          </cell>
          <cell r="F17">
            <v>96</v>
          </cell>
          <cell r="G17">
            <v>47</v>
          </cell>
          <cell r="H17">
            <v>6.48</v>
          </cell>
          <cell r="I17" t="str">
            <v>S</v>
          </cell>
          <cell r="J17">
            <v>14.04</v>
          </cell>
          <cell r="K17">
            <v>0</v>
          </cell>
        </row>
        <row r="18">
          <cell r="B18">
            <v>24.25</v>
          </cell>
          <cell r="C18">
            <v>30.7</v>
          </cell>
          <cell r="D18">
            <v>20.5</v>
          </cell>
          <cell r="E18">
            <v>79.541666666666671</v>
          </cell>
          <cell r="F18">
            <v>94</v>
          </cell>
          <cell r="G18">
            <v>49</v>
          </cell>
          <cell r="H18">
            <v>9</v>
          </cell>
          <cell r="I18" t="str">
            <v>S</v>
          </cell>
          <cell r="J18">
            <v>18.720000000000002</v>
          </cell>
          <cell r="K18">
            <v>0</v>
          </cell>
        </row>
        <row r="19">
          <cell r="B19">
            <v>21.454166666666666</v>
          </cell>
          <cell r="C19">
            <v>24.2</v>
          </cell>
          <cell r="D19">
            <v>19.100000000000001</v>
          </cell>
          <cell r="E19">
            <v>92.208333333333329</v>
          </cell>
          <cell r="F19">
            <v>97</v>
          </cell>
          <cell r="G19">
            <v>82</v>
          </cell>
          <cell r="H19">
            <v>10.44</v>
          </cell>
          <cell r="I19" t="str">
            <v>S</v>
          </cell>
          <cell r="J19">
            <v>26.28</v>
          </cell>
          <cell r="K19">
            <v>34.4</v>
          </cell>
        </row>
        <row r="20">
          <cell r="B20">
            <v>20.05833333333333</v>
          </cell>
          <cell r="C20">
            <v>21.9</v>
          </cell>
          <cell r="D20">
            <v>18.600000000000001</v>
          </cell>
          <cell r="E20">
            <v>94.666666666666671</v>
          </cell>
          <cell r="F20">
            <v>96</v>
          </cell>
          <cell r="G20">
            <v>85</v>
          </cell>
          <cell r="H20">
            <v>9</v>
          </cell>
          <cell r="I20" t="str">
            <v>S</v>
          </cell>
          <cell r="J20">
            <v>24.12</v>
          </cell>
          <cell r="K20">
            <v>79.2</v>
          </cell>
        </row>
        <row r="21">
          <cell r="B21">
            <v>21.041666666666664</v>
          </cell>
          <cell r="C21">
            <v>25.9</v>
          </cell>
          <cell r="D21">
            <v>18.3</v>
          </cell>
          <cell r="E21">
            <v>87.875</v>
          </cell>
          <cell r="F21">
            <v>97</v>
          </cell>
          <cell r="G21">
            <v>66</v>
          </cell>
          <cell r="H21">
            <v>9</v>
          </cell>
          <cell r="I21" t="str">
            <v>S</v>
          </cell>
          <cell r="J21">
            <v>16.920000000000002</v>
          </cell>
          <cell r="K21">
            <v>0</v>
          </cell>
        </row>
        <row r="22">
          <cell r="B22">
            <v>23.229166666666668</v>
          </cell>
          <cell r="C22">
            <v>30.1</v>
          </cell>
          <cell r="D22">
            <v>18.8</v>
          </cell>
          <cell r="E22">
            <v>82.291666666666671</v>
          </cell>
          <cell r="F22">
            <v>95</v>
          </cell>
          <cell r="G22">
            <v>56</v>
          </cell>
          <cell r="H22">
            <v>9.3600000000000012</v>
          </cell>
          <cell r="I22" t="str">
            <v>S</v>
          </cell>
          <cell r="J22">
            <v>24.840000000000003</v>
          </cell>
          <cell r="K22">
            <v>0</v>
          </cell>
        </row>
        <row r="23">
          <cell r="B23">
            <v>22.762499999999999</v>
          </cell>
          <cell r="C23">
            <v>26</v>
          </cell>
          <cell r="D23">
            <v>21.2</v>
          </cell>
          <cell r="E23">
            <v>92.083333333333329</v>
          </cell>
          <cell r="F23">
            <v>96</v>
          </cell>
          <cell r="G23">
            <v>71</v>
          </cell>
          <cell r="H23">
            <v>7.2</v>
          </cell>
          <cell r="I23" t="str">
            <v>N</v>
          </cell>
          <cell r="J23">
            <v>18.720000000000002</v>
          </cell>
          <cell r="K23">
            <v>23.599999999999998</v>
          </cell>
        </row>
        <row r="24">
          <cell r="B24">
            <v>20.866666666666667</v>
          </cell>
          <cell r="C24">
            <v>22.8</v>
          </cell>
          <cell r="D24">
            <v>18.399999999999999</v>
          </cell>
          <cell r="E24">
            <v>88.333333333333329</v>
          </cell>
          <cell r="F24">
            <v>96</v>
          </cell>
          <cell r="G24">
            <v>73</v>
          </cell>
          <cell r="H24">
            <v>9.3600000000000012</v>
          </cell>
          <cell r="I24" t="str">
            <v>O</v>
          </cell>
          <cell r="J24">
            <v>19.079999999999998</v>
          </cell>
          <cell r="K24">
            <v>0</v>
          </cell>
        </row>
        <row r="25">
          <cell r="B25">
            <v>16.108333333333331</v>
          </cell>
          <cell r="C25">
            <v>18.600000000000001</v>
          </cell>
          <cell r="D25">
            <v>14</v>
          </cell>
          <cell r="E25">
            <v>88.416666666666671</v>
          </cell>
          <cell r="F25">
            <v>96</v>
          </cell>
          <cell r="G25">
            <v>79</v>
          </cell>
          <cell r="H25">
            <v>9.3600000000000012</v>
          </cell>
          <cell r="I25" t="str">
            <v>O</v>
          </cell>
          <cell r="J25">
            <v>20.52</v>
          </cell>
          <cell r="K25">
            <v>0.2</v>
          </cell>
        </row>
        <row r="26">
          <cell r="C26">
            <v>23.5</v>
          </cell>
          <cell r="D26">
            <v>13.7</v>
          </cell>
          <cell r="F26">
            <v>94</v>
          </cell>
          <cell r="G26">
            <v>66</v>
          </cell>
          <cell r="H26">
            <v>7.9200000000000008</v>
          </cell>
          <cell r="I26" t="str">
            <v>S</v>
          </cell>
          <cell r="J26">
            <v>15.48</v>
          </cell>
          <cell r="K26">
            <v>0</v>
          </cell>
        </row>
        <row r="27">
          <cell r="B27">
            <v>21.170833333333331</v>
          </cell>
          <cell r="C27">
            <v>28.4</v>
          </cell>
          <cell r="D27">
            <v>17.100000000000001</v>
          </cell>
          <cell r="E27">
            <v>82.375</v>
          </cell>
          <cell r="F27">
            <v>93</v>
          </cell>
          <cell r="G27">
            <v>62</v>
          </cell>
          <cell r="H27">
            <v>9</v>
          </cell>
          <cell r="I27" t="str">
            <v>S</v>
          </cell>
          <cell r="J27">
            <v>19.079999999999998</v>
          </cell>
          <cell r="K27">
            <v>0</v>
          </cell>
        </row>
        <row r="28">
          <cell r="B28">
            <v>22.633333333333336</v>
          </cell>
          <cell r="C28">
            <v>27.6</v>
          </cell>
          <cell r="D28">
            <v>18.899999999999999</v>
          </cell>
          <cell r="E28">
            <v>85.083333333333329</v>
          </cell>
          <cell r="F28">
            <v>97</v>
          </cell>
          <cell r="G28">
            <v>64</v>
          </cell>
          <cell r="H28">
            <v>7.9200000000000008</v>
          </cell>
          <cell r="I28" t="str">
            <v>O</v>
          </cell>
          <cell r="J28">
            <v>21.240000000000002</v>
          </cell>
          <cell r="K28">
            <v>0</v>
          </cell>
        </row>
        <row r="29">
          <cell r="B29">
            <v>19.568181818181817</v>
          </cell>
          <cell r="C29">
            <v>21.7</v>
          </cell>
          <cell r="D29">
            <v>18.3</v>
          </cell>
          <cell r="E29">
            <v>90.045454545454547</v>
          </cell>
          <cell r="F29">
            <v>96</v>
          </cell>
          <cell r="G29">
            <v>78</v>
          </cell>
          <cell r="H29">
            <v>6.48</v>
          </cell>
          <cell r="I29" t="str">
            <v>S</v>
          </cell>
          <cell r="J29">
            <v>24.840000000000003</v>
          </cell>
          <cell r="K29">
            <v>42</v>
          </cell>
        </row>
        <row r="30">
          <cell r="B30">
            <v>19.099999999999998</v>
          </cell>
          <cell r="C30">
            <v>20.100000000000001</v>
          </cell>
          <cell r="D30">
            <v>18</v>
          </cell>
          <cell r="E30">
            <v>94.541666666666671</v>
          </cell>
          <cell r="F30">
            <v>96</v>
          </cell>
          <cell r="G30">
            <v>90</v>
          </cell>
          <cell r="H30">
            <v>9</v>
          </cell>
          <cell r="I30" t="str">
            <v>SE</v>
          </cell>
          <cell r="J30">
            <v>19.440000000000001</v>
          </cell>
          <cell r="K30">
            <v>23</v>
          </cell>
        </row>
        <row r="31">
          <cell r="B31">
            <v>20.683333333333334</v>
          </cell>
          <cell r="C31">
            <v>24.9</v>
          </cell>
          <cell r="D31">
            <v>18.7</v>
          </cell>
          <cell r="E31">
            <v>88.958333333333329</v>
          </cell>
          <cell r="F31">
            <v>97</v>
          </cell>
          <cell r="G31">
            <v>69</v>
          </cell>
          <cell r="H31">
            <v>6.48</v>
          </cell>
          <cell r="I31" t="str">
            <v>N</v>
          </cell>
          <cell r="J31">
            <v>16.559999999999999</v>
          </cell>
          <cell r="K31">
            <v>0.2</v>
          </cell>
        </row>
        <row r="32">
          <cell r="B32">
            <v>22.791666666666661</v>
          </cell>
          <cell r="C32">
            <v>29.3</v>
          </cell>
          <cell r="D32">
            <v>18.5</v>
          </cell>
          <cell r="E32">
            <v>84.5</v>
          </cell>
          <cell r="F32">
            <v>97</v>
          </cell>
          <cell r="G32">
            <v>61</v>
          </cell>
          <cell r="H32">
            <v>10.08</v>
          </cell>
          <cell r="I32" t="str">
            <v>N</v>
          </cell>
          <cell r="J32">
            <v>23.759999999999998</v>
          </cell>
          <cell r="K32">
            <v>0</v>
          </cell>
        </row>
        <row r="33">
          <cell r="B33">
            <v>23.0625</v>
          </cell>
          <cell r="C33">
            <v>27.6</v>
          </cell>
          <cell r="D33">
            <v>19.5</v>
          </cell>
          <cell r="E33">
            <v>89.041666666666671</v>
          </cell>
          <cell r="F33">
            <v>96</v>
          </cell>
          <cell r="G33">
            <v>72</v>
          </cell>
          <cell r="H33">
            <v>9</v>
          </cell>
          <cell r="I33" t="str">
            <v>N</v>
          </cell>
          <cell r="J33">
            <v>22.32</v>
          </cell>
          <cell r="K33">
            <v>0.2</v>
          </cell>
        </row>
        <row r="34">
          <cell r="B34">
            <v>23.395833333333332</v>
          </cell>
          <cell r="C34">
            <v>28.1</v>
          </cell>
          <cell r="D34">
            <v>20</v>
          </cell>
          <cell r="E34">
            <v>88.458333333333329</v>
          </cell>
          <cell r="F34">
            <v>97</v>
          </cell>
          <cell r="G34">
            <v>65</v>
          </cell>
          <cell r="H34">
            <v>7.2</v>
          </cell>
          <cell r="I34" t="str">
            <v>O</v>
          </cell>
          <cell r="J34">
            <v>18</v>
          </cell>
          <cell r="K34">
            <v>0.2</v>
          </cell>
        </row>
      </sheetData>
      <sheetData sheetId="6">
        <row r="5">
          <cell r="B5">
            <v>20.166666666666668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S</v>
          </cell>
        </row>
      </sheetData>
      <sheetData sheetId="5" refreshError="1">
        <row r="5">
          <cell r="B5">
            <v>25.174999999999997</v>
          </cell>
          <cell r="C5">
            <v>31.8</v>
          </cell>
          <cell r="D5">
            <v>19.899999999999999</v>
          </cell>
          <cell r="E5">
            <v>78.833333333333329</v>
          </cell>
          <cell r="F5">
            <v>96</v>
          </cell>
          <cell r="G5">
            <v>51</v>
          </cell>
          <cell r="H5">
            <v>20.88</v>
          </cell>
          <cell r="I5" t="str">
            <v>NE</v>
          </cell>
          <cell r="J5">
            <v>41.76</v>
          </cell>
          <cell r="K5">
            <v>0</v>
          </cell>
        </row>
        <row r="6">
          <cell r="C6">
            <v>30.1</v>
          </cell>
          <cell r="D6">
            <v>21.6</v>
          </cell>
          <cell r="F6">
            <v>96</v>
          </cell>
          <cell r="G6">
            <v>66</v>
          </cell>
          <cell r="H6">
            <v>13.68</v>
          </cell>
          <cell r="I6" t="str">
            <v>N</v>
          </cell>
          <cell r="J6">
            <v>38.159999999999997</v>
          </cell>
          <cell r="K6">
            <v>30.6</v>
          </cell>
        </row>
        <row r="7">
          <cell r="B7">
            <v>21.979166666666671</v>
          </cell>
          <cell r="C7">
            <v>26.7</v>
          </cell>
          <cell r="D7">
            <v>19.399999999999999</v>
          </cell>
          <cell r="E7">
            <v>87.291666666666671</v>
          </cell>
          <cell r="F7">
            <v>97</v>
          </cell>
          <cell r="G7">
            <v>62</v>
          </cell>
          <cell r="H7">
            <v>3.9600000000000004</v>
          </cell>
          <cell r="I7" t="str">
            <v>SE</v>
          </cell>
          <cell r="J7">
            <v>26.64</v>
          </cell>
          <cell r="K7">
            <v>1.6</v>
          </cell>
        </row>
        <row r="8">
          <cell r="B8">
            <v>20.770833333333332</v>
          </cell>
          <cell r="C8">
            <v>29.7</v>
          </cell>
          <cell r="D8">
            <v>14</v>
          </cell>
          <cell r="E8">
            <v>82.208333333333329</v>
          </cell>
          <cell r="F8">
            <v>98</v>
          </cell>
          <cell r="G8">
            <v>48</v>
          </cell>
          <cell r="H8">
            <v>2.52</v>
          </cell>
          <cell r="I8" t="str">
            <v>S</v>
          </cell>
          <cell r="J8">
            <v>24.12</v>
          </cell>
          <cell r="K8">
            <v>0.2</v>
          </cell>
        </row>
        <row r="9">
          <cell r="B9">
            <v>21.566666666666666</v>
          </cell>
          <cell r="C9">
            <v>30.2</v>
          </cell>
          <cell r="D9">
            <v>15</v>
          </cell>
          <cell r="E9">
            <v>77.916666666666671</v>
          </cell>
          <cell r="F9">
            <v>96</v>
          </cell>
          <cell r="G9">
            <v>41</v>
          </cell>
          <cell r="H9">
            <v>5.04</v>
          </cell>
          <cell r="I9" t="str">
            <v>SE</v>
          </cell>
          <cell r="J9">
            <v>22.32</v>
          </cell>
          <cell r="K9">
            <v>0</v>
          </cell>
        </row>
        <row r="10">
          <cell r="B10">
            <v>22.375</v>
          </cell>
          <cell r="C10">
            <v>30.9</v>
          </cell>
          <cell r="D10">
            <v>16.5</v>
          </cell>
          <cell r="E10">
            <v>78</v>
          </cell>
          <cell r="F10">
            <v>95</v>
          </cell>
          <cell r="G10">
            <v>46</v>
          </cell>
          <cell r="H10">
            <v>0</v>
          </cell>
          <cell r="I10" t="str">
            <v>S</v>
          </cell>
          <cell r="J10">
            <v>0</v>
          </cell>
          <cell r="K10">
            <v>0</v>
          </cell>
        </row>
        <row r="11">
          <cell r="B11">
            <v>22.824999999999999</v>
          </cell>
          <cell r="C11">
            <v>31.5</v>
          </cell>
          <cell r="D11">
            <v>15.6</v>
          </cell>
          <cell r="E11">
            <v>77.75</v>
          </cell>
          <cell r="F11">
            <v>96</v>
          </cell>
          <cell r="G11">
            <v>46</v>
          </cell>
          <cell r="H11">
            <v>0</v>
          </cell>
          <cell r="I11" t="str">
            <v>SE</v>
          </cell>
          <cell r="J11">
            <v>17.28</v>
          </cell>
          <cell r="K11">
            <v>0</v>
          </cell>
        </row>
        <row r="12">
          <cell r="B12">
            <v>22.970833333333335</v>
          </cell>
          <cell r="C12">
            <v>31.6</v>
          </cell>
          <cell r="D12">
            <v>16.600000000000001</v>
          </cell>
          <cell r="E12">
            <v>82.541666666666671</v>
          </cell>
          <cell r="F12">
            <v>93</v>
          </cell>
          <cell r="G12">
            <v>62</v>
          </cell>
          <cell r="H12">
            <v>2.8800000000000003</v>
          </cell>
          <cell r="I12" t="str">
            <v>SE</v>
          </cell>
          <cell r="J12">
            <v>18.36</v>
          </cell>
          <cell r="K12">
            <v>0</v>
          </cell>
        </row>
        <row r="13">
          <cell r="B13">
            <v>22.612499999999997</v>
          </cell>
          <cell r="C13">
            <v>32.1</v>
          </cell>
          <cell r="D13">
            <v>15.5</v>
          </cell>
          <cell r="E13">
            <v>79.666666666666671</v>
          </cell>
          <cell r="F13">
            <v>95</v>
          </cell>
          <cell r="G13">
            <v>54</v>
          </cell>
          <cell r="H13">
            <v>18.720000000000002</v>
          </cell>
          <cell r="I13" t="str">
            <v>S</v>
          </cell>
          <cell r="J13">
            <v>27.36</v>
          </cell>
          <cell r="K13">
            <v>0.2</v>
          </cell>
        </row>
        <row r="14">
          <cell r="B14">
            <v>23.05</v>
          </cell>
          <cell r="C14">
            <v>32.4</v>
          </cell>
          <cell r="D14">
            <v>16.899999999999999</v>
          </cell>
          <cell r="E14">
            <v>81.208333333333329</v>
          </cell>
          <cell r="F14">
            <v>93</v>
          </cell>
          <cell r="G14">
            <v>62</v>
          </cell>
          <cell r="H14">
            <v>10.8</v>
          </cell>
          <cell r="I14" t="str">
            <v>SE</v>
          </cell>
          <cell r="J14">
            <v>37.440000000000005</v>
          </cell>
          <cell r="K14">
            <v>0</v>
          </cell>
        </row>
        <row r="15">
          <cell r="B15">
            <v>22.945833333333336</v>
          </cell>
          <cell r="C15">
            <v>28.8</v>
          </cell>
          <cell r="D15">
            <v>18.7</v>
          </cell>
          <cell r="E15">
            <v>86.833333333333329</v>
          </cell>
          <cell r="F15">
            <v>94</v>
          </cell>
          <cell r="G15">
            <v>75</v>
          </cell>
          <cell r="H15">
            <v>5.7600000000000007</v>
          </cell>
          <cell r="I15" t="str">
            <v>S</v>
          </cell>
          <cell r="J15">
            <v>24.48</v>
          </cell>
          <cell r="K15">
            <v>0</v>
          </cell>
        </row>
        <row r="16">
          <cell r="C16">
            <v>31.7</v>
          </cell>
          <cell r="D16">
            <v>16.899999999999999</v>
          </cell>
          <cell r="F16">
            <v>94</v>
          </cell>
          <cell r="G16">
            <v>64</v>
          </cell>
          <cell r="H16">
            <v>0</v>
          </cell>
          <cell r="I16" t="str">
            <v>S</v>
          </cell>
          <cell r="J16">
            <v>14.4</v>
          </cell>
          <cell r="K16">
            <v>0.2</v>
          </cell>
        </row>
        <row r="17">
          <cell r="B17">
            <v>24.075000000000003</v>
          </cell>
          <cell r="C17">
            <v>32.799999999999997</v>
          </cell>
          <cell r="D17">
            <v>17.399999999999999</v>
          </cell>
          <cell r="E17">
            <v>81.208333333333329</v>
          </cell>
          <cell r="F17">
            <v>94</v>
          </cell>
          <cell r="G17">
            <v>57</v>
          </cell>
          <cell r="H17">
            <v>1.8</v>
          </cell>
          <cell r="I17" t="str">
            <v>L</v>
          </cell>
          <cell r="J17">
            <v>13.68</v>
          </cell>
          <cell r="K17">
            <v>0</v>
          </cell>
        </row>
        <row r="18">
          <cell r="B18">
            <v>24.900000000000002</v>
          </cell>
          <cell r="C18">
            <v>33.299999999999997</v>
          </cell>
          <cell r="D18">
            <v>18.8</v>
          </cell>
          <cell r="E18">
            <v>79</v>
          </cell>
          <cell r="F18">
            <v>92</v>
          </cell>
          <cell r="G18">
            <v>58</v>
          </cell>
          <cell r="H18">
            <v>12.6</v>
          </cell>
          <cell r="I18" t="str">
            <v>N</v>
          </cell>
          <cell r="J18">
            <v>30.240000000000002</v>
          </cell>
          <cell r="K18">
            <v>0</v>
          </cell>
        </row>
        <row r="19">
          <cell r="B19">
            <v>22.562499999999996</v>
          </cell>
          <cell r="C19">
            <v>30.1</v>
          </cell>
          <cell r="D19">
            <v>17.8</v>
          </cell>
          <cell r="E19">
            <v>85.458333333333329</v>
          </cell>
          <cell r="F19">
            <v>92</v>
          </cell>
          <cell r="G19">
            <v>72</v>
          </cell>
          <cell r="H19">
            <v>14.4</v>
          </cell>
          <cell r="I19" t="str">
            <v>NE</v>
          </cell>
          <cell r="J19">
            <v>34.200000000000003</v>
          </cell>
          <cell r="K19">
            <v>2.8</v>
          </cell>
        </row>
        <row r="20">
          <cell r="B20">
            <v>21.958333333333339</v>
          </cell>
          <cell r="C20">
            <v>25.5</v>
          </cell>
          <cell r="D20">
            <v>19.600000000000001</v>
          </cell>
          <cell r="E20">
            <v>88.708333333333329</v>
          </cell>
          <cell r="F20">
            <v>95</v>
          </cell>
          <cell r="G20">
            <v>77</v>
          </cell>
          <cell r="H20">
            <v>9</v>
          </cell>
          <cell r="I20" t="str">
            <v>SE</v>
          </cell>
          <cell r="J20">
            <v>30.6</v>
          </cell>
          <cell r="K20">
            <v>0.2</v>
          </cell>
        </row>
        <row r="21">
          <cell r="B21">
            <v>22.466666666666669</v>
          </cell>
          <cell r="C21">
            <v>28.4</v>
          </cell>
          <cell r="D21">
            <v>19.8</v>
          </cell>
          <cell r="E21">
            <v>87.333333333333329</v>
          </cell>
          <cell r="F21">
            <v>94</v>
          </cell>
          <cell r="G21">
            <v>77</v>
          </cell>
          <cell r="H21" t="str">
            <v>**</v>
          </cell>
          <cell r="I21" t="str">
            <v>SE</v>
          </cell>
          <cell r="J21">
            <v>20.52</v>
          </cell>
          <cell r="K21">
            <v>34.799999999999997</v>
          </cell>
        </row>
        <row r="22">
          <cell r="B22">
            <v>24.6875</v>
          </cell>
          <cell r="C22">
            <v>32.5</v>
          </cell>
          <cell r="D22">
            <v>19.399999999999999</v>
          </cell>
          <cell r="E22">
            <v>81.166666666666671</v>
          </cell>
          <cell r="F22">
            <v>94</v>
          </cell>
          <cell r="G22">
            <v>57</v>
          </cell>
          <cell r="H22">
            <v>17.28</v>
          </cell>
          <cell r="I22" t="str">
            <v>SE</v>
          </cell>
          <cell r="J22">
            <v>34.200000000000003</v>
          </cell>
          <cell r="K22">
            <v>0.2</v>
          </cell>
        </row>
        <row r="23">
          <cell r="B23">
            <v>23.208333333333329</v>
          </cell>
          <cell r="C23">
            <v>31.3</v>
          </cell>
          <cell r="D23">
            <v>19.100000000000001</v>
          </cell>
          <cell r="E23">
            <v>84.416666666666671</v>
          </cell>
          <cell r="F23">
            <v>93</v>
          </cell>
          <cell r="G23">
            <v>66</v>
          </cell>
          <cell r="H23">
            <v>19.440000000000001</v>
          </cell>
          <cell r="I23" t="str">
            <v>N</v>
          </cell>
          <cell r="J23">
            <v>46.080000000000005</v>
          </cell>
          <cell r="K23">
            <v>0.2</v>
          </cell>
        </row>
        <row r="24">
          <cell r="B24">
            <v>20.62916666666667</v>
          </cell>
          <cell r="C24">
            <v>22.1</v>
          </cell>
          <cell r="D24">
            <v>19.100000000000001</v>
          </cell>
          <cell r="E24">
            <v>88.208333333333329</v>
          </cell>
          <cell r="F24">
            <v>93</v>
          </cell>
          <cell r="G24">
            <v>80</v>
          </cell>
          <cell r="H24">
            <v>1.08</v>
          </cell>
          <cell r="I24" t="str">
            <v>SO</v>
          </cell>
          <cell r="J24">
            <v>19.440000000000001</v>
          </cell>
          <cell r="K24">
            <v>0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C26" t="str">
            <v>**</v>
          </cell>
          <cell r="D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</sheetData>
      <sheetData sheetId="6">
        <row r="5">
          <cell r="B5" t="str">
            <v>**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35">
          <cell r="I35" t="str">
            <v>NE</v>
          </cell>
        </row>
      </sheetData>
      <sheetData sheetId="5">
        <row r="5">
          <cell r="B5">
            <v>21.237500000000001</v>
          </cell>
          <cell r="C5">
            <v>28.9</v>
          </cell>
          <cell r="D5">
            <v>17.7</v>
          </cell>
          <cell r="E5">
            <v>86.5</v>
          </cell>
          <cell r="F5">
            <v>96</v>
          </cell>
          <cell r="G5">
            <v>59</v>
          </cell>
          <cell r="H5">
            <v>15.48</v>
          </cell>
          <cell r="I5" t="str">
            <v>L</v>
          </cell>
          <cell r="J5">
            <v>28.8</v>
          </cell>
          <cell r="K5">
            <v>8.1999999999999993</v>
          </cell>
        </row>
        <row r="6">
          <cell r="C6">
            <v>27.5</v>
          </cell>
          <cell r="D6">
            <v>17.7</v>
          </cell>
          <cell r="F6">
            <v>96</v>
          </cell>
          <cell r="G6">
            <v>53</v>
          </cell>
          <cell r="H6">
            <v>11.520000000000001</v>
          </cell>
          <cell r="I6" t="str">
            <v>SO</v>
          </cell>
          <cell r="J6">
            <v>22.32</v>
          </cell>
          <cell r="K6">
            <v>1.6</v>
          </cell>
        </row>
        <row r="7">
          <cell r="B7">
            <v>16.833333333333336</v>
          </cell>
          <cell r="C7">
            <v>22</v>
          </cell>
          <cell r="D7">
            <v>13.6</v>
          </cell>
          <cell r="E7">
            <v>90.333333333333329</v>
          </cell>
          <cell r="F7">
            <v>97</v>
          </cell>
          <cell r="G7">
            <v>67</v>
          </cell>
          <cell r="H7">
            <v>9</v>
          </cell>
          <cell r="I7" t="str">
            <v>S</v>
          </cell>
          <cell r="J7">
            <v>20.16</v>
          </cell>
          <cell r="K7">
            <v>0</v>
          </cell>
        </row>
        <row r="8">
          <cell r="B8">
            <v>15.991666666666669</v>
          </cell>
          <cell r="C8">
            <v>25.3</v>
          </cell>
          <cell r="D8">
            <v>9.9</v>
          </cell>
          <cell r="E8">
            <v>83.875</v>
          </cell>
          <cell r="F8">
            <v>97</v>
          </cell>
          <cell r="G8">
            <v>46</v>
          </cell>
          <cell r="H8">
            <v>9.7200000000000006</v>
          </cell>
          <cell r="I8" t="str">
            <v>SO</v>
          </cell>
          <cell r="J8">
            <v>21.240000000000002</v>
          </cell>
          <cell r="K8">
            <v>0.4</v>
          </cell>
        </row>
        <row r="9">
          <cell r="B9">
            <v>17.258333333333336</v>
          </cell>
          <cell r="C9">
            <v>25.2</v>
          </cell>
          <cell r="D9">
            <v>12.3</v>
          </cell>
          <cell r="E9">
            <v>83.041666666666671</v>
          </cell>
          <cell r="F9">
            <v>97</v>
          </cell>
          <cell r="G9">
            <v>52</v>
          </cell>
          <cell r="H9">
            <v>10.8</v>
          </cell>
          <cell r="I9" t="str">
            <v>L</v>
          </cell>
          <cell r="J9">
            <v>22.68</v>
          </cell>
          <cell r="K9">
            <v>0.4</v>
          </cell>
        </row>
        <row r="10">
          <cell r="B10">
            <v>18.170833333333338</v>
          </cell>
          <cell r="C10">
            <v>27.9</v>
          </cell>
          <cell r="D10">
            <v>9.8000000000000007</v>
          </cell>
          <cell r="E10">
            <v>78.375</v>
          </cell>
          <cell r="F10">
            <v>97</v>
          </cell>
          <cell r="G10">
            <v>42</v>
          </cell>
          <cell r="H10">
            <v>8.2799999999999994</v>
          </cell>
          <cell r="I10" t="str">
            <v>SO</v>
          </cell>
          <cell r="J10">
            <v>25.56</v>
          </cell>
          <cell r="K10">
            <v>0.2</v>
          </cell>
        </row>
        <row r="11">
          <cell r="B11">
            <v>18.058333333333334</v>
          </cell>
          <cell r="C11">
            <v>26.4</v>
          </cell>
          <cell r="D11">
            <v>10.7</v>
          </cell>
          <cell r="E11">
            <v>78.291666666666671</v>
          </cell>
          <cell r="F11">
            <v>97</v>
          </cell>
          <cell r="G11">
            <v>45</v>
          </cell>
          <cell r="H11">
            <v>13.32</v>
          </cell>
          <cell r="I11" t="str">
            <v>SO</v>
          </cell>
          <cell r="J11">
            <v>29.16</v>
          </cell>
          <cell r="K11">
            <v>0</v>
          </cell>
        </row>
        <row r="12">
          <cell r="B12">
            <v>17.995833333333334</v>
          </cell>
          <cell r="C12">
            <v>26.9</v>
          </cell>
          <cell r="D12">
            <v>11.7</v>
          </cell>
          <cell r="E12">
            <v>80.375</v>
          </cell>
          <cell r="F12">
            <v>96</v>
          </cell>
          <cell r="G12">
            <v>47</v>
          </cell>
          <cell r="H12">
            <v>8.64</v>
          </cell>
          <cell r="I12" t="str">
            <v>SO</v>
          </cell>
          <cell r="J12">
            <v>16.920000000000002</v>
          </cell>
          <cell r="K12">
            <v>0</v>
          </cell>
        </row>
        <row r="13">
          <cell r="B13">
            <v>18.758333333333329</v>
          </cell>
          <cell r="C13">
            <v>27.5</v>
          </cell>
          <cell r="D13">
            <v>10.8</v>
          </cell>
          <cell r="E13">
            <v>79.833333333333329</v>
          </cell>
          <cell r="F13">
            <v>97</v>
          </cell>
          <cell r="G13">
            <v>49</v>
          </cell>
          <cell r="H13">
            <v>16.920000000000002</v>
          </cell>
          <cell r="I13" t="str">
            <v>L</v>
          </cell>
          <cell r="J13">
            <v>30.96</v>
          </cell>
          <cell r="K13">
            <v>0.2</v>
          </cell>
        </row>
        <row r="14">
          <cell r="B14">
            <v>18.545833333333331</v>
          </cell>
          <cell r="C14">
            <v>22.3</v>
          </cell>
          <cell r="D14">
            <v>15.9</v>
          </cell>
          <cell r="E14">
            <v>87.375</v>
          </cell>
          <cell r="F14">
            <v>95</v>
          </cell>
          <cell r="G14">
            <v>77</v>
          </cell>
          <cell r="H14">
            <v>16.559999999999999</v>
          </cell>
          <cell r="I14" t="str">
            <v>L</v>
          </cell>
          <cell r="J14">
            <v>30.6</v>
          </cell>
          <cell r="K14">
            <v>1</v>
          </cell>
        </row>
        <row r="15">
          <cell r="B15">
            <v>18.383333333333333</v>
          </cell>
          <cell r="C15">
            <v>25.6</v>
          </cell>
          <cell r="D15">
            <v>14.4</v>
          </cell>
          <cell r="E15">
            <v>88.125</v>
          </cell>
          <cell r="F15">
            <v>97</v>
          </cell>
          <cell r="G15">
            <v>61</v>
          </cell>
          <cell r="H15">
            <v>7.2</v>
          </cell>
          <cell r="I15" t="str">
            <v>SO</v>
          </cell>
          <cell r="J15">
            <v>15.840000000000002</v>
          </cell>
          <cell r="K15">
            <v>0.2</v>
          </cell>
        </row>
        <row r="16">
          <cell r="C16">
            <v>27.6</v>
          </cell>
          <cell r="D16">
            <v>13.2</v>
          </cell>
          <cell r="F16">
            <v>97</v>
          </cell>
          <cell r="G16">
            <v>53</v>
          </cell>
          <cell r="H16">
            <v>7.2</v>
          </cell>
          <cell r="I16" t="str">
            <v>SO</v>
          </cell>
          <cell r="J16">
            <v>17.64</v>
          </cell>
          <cell r="K16">
            <v>0.2</v>
          </cell>
        </row>
        <row r="17">
          <cell r="B17">
            <v>20.133333333333333</v>
          </cell>
          <cell r="C17">
            <v>28.3</v>
          </cell>
          <cell r="D17">
            <v>13.7</v>
          </cell>
          <cell r="E17">
            <v>82.208333333333329</v>
          </cell>
          <cell r="F17">
            <v>97</v>
          </cell>
          <cell r="G17">
            <v>51</v>
          </cell>
          <cell r="H17">
            <v>9</v>
          </cell>
          <cell r="I17" t="str">
            <v>L</v>
          </cell>
          <cell r="J17">
            <v>18.36</v>
          </cell>
          <cell r="K17">
            <v>0.2</v>
          </cell>
        </row>
        <row r="18">
          <cell r="B18">
            <v>20.316666666666666</v>
          </cell>
          <cell r="C18">
            <v>26.9</v>
          </cell>
          <cell r="D18">
            <v>14.3</v>
          </cell>
          <cell r="E18">
            <v>85.125</v>
          </cell>
          <cell r="F18">
            <v>97</v>
          </cell>
          <cell r="G18">
            <v>61</v>
          </cell>
          <cell r="H18">
            <v>11.16</v>
          </cell>
          <cell r="I18" t="str">
            <v>NE</v>
          </cell>
          <cell r="J18">
            <v>24.840000000000003</v>
          </cell>
          <cell r="K18">
            <v>0.2</v>
          </cell>
        </row>
        <row r="19">
          <cell r="B19">
            <v>17.3125</v>
          </cell>
          <cell r="C19">
            <v>22.5</v>
          </cell>
          <cell r="D19">
            <v>13.4</v>
          </cell>
          <cell r="E19">
            <v>91.833333333333329</v>
          </cell>
          <cell r="F19">
            <v>96</v>
          </cell>
          <cell r="G19">
            <v>79</v>
          </cell>
          <cell r="H19">
            <v>27</v>
          </cell>
          <cell r="I19" t="str">
            <v>L</v>
          </cell>
          <cell r="J19">
            <v>60.839999999999996</v>
          </cell>
          <cell r="K19">
            <v>17.400000000000002</v>
          </cell>
        </row>
        <row r="20">
          <cell r="B20">
            <v>18.341666666666669</v>
          </cell>
          <cell r="C20">
            <v>22</v>
          </cell>
          <cell r="D20">
            <v>17</v>
          </cell>
          <cell r="E20">
            <v>91.041666666666671</v>
          </cell>
          <cell r="F20">
            <v>97</v>
          </cell>
          <cell r="G20">
            <v>73</v>
          </cell>
          <cell r="H20">
            <v>16.559999999999999</v>
          </cell>
          <cell r="I20" t="str">
            <v>NE</v>
          </cell>
          <cell r="J20">
            <v>27.720000000000002</v>
          </cell>
          <cell r="K20">
            <v>6.4</v>
          </cell>
        </row>
        <row r="21">
          <cell r="B21">
            <v>17.045833333333334</v>
          </cell>
          <cell r="C21">
            <v>23.4</v>
          </cell>
          <cell r="D21">
            <v>14</v>
          </cell>
          <cell r="E21">
            <v>89.791666666666671</v>
          </cell>
          <cell r="F21">
            <v>97</v>
          </cell>
          <cell r="G21">
            <v>64</v>
          </cell>
          <cell r="H21">
            <v>9.3600000000000012</v>
          </cell>
          <cell r="I21" t="str">
            <v>L</v>
          </cell>
          <cell r="J21">
            <v>18</v>
          </cell>
          <cell r="K21">
            <v>0.4</v>
          </cell>
        </row>
        <row r="22">
          <cell r="B22">
            <v>18.608333333333331</v>
          </cell>
          <cell r="C22">
            <v>25.2</v>
          </cell>
          <cell r="D22">
            <v>14.6</v>
          </cell>
          <cell r="E22">
            <v>88.791666666666671</v>
          </cell>
          <cell r="F22">
            <v>97</v>
          </cell>
          <cell r="G22">
            <v>70</v>
          </cell>
          <cell r="H22">
            <v>13.32</v>
          </cell>
          <cell r="I22" t="str">
            <v>L</v>
          </cell>
          <cell r="J22">
            <v>23.759999999999998</v>
          </cell>
          <cell r="K22">
            <v>0.4</v>
          </cell>
        </row>
        <row r="23">
          <cell r="B23">
            <v>20.312500000000004</v>
          </cell>
          <cell r="C23">
            <v>22</v>
          </cell>
          <cell r="D23">
            <v>19.100000000000001</v>
          </cell>
          <cell r="E23">
            <v>92.458333333333329</v>
          </cell>
          <cell r="F23">
            <v>97</v>
          </cell>
          <cell r="G23">
            <v>84</v>
          </cell>
          <cell r="H23">
            <v>14.4</v>
          </cell>
          <cell r="I23" t="str">
            <v>L</v>
          </cell>
          <cell r="J23">
            <v>27</v>
          </cell>
          <cell r="K23">
            <v>61</v>
          </cell>
        </row>
        <row r="24">
          <cell r="B24">
            <v>18.666666666666668</v>
          </cell>
          <cell r="C24">
            <v>20.2</v>
          </cell>
          <cell r="D24">
            <v>15.9</v>
          </cell>
          <cell r="E24">
            <v>95.208333333333329</v>
          </cell>
          <cell r="F24">
            <v>97</v>
          </cell>
          <cell r="G24">
            <v>91</v>
          </cell>
          <cell r="H24">
            <v>9.7200000000000006</v>
          </cell>
          <cell r="I24" t="str">
            <v>O</v>
          </cell>
          <cell r="J24">
            <v>29.52</v>
          </cell>
          <cell r="K24">
            <v>5</v>
          </cell>
        </row>
        <row r="25">
          <cell r="B25">
            <v>13.3375</v>
          </cell>
          <cell r="C25">
            <v>15.9</v>
          </cell>
          <cell r="D25">
            <v>10.6</v>
          </cell>
          <cell r="E25">
            <v>94.791666666666671</v>
          </cell>
          <cell r="F25">
            <v>97</v>
          </cell>
          <cell r="G25">
            <v>91</v>
          </cell>
          <cell r="H25">
            <v>10.08</v>
          </cell>
          <cell r="I25" t="str">
            <v>O</v>
          </cell>
          <cell r="J25">
            <v>29.16</v>
          </cell>
          <cell r="K25">
            <v>4.4000000000000004</v>
          </cell>
        </row>
        <row r="26">
          <cell r="C26">
            <v>13.2</v>
          </cell>
          <cell r="D26">
            <v>8.1</v>
          </cell>
          <cell r="F26">
            <v>97</v>
          </cell>
          <cell r="G26">
            <v>84</v>
          </cell>
          <cell r="H26">
            <v>13.32</v>
          </cell>
          <cell r="I26" t="str">
            <v>L</v>
          </cell>
          <cell r="J26">
            <v>24.12</v>
          </cell>
          <cell r="K26">
            <v>0.60000000000000009</v>
          </cell>
        </row>
        <row r="27">
          <cell r="B27">
            <v>14.691666666666663</v>
          </cell>
          <cell r="C27">
            <v>19.600000000000001</v>
          </cell>
          <cell r="D27">
            <v>11.8</v>
          </cell>
          <cell r="E27">
            <v>94.625</v>
          </cell>
          <cell r="F27">
            <v>97</v>
          </cell>
          <cell r="G27">
            <v>86</v>
          </cell>
          <cell r="H27">
            <v>13.32</v>
          </cell>
          <cell r="I27" t="str">
            <v>NE</v>
          </cell>
          <cell r="J27">
            <v>24.840000000000003</v>
          </cell>
          <cell r="K27">
            <v>7.8000000000000016</v>
          </cell>
        </row>
        <row r="28">
          <cell r="B28">
            <v>18.820833333333333</v>
          </cell>
          <cell r="C28">
            <v>22.5</v>
          </cell>
          <cell r="D28">
            <v>17</v>
          </cell>
          <cell r="E28">
            <v>93.666666666666671</v>
          </cell>
          <cell r="F28">
            <v>97</v>
          </cell>
          <cell r="G28">
            <v>82</v>
          </cell>
          <cell r="H28">
            <v>8.64</v>
          </cell>
          <cell r="I28" t="str">
            <v>SO</v>
          </cell>
          <cell r="J28">
            <v>18</v>
          </cell>
          <cell r="K28">
            <v>2.8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>
            <v>20.9</v>
          </cell>
          <cell r="C32">
            <v>27.7</v>
          </cell>
          <cell r="D32">
            <v>16</v>
          </cell>
          <cell r="E32">
            <v>84.714285714285708</v>
          </cell>
          <cell r="F32">
            <v>97</v>
          </cell>
          <cell r="G32">
            <v>60</v>
          </cell>
          <cell r="H32">
            <v>16.2</v>
          </cell>
          <cell r="I32" t="str">
            <v>N</v>
          </cell>
          <cell r="J32">
            <v>33.480000000000004</v>
          </cell>
          <cell r="K32">
            <v>0</v>
          </cell>
        </row>
        <row r="33">
          <cell r="B33">
            <v>22.662500000000005</v>
          </cell>
          <cell r="C33">
            <v>28.3</v>
          </cell>
          <cell r="D33">
            <v>18.5</v>
          </cell>
          <cell r="E33">
            <v>81.833333333333329</v>
          </cell>
          <cell r="F33">
            <v>96</v>
          </cell>
          <cell r="G33">
            <v>61</v>
          </cell>
          <cell r="H33">
            <v>18</v>
          </cell>
          <cell r="I33" t="str">
            <v>N</v>
          </cell>
          <cell r="J33">
            <v>41.4</v>
          </cell>
          <cell r="K33">
            <v>4</v>
          </cell>
        </row>
        <row r="34">
          <cell r="B34">
            <v>20.641666666666669</v>
          </cell>
          <cell r="C34">
            <v>27.1</v>
          </cell>
          <cell r="D34">
            <v>17.399999999999999</v>
          </cell>
          <cell r="E34">
            <v>89.375</v>
          </cell>
          <cell r="F34">
            <v>97</v>
          </cell>
          <cell r="G34">
            <v>60</v>
          </cell>
          <cell r="H34">
            <v>12.96</v>
          </cell>
          <cell r="I34" t="str">
            <v>SO</v>
          </cell>
          <cell r="J34">
            <v>36.36</v>
          </cell>
          <cell r="K34">
            <v>1.4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NE</v>
          </cell>
        </row>
      </sheetData>
      <sheetData sheetId="5" refreshError="1">
        <row r="5">
          <cell r="B5">
            <v>24.533333333333335</v>
          </cell>
          <cell r="C5">
            <v>32.299999999999997</v>
          </cell>
          <cell r="D5">
            <v>19.100000000000001</v>
          </cell>
          <cell r="E5">
            <v>71.125</v>
          </cell>
          <cell r="F5">
            <v>94</v>
          </cell>
          <cell r="G5">
            <v>37</v>
          </cell>
          <cell r="H5">
            <v>11.879999999999999</v>
          </cell>
          <cell r="I5" t="str">
            <v>NE</v>
          </cell>
          <cell r="J5">
            <v>25.56</v>
          </cell>
          <cell r="K5">
            <v>0</v>
          </cell>
        </row>
        <row r="6">
          <cell r="C6">
            <v>26.2</v>
          </cell>
          <cell r="D6">
            <v>18.3</v>
          </cell>
          <cell r="F6">
            <v>94</v>
          </cell>
          <cell r="G6">
            <v>63</v>
          </cell>
          <cell r="H6">
            <v>27.720000000000002</v>
          </cell>
          <cell r="I6" t="str">
            <v>N</v>
          </cell>
          <cell r="J6">
            <v>53.28</v>
          </cell>
          <cell r="K6">
            <v>6.8</v>
          </cell>
        </row>
        <row r="7">
          <cell r="B7">
            <v>20.283333333333335</v>
          </cell>
          <cell r="C7">
            <v>26.4</v>
          </cell>
          <cell r="D7">
            <v>17.100000000000001</v>
          </cell>
          <cell r="E7">
            <v>82.875</v>
          </cell>
          <cell r="F7">
            <v>95</v>
          </cell>
          <cell r="G7">
            <v>54</v>
          </cell>
          <cell r="H7">
            <v>18.720000000000002</v>
          </cell>
          <cell r="I7" t="str">
            <v>S</v>
          </cell>
          <cell r="J7">
            <v>33.119999999999997</v>
          </cell>
          <cell r="K7">
            <v>0.8</v>
          </cell>
        </row>
        <row r="8">
          <cell r="B8">
            <v>19.862500000000001</v>
          </cell>
          <cell r="C8">
            <v>26.9</v>
          </cell>
          <cell r="D8">
            <v>14.1</v>
          </cell>
          <cell r="E8">
            <v>78.666666666666671</v>
          </cell>
          <cell r="F8">
            <v>96</v>
          </cell>
          <cell r="G8">
            <v>45</v>
          </cell>
          <cell r="H8">
            <v>12.24</v>
          </cell>
          <cell r="I8" t="str">
            <v>S</v>
          </cell>
          <cell r="J8">
            <v>24.840000000000003</v>
          </cell>
          <cell r="K8">
            <v>0</v>
          </cell>
        </row>
        <row r="9">
          <cell r="B9">
            <v>20.579166666666666</v>
          </cell>
          <cell r="C9">
            <v>28.4</v>
          </cell>
          <cell r="D9">
            <v>14.3</v>
          </cell>
          <cell r="E9">
            <v>75.916666666666671</v>
          </cell>
          <cell r="F9">
            <v>96</v>
          </cell>
          <cell r="G9">
            <v>46</v>
          </cell>
          <cell r="H9">
            <v>10.44</v>
          </cell>
          <cell r="I9" t="str">
            <v>SE</v>
          </cell>
          <cell r="J9">
            <v>32.76</v>
          </cell>
          <cell r="K9">
            <v>0</v>
          </cell>
        </row>
        <row r="10">
          <cell r="B10">
            <v>21.779166666666658</v>
          </cell>
          <cell r="C10">
            <v>30.9</v>
          </cell>
          <cell r="D10">
            <v>15.5</v>
          </cell>
          <cell r="E10">
            <v>76.833333333333329</v>
          </cell>
          <cell r="F10">
            <v>96</v>
          </cell>
          <cell r="G10">
            <v>42</v>
          </cell>
          <cell r="H10">
            <v>16.559999999999999</v>
          </cell>
          <cell r="I10" t="str">
            <v>SE</v>
          </cell>
          <cell r="J10">
            <v>37.800000000000004</v>
          </cell>
          <cell r="K10">
            <v>0</v>
          </cell>
        </row>
        <row r="11">
          <cell r="B11">
            <v>22.537499999999998</v>
          </cell>
          <cell r="C11">
            <v>30.3</v>
          </cell>
          <cell r="D11">
            <v>15.5</v>
          </cell>
          <cell r="E11">
            <v>73.916666666666671</v>
          </cell>
          <cell r="F11">
            <v>95</v>
          </cell>
          <cell r="G11">
            <v>39</v>
          </cell>
          <cell r="H11">
            <v>10.44</v>
          </cell>
          <cell r="I11" t="str">
            <v>SE</v>
          </cell>
          <cell r="J11">
            <v>24.840000000000003</v>
          </cell>
          <cell r="K11">
            <v>0</v>
          </cell>
        </row>
        <row r="12">
          <cell r="B12">
            <v>22.399999999999995</v>
          </cell>
          <cell r="C12">
            <v>30.5</v>
          </cell>
          <cell r="D12">
            <v>15.7</v>
          </cell>
          <cell r="E12">
            <v>70.583333333333329</v>
          </cell>
          <cell r="F12">
            <v>94</v>
          </cell>
          <cell r="G12">
            <v>38</v>
          </cell>
          <cell r="H12">
            <v>15.120000000000001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22.941666666666663</v>
          </cell>
          <cell r="C13">
            <v>30.4</v>
          </cell>
          <cell r="D13">
            <v>15.6</v>
          </cell>
          <cell r="E13">
            <v>65.583333333333329</v>
          </cell>
          <cell r="F13">
            <v>91</v>
          </cell>
          <cell r="G13">
            <v>41</v>
          </cell>
          <cell r="H13">
            <v>15.48</v>
          </cell>
          <cell r="I13" t="str">
            <v>SE</v>
          </cell>
          <cell r="J13">
            <v>30.6</v>
          </cell>
          <cell r="K13">
            <v>0</v>
          </cell>
        </row>
        <row r="14">
          <cell r="B14">
            <v>23.341666666666665</v>
          </cell>
          <cell r="C14">
            <v>30.2</v>
          </cell>
          <cell r="D14">
            <v>17.2</v>
          </cell>
          <cell r="E14">
            <v>72.041666666666671</v>
          </cell>
          <cell r="F14">
            <v>94</v>
          </cell>
          <cell r="G14">
            <v>44</v>
          </cell>
          <cell r="H14">
            <v>11.879999999999999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24.058333333333326</v>
          </cell>
          <cell r="C15">
            <v>31.2</v>
          </cell>
          <cell r="D15">
            <v>19.7</v>
          </cell>
          <cell r="E15">
            <v>71.125</v>
          </cell>
          <cell r="F15">
            <v>91</v>
          </cell>
          <cell r="G15">
            <v>40</v>
          </cell>
          <cell r="H15">
            <v>14.76</v>
          </cell>
          <cell r="I15" t="str">
            <v>NE</v>
          </cell>
          <cell r="J15">
            <v>26.28</v>
          </cell>
          <cell r="K15">
            <v>5.8</v>
          </cell>
        </row>
        <row r="16">
          <cell r="C16">
            <v>30.6</v>
          </cell>
          <cell r="D16">
            <v>19.3</v>
          </cell>
          <cell r="F16">
            <v>93</v>
          </cell>
          <cell r="G16">
            <v>40</v>
          </cell>
          <cell r="H16">
            <v>23.759999999999998</v>
          </cell>
          <cell r="I16" t="str">
            <v>SO</v>
          </cell>
          <cell r="J16">
            <v>39.96</v>
          </cell>
          <cell r="K16">
            <v>0</v>
          </cell>
        </row>
        <row r="17">
          <cell r="B17">
            <v>22.858333333333331</v>
          </cell>
          <cell r="C17">
            <v>30.5</v>
          </cell>
          <cell r="D17">
            <v>16.899999999999999</v>
          </cell>
          <cell r="E17">
            <v>72.291666666666671</v>
          </cell>
          <cell r="F17">
            <v>95</v>
          </cell>
          <cell r="G17">
            <v>37</v>
          </cell>
          <cell r="H17">
            <v>9.7200000000000006</v>
          </cell>
          <cell r="I17" t="str">
            <v>SO</v>
          </cell>
          <cell r="J17">
            <v>31.680000000000003</v>
          </cell>
          <cell r="K17">
            <v>0</v>
          </cell>
        </row>
        <row r="18">
          <cell r="B18">
            <v>22.666666666666668</v>
          </cell>
          <cell r="C18">
            <v>30.9</v>
          </cell>
          <cell r="D18">
            <v>16.5</v>
          </cell>
          <cell r="E18">
            <v>72.416666666666671</v>
          </cell>
          <cell r="F18">
            <v>95</v>
          </cell>
          <cell r="G18">
            <v>34</v>
          </cell>
          <cell r="H18">
            <v>10.08</v>
          </cell>
          <cell r="I18" t="str">
            <v>L</v>
          </cell>
          <cell r="J18">
            <v>21.6</v>
          </cell>
          <cell r="K18">
            <v>0</v>
          </cell>
        </row>
        <row r="19">
          <cell r="B19">
            <v>22.316666666666666</v>
          </cell>
          <cell r="C19">
            <v>29.6</v>
          </cell>
          <cell r="D19">
            <v>15.2</v>
          </cell>
          <cell r="E19">
            <v>71.458333333333329</v>
          </cell>
          <cell r="F19">
            <v>96</v>
          </cell>
          <cell r="G19">
            <v>41</v>
          </cell>
          <cell r="H19">
            <v>12.96</v>
          </cell>
          <cell r="I19" t="str">
            <v>L</v>
          </cell>
          <cell r="J19">
            <v>23.759999999999998</v>
          </cell>
          <cell r="K19">
            <v>0</v>
          </cell>
        </row>
        <row r="20">
          <cell r="B20">
            <v>23.370833333333334</v>
          </cell>
          <cell r="C20">
            <v>32</v>
          </cell>
          <cell r="D20">
            <v>17.100000000000001</v>
          </cell>
          <cell r="E20">
            <v>66.291666666666671</v>
          </cell>
          <cell r="F20">
            <v>94</v>
          </cell>
          <cell r="G20">
            <v>29</v>
          </cell>
          <cell r="H20">
            <v>33.119999999999997</v>
          </cell>
          <cell r="I20" t="str">
            <v>N</v>
          </cell>
          <cell r="J20">
            <v>65.160000000000011</v>
          </cell>
          <cell r="K20">
            <v>6.6</v>
          </cell>
        </row>
        <row r="21">
          <cell r="B21">
            <v>21.212499999999999</v>
          </cell>
          <cell r="C21">
            <v>26.4</v>
          </cell>
          <cell r="D21">
            <v>18.399999999999999</v>
          </cell>
          <cell r="E21">
            <v>83.208333333333329</v>
          </cell>
          <cell r="F21">
            <v>95</v>
          </cell>
          <cell r="G21">
            <v>57</v>
          </cell>
          <cell r="H21">
            <v>9</v>
          </cell>
          <cell r="I21" t="str">
            <v>SE</v>
          </cell>
          <cell r="J21">
            <v>14.76</v>
          </cell>
          <cell r="K21">
            <v>8</v>
          </cell>
        </row>
        <row r="22">
          <cell r="B22">
            <v>22.529166666666665</v>
          </cell>
          <cell r="C22">
            <v>29.7</v>
          </cell>
          <cell r="D22">
            <v>16.399999999999999</v>
          </cell>
          <cell r="E22">
            <v>77.708333333333329</v>
          </cell>
          <cell r="F22">
            <v>96</v>
          </cell>
          <cell r="G22">
            <v>45</v>
          </cell>
          <cell r="H22">
            <v>10.08</v>
          </cell>
          <cell r="I22" t="str">
            <v>SE</v>
          </cell>
          <cell r="J22">
            <v>19.440000000000001</v>
          </cell>
          <cell r="K22">
            <v>0</v>
          </cell>
        </row>
        <row r="23">
          <cell r="B23">
            <v>24.108333333333334</v>
          </cell>
          <cell r="C23">
            <v>32.4</v>
          </cell>
          <cell r="D23">
            <v>17.600000000000001</v>
          </cell>
          <cell r="E23">
            <v>69.791666666666671</v>
          </cell>
          <cell r="F23">
            <v>94</v>
          </cell>
          <cell r="G23">
            <v>32</v>
          </cell>
          <cell r="H23">
            <v>12.6</v>
          </cell>
          <cell r="I23" t="str">
            <v>L</v>
          </cell>
          <cell r="J23">
            <v>25.92</v>
          </cell>
          <cell r="K23">
            <v>0</v>
          </cell>
        </row>
        <row r="24">
          <cell r="B24">
            <v>24.629166666666666</v>
          </cell>
          <cell r="C24">
            <v>32.4</v>
          </cell>
          <cell r="D24">
            <v>19.3</v>
          </cell>
          <cell r="E24">
            <v>70</v>
          </cell>
          <cell r="F24">
            <v>94</v>
          </cell>
          <cell r="G24">
            <v>36</v>
          </cell>
          <cell r="H24">
            <v>18.720000000000002</v>
          </cell>
          <cell r="I24" t="str">
            <v>L</v>
          </cell>
          <cell r="J24">
            <v>27</v>
          </cell>
          <cell r="K24">
            <v>0</v>
          </cell>
        </row>
        <row r="25">
          <cell r="B25">
            <v>24.920833333333334</v>
          </cell>
          <cell r="C25">
            <v>32.1</v>
          </cell>
          <cell r="D25">
            <v>19.8</v>
          </cell>
          <cell r="E25">
            <v>64.166666666666671</v>
          </cell>
          <cell r="F25">
            <v>90</v>
          </cell>
          <cell r="G25">
            <v>31</v>
          </cell>
          <cell r="H25">
            <v>19.440000000000001</v>
          </cell>
          <cell r="I25" t="str">
            <v>N</v>
          </cell>
          <cell r="J25">
            <v>36.72</v>
          </cell>
          <cell r="K25">
            <v>0</v>
          </cell>
        </row>
        <row r="26">
          <cell r="C26">
            <v>25.7</v>
          </cell>
          <cell r="D26">
            <v>19</v>
          </cell>
          <cell r="F26">
            <v>91</v>
          </cell>
          <cell r="G26">
            <v>61</v>
          </cell>
          <cell r="H26">
            <v>14.76</v>
          </cell>
          <cell r="I26" t="str">
            <v>SO</v>
          </cell>
          <cell r="J26">
            <v>25.92</v>
          </cell>
          <cell r="K26">
            <v>0</v>
          </cell>
        </row>
        <row r="27">
          <cell r="B27">
            <v>22.216666666666669</v>
          </cell>
          <cell r="C27">
            <v>29.8</v>
          </cell>
          <cell r="D27">
            <v>16.8</v>
          </cell>
          <cell r="E27">
            <v>78.708333333333329</v>
          </cell>
          <cell r="F27">
            <v>95</v>
          </cell>
          <cell r="G27">
            <v>49</v>
          </cell>
          <cell r="H27">
            <v>9.7200000000000006</v>
          </cell>
          <cell r="I27" t="str">
            <v>SE</v>
          </cell>
          <cell r="J27">
            <v>18.720000000000002</v>
          </cell>
          <cell r="K27">
            <v>0</v>
          </cell>
        </row>
        <row r="28">
          <cell r="B28">
            <v>24.337500000000002</v>
          </cell>
          <cell r="C28">
            <v>31.9</v>
          </cell>
          <cell r="D28">
            <v>17.5</v>
          </cell>
          <cell r="E28">
            <v>71.458333333333329</v>
          </cell>
          <cell r="F28">
            <v>95</v>
          </cell>
          <cell r="G28">
            <v>38</v>
          </cell>
          <cell r="H28">
            <v>12.96</v>
          </cell>
          <cell r="I28" t="str">
            <v>NE</v>
          </cell>
          <cell r="J28">
            <v>23.040000000000003</v>
          </cell>
          <cell r="K28">
            <v>0</v>
          </cell>
        </row>
        <row r="29">
          <cell r="B29">
            <v>23.536363636363635</v>
          </cell>
          <cell r="C29">
            <v>30.2</v>
          </cell>
          <cell r="D29">
            <v>20.6</v>
          </cell>
          <cell r="E29">
            <v>80.13636363636364</v>
          </cell>
          <cell r="F29">
            <v>95</v>
          </cell>
          <cell r="G29">
            <v>46</v>
          </cell>
          <cell r="H29">
            <v>24.48</v>
          </cell>
          <cell r="I29" t="str">
            <v>NE</v>
          </cell>
          <cell r="J29">
            <v>53.64</v>
          </cell>
          <cell r="K29">
            <v>21.6</v>
          </cell>
        </row>
        <row r="30">
          <cell r="B30">
            <v>19.320833333333336</v>
          </cell>
          <cell r="C30">
            <v>21.3</v>
          </cell>
          <cell r="D30">
            <v>18.5</v>
          </cell>
          <cell r="E30">
            <v>90.458333333333329</v>
          </cell>
          <cell r="F30">
            <v>95</v>
          </cell>
          <cell r="G30">
            <v>83</v>
          </cell>
          <cell r="H30">
            <v>20.52</v>
          </cell>
          <cell r="I30" t="str">
            <v>SE</v>
          </cell>
          <cell r="J30">
            <v>36.36</v>
          </cell>
          <cell r="K30">
            <v>25.399999999999995</v>
          </cell>
        </row>
        <row r="31">
          <cell r="B31">
            <v>19.791666666666668</v>
          </cell>
          <cell r="C31">
            <v>25.3</v>
          </cell>
          <cell r="D31">
            <v>17.399999999999999</v>
          </cell>
          <cell r="E31">
            <v>85.791666666666671</v>
          </cell>
          <cell r="F31">
            <v>95</v>
          </cell>
          <cell r="G31">
            <v>65</v>
          </cell>
          <cell r="H31">
            <v>13.32</v>
          </cell>
          <cell r="I31" t="str">
            <v>NE</v>
          </cell>
          <cell r="J31">
            <v>25.56</v>
          </cell>
          <cell r="K31">
            <v>3.8000000000000003</v>
          </cell>
        </row>
        <row r="32">
          <cell r="B32">
            <v>21.925000000000001</v>
          </cell>
          <cell r="C32">
            <v>29.6</v>
          </cell>
          <cell r="D32">
            <v>16.7</v>
          </cell>
          <cell r="E32">
            <v>82.208333333333329</v>
          </cell>
          <cell r="F32">
            <v>96</v>
          </cell>
          <cell r="G32">
            <v>50</v>
          </cell>
          <cell r="H32">
            <v>9.3600000000000012</v>
          </cell>
          <cell r="I32" t="str">
            <v>L</v>
          </cell>
          <cell r="J32">
            <v>20.16</v>
          </cell>
          <cell r="K32">
            <v>0.2</v>
          </cell>
        </row>
        <row r="33">
          <cell r="B33">
            <v>23.824999999999999</v>
          </cell>
          <cell r="C33">
            <v>32.299999999999997</v>
          </cell>
          <cell r="D33">
            <v>17.5</v>
          </cell>
          <cell r="E33">
            <v>75.291666666666671</v>
          </cell>
          <cell r="F33">
            <v>96</v>
          </cell>
          <cell r="G33">
            <v>35</v>
          </cell>
          <cell r="H33">
            <v>14.76</v>
          </cell>
          <cell r="I33" t="str">
            <v>N</v>
          </cell>
          <cell r="J33">
            <v>30.6</v>
          </cell>
          <cell r="K33">
            <v>0.2</v>
          </cell>
        </row>
        <row r="34">
          <cell r="B34">
            <v>23.479166666666668</v>
          </cell>
          <cell r="C34">
            <v>31.1</v>
          </cell>
          <cell r="D34">
            <v>17.399999999999999</v>
          </cell>
          <cell r="E34">
            <v>74.291666666666671</v>
          </cell>
          <cell r="F34">
            <v>95</v>
          </cell>
          <cell r="G34">
            <v>44</v>
          </cell>
          <cell r="H34">
            <v>12.24</v>
          </cell>
          <cell r="I34" t="str">
            <v>SO</v>
          </cell>
          <cell r="J34">
            <v>17.64</v>
          </cell>
          <cell r="K34">
            <v>0</v>
          </cell>
        </row>
      </sheetData>
      <sheetData sheetId="6">
        <row r="5">
          <cell r="B5">
            <v>22.141666666666666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35">
          <cell r="I35" t="str">
            <v>NE</v>
          </cell>
        </row>
      </sheetData>
      <sheetData sheetId="5">
        <row r="5">
          <cell r="B5">
            <v>21.154166666666669</v>
          </cell>
          <cell r="C5">
            <v>27.1</v>
          </cell>
          <cell r="D5">
            <v>18.100000000000001</v>
          </cell>
          <cell r="E5">
            <v>84.083333333333329</v>
          </cell>
          <cell r="F5">
            <v>95</v>
          </cell>
          <cell r="G5">
            <v>59</v>
          </cell>
          <cell r="H5">
            <v>18.720000000000002</v>
          </cell>
          <cell r="I5" t="str">
            <v>NE</v>
          </cell>
          <cell r="J5">
            <v>36.72</v>
          </cell>
          <cell r="K5">
            <v>1.8</v>
          </cell>
        </row>
        <row r="6">
          <cell r="C6">
            <v>25.8</v>
          </cell>
          <cell r="D6">
            <v>17.3</v>
          </cell>
          <cell r="F6">
            <v>98</v>
          </cell>
          <cell r="G6">
            <v>57</v>
          </cell>
          <cell r="H6">
            <v>17.28</v>
          </cell>
          <cell r="I6" t="str">
            <v>SO</v>
          </cell>
          <cell r="J6">
            <v>42.12</v>
          </cell>
          <cell r="K6">
            <v>64.199999999999989</v>
          </cell>
        </row>
        <row r="7">
          <cell r="B7">
            <v>18.962500000000002</v>
          </cell>
          <cell r="C7">
            <v>24.3</v>
          </cell>
          <cell r="D7">
            <v>14.3</v>
          </cell>
          <cell r="E7">
            <v>76.833333333333329</v>
          </cell>
          <cell r="F7">
            <v>97</v>
          </cell>
          <cell r="G7">
            <v>41</v>
          </cell>
          <cell r="H7">
            <v>9.3600000000000012</v>
          </cell>
          <cell r="I7" t="str">
            <v>SE</v>
          </cell>
          <cell r="J7">
            <v>20.88</v>
          </cell>
          <cell r="K7">
            <v>0</v>
          </cell>
        </row>
        <row r="8">
          <cell r="B8">
            <v>16.837499999999999</v>
          </cell>
          <cell r="C8">
            <v>23.6</v>
          </cell>
          <cell r="D8">
            <v>11.2</v>
          </cell>
          <cell r="E8">
            <v>83.458333333333329</v>
          </cell>
          <cell r="F8">
            <v>100</v>
          </cell>
          <cell r="G8">
            <v>50</v>
          </cell>
          <cell r="H8">
            <v>19.079999999999998</v>
          </cell>
          <cell r="I8" t="str">
            <v>NE</v>
          </cell>
          <cell r="J8">
            <v>31.680000000000003</v>
          </cell>
          <cell r="K8">
            <v>0.4</v>
          </cell>
        </row>
        <row r="9">
          <cell r="B9">
            <v>17.4375</v>
          </cell>
          <cell r="C9">
            <v>23.9</v>
          </cell>
          <cell r="D9">
            <v>12.8</v>
          </cell>
          <cell r="E9">
            <v>83.708333333333329</v>
          </cell>
          <cell r="F9">
            <v>100</v>
          </cell>
          <cell r="G9">
            <v>54</v>
          </cell>
          <cell r="H9">
            <v>17.28</v>
          </cell>
          <cell r="I9" t="str">
            <v>NE</v>
          </cell>
          <cell r="J9">
            <v>29.52</v>
          </cell>
          <cell r="K9">
            <v>0.4</v>
          </cell>
        </row>
        <row r="10">
          <cell r="B10">
            <v>19.679166666666664</v>
          </cell>
          <cell r="C10">
            <v>25.1</v>
          </cell>
          <cell r="D10">
            <v>14.5</v>
          </cell>
          <cell r="E10">
            <v>68.833333333333329</v>
          </cell>
          <cell r="F10">
            <v>91</v>
          </cell>
          <cell r="G10">
            <v>46</v>
          </cell>
          <cell r="H10">
            <v>12.6</v>
          </cell>
          <cell r="I10" t="str">
            <v>NE</v>
          </cell>
          <cell r="J10">
            <v>24.48</v>
          </cell>
          <cell r="K10">
            <v>0</v>
          </cell>
        </row>
        <row r="11">
          <cell r="B11">
            <v>18.812500000000004</v>
          </cell>
          <cell r="C11">
            <v>24.5</v>
          </cell>
          <cell r="D11">
            <v>14.5</v>
          </cell>
          <cell r="E11">
            <v>73.5</v>
          </cell>
          <cell r="F11">
            <v>92</v>
          </cell>
          <cell r="G11">
            <v>47</v>
          </cell>
          <cell r="H11">
            <v>14.04</v>
          </cell>
          <cell r="I11" t="str">
            <v>NE</v>
          </cell>
          <cell r="J11">
            <v>27.720000000000002</v>
          </cell>
          <cell r="K11">
            <v>0.2</v>
          </cell>
        </row>
        <row r="12">
          <cell r="B12">
            <v>19.616666666666671</v>
          </cell>
          <cell r="C12">
            <v>26.1</v>
          </cell>
          <cell r="D12">
            <v>15.8</v>
          </cell>
          <cell r="E12">
            <v>74.291666666666671</v>
          </cell>
          <cell r="F12">
            <v>88</v>
          </cell>
          <cell r="G12">
            <v>44</v>
          </cell>
          <cell r="H12">
            <v>7.2</v>
          </cell>
          <cell r="I12" t="str">
            <v>NE</v>
          </cell>
          <cell r="J12">
            <v>19.079999999999998</v>
          </cell>
          <cell r="K12">
            <v>0</v>
          </cell>
        </row>
        <row r="13">
          <cell r="B13">
            <v>18.887499999999999</v>
          </cell>
          <cell r="C13">
            <v>25.6</v>
          </cell>
          <cell r="D13">
            <v>14.2</v>
          </cell>
          <cell r="E13">
            <v>76.041666666666671</v>
          </cell>
          <cell r="F13">
            <v>92</v>
          </cell>
          <cell r="G13">
            <v>54</v>
          </cell>
          <cell r="H13">
            <v>22.68</v>
          </cell>
          <cell r="I13" t="str">
            <v>NE</v>
          </cell>
          <cell r="J13">
            <v>40.680000000000007</v>
          </cell>
          <cell r="K13">
            <v>0</v>
          </cell>
        </row>
        <row r="14">
          <cell r="B14">
            <v>18.458333333333332</v>
          </cell>
          <cell r="C14">
            <v>21.5</v>
          </cell>
          <cell r="D14">
            <v>16.600000000000001</v>
          </cell>
          <cell r="E14">
            <v>86.375</v>
          </cell>
          <cell r="F14">
            <v>96</v>
          </cell>
          <cell r="G14">
            <v>76</v>
          </cell>
          <cell r="H14">
            <v>10.8</v>
          </cell>
          <cell r="I14" t="str">
            <v>NE</v>
          </cell>
          <cell r="J14">
            <v>23.400000000000002</v>
          </cell>
          <cell r="K14">
            <v>2.4</v>
          </cell>
        </row>
        <row r="15">
          <cell r="B15">
            <v>19.020833333333336</v>
          </cell>
          <cell r="C15">
            <v>25.6</v>
          </cell>
          <cell r="D15">
            <v>15.3</v>
          </cell>
          <cell r="E15">
            <v>85.125</v>
          </cell>
          <cell r="F15">
            <v>98</v>
          </cell>
          <cell r="G15">
            <v>57</v>
          </cell>
          <cell r="H15">
            <v>9.7200000000000006</v>
          </cell>
          <cell r="I15" t="str">
            <v>NE</v>
          </cell>
          <cell r="J15">
            <v>23.400000000000002</v>
          </cell>
          <cell r="K15">
            <v>0.2</v>
          </cell>
        </row>
        <row r="16">
          <cell r="C16">
            <v>26.7</v>
          </cell>
          <cell r="D16">
            <v>16.100000000000001</v>
          </cell>
          <cell r="F16">
            <v>98</v>
          </cell>
          <cell r="G16">
            <v>52</v>
          </cell>
          <cell r="H16">
            <v>9</v>
          </cell>
          <cell r="I16" t="str">
            <v>NE</v>
          </cell>
          <cell r="J16">
            <v>17.28</v>
          </cell>
          <cell r="K16">
            <v>0.2</v>
          </cell>
        </row>
        <row r="17">
          <cell r="B17">
            <v>20.574999999999999</v>
          </cell>
          <cell r="C17">
            <v>26.8</v>
          </cell>
          <cell r="D17">
            <v>15.6</v>
          </cell>
          <cell r="E17">
            <v>80.291666666666671</v>
          </cell>
          <cell r="F17">
            <v>98</v>
          </cell>
          <cell r="G17">
            <v>53</v>
          </cell>
          <cell r="H17">
            <v>16.559999999999999</v>
          </cell>
          <cell r="I17" t="str">
            <v>NE</v>
          </cell>
          <cell r="J17">
            <v>26.28</v>
          </cell>
          <cell r="K17">
            <v>0.2</v>
          </cell>
        </row>
        <row r="18">
          <cell r="B18">
            <v>20.425000000000001</v>
          </cell>
          <cell r="C18">
            <v>25.8</v>
          </cell>
          <cell r="D18">
            <v>16.8</v>
          </cell>
          <cell r="E18">
            <v>82.666666666666671</v>
          </cell>
          <cell r="F18">
            <v>97</v>
          </cell>
          <cell r="G18">
            <v>64</v>
          </cell>
          <cell r="H18">
            <v>15.120000000000001</v>
          </cell>
          <cell r="I18" t="str">
            <v>NE</v>
          </cell>
          <cell r="J18">
            <v>31.319999999999997</v>
          </cell>
          <cell r="K18">
            <v>0.2</v>
          </cell>
        </row>
        <row r="19">
          <cell r="B19">
            <v>17.124999999999996</v>
          </cell>
          <cell r="C19">
            <v>22.4</v>
          </cell>
          <cell r="D19">
            <v>12.9</v>
          </cell>
          <cell r="E19">
            <v>89.541666666666671</v>
          </cell>
          <cell r="F19">
            <v>100</v>
          </cell>
          <cell r="G19">
            <v>69</v>
          </cell>
          <cell r="H19">
            <v>20.52</v>
          </cell>
          <cell r="I19" t="str">
            <v>NE</v>
          </cell>
          <cell r="J19">
            <v>39.96</v>
          </cell>
          <cell r="K19">
            <v>6.8</v>
          </cell>
        </row>
        <row r="20">
          <cell r="B20">
            <v>17.358333333333331</v>
          </cell>
          <cell r="C20">
            <v>20.8</v>
          </cell>
          <cell r="D20">
            <v>15.2</v>
          </cell>
          <cell r="E20">
            <v>89.291666666666671</v>
          </cell>
          <cell r="F20">
            <v>98</v>
          </cell>
          <cell r="G20">
            <v>66</v>
          </cell>
          <cell r="H20">
            <v>18.36</v>
          </cell>
          <cell r="I20" t="str">
            <v>NE</v>
          </cell>
          <cell r="J20">
            <v>33.480000000000004</v>
          </cell>
          <cell r="K20">
            <v>20.2</v>
          </cell>
        </row>
        <row r="21">
          <cell r="B21">
            <v>17.262499999999999</v>
          </cell>
          <cell r="C21">
            <v>22.5</v>
          </cell>
          <cell r="D21">
            <v>13.5</v>
          </cell>
          <cell r="E21">
            <v>86.5</v>
          </cell>
          <cell r="F21">
            <v>99</v>
          </cell>
          <cell r="G21">
            <v>60</v>
          </cell>
          <cell r="H21">
            <v>10.8</v>
          </cell>
          <cell r="I21" t="str">
            <v>NE</v>
          </cell>
          <cell r="J21">
            <v>20.16</v>
          </cell>
          <cell r="K21">
            <v>0.2</v>
          </cell>
        </row>
        <row r="22">
          <cell r="B22">
            <v>17.679166666666664</v>
          </cell>
          <cell r="C22">
            <v>23.9</v>
          </cell>
          <cell r="D22">
            <v>14.8</v>
          </cell>
          <cell r="E22">
            <v>92.083333333333329</v>
          </cell>
          <cell r="F22">
            <v>99</v>
          </cell>
          <cell r="G22">
            <v>75</v>
          </cell>
          <cell r="H22">
            <v>17.64</v>
          </cell>
          <cell r="I22" t="str">
            <v>NE</v>
          </cell>
          <cell r="J22">
            <v>33.119999999999997</v>
          </cell>
          <cell r="K22">
            <v>0.2</v>
          </cell>
        </row>
        <row r="23">
          <cell r="B23">
            <v>21.204166666666669</v>
          </cell>
          <cell r="C23">
            <v>23.5</v>
          </cell>
          <cell r="D23">
            <v>19.5</v>
          </cell>
          <cell r="E23">
            <v>84.833333333333329</v>
          </cell>
          <cell r="F23">
            <v>97</v>
          </cell>
          <cell r="G23">
            <v>67</v>
          </cell>
          <cell r="H23">
            <v>14.04</v>
          </cell>
          <cell r="I23" t="str">
            <v>N</v>
          </cell>
          <cell r="J23">
            <v>38.519999999999996</v>
          </cell>
          <cell r="K23">
            <v>25.799999999999997</v>
          </cell>
        </row>
        <row r="24">
          <cell r="B24">
            <v>17.429166666666667</v>
          </cell>
          <cell r="C24">
            <v>19.8</v>
          </cell>
          <cell r="D24">
            <v>14.5</v>
          </cell>
          <cell r="E24">
            <v>97.916666666666671</v>
          </cell>
          <cell r="F24">
            <v>100</v>
          </cell>
          <cell r="G24">
            <v>95</v>
          </cell>
          <cell r="H24">
            <v>12.24</v>
          </cell>
          <cell r="I24" t="str">
            <v>O</v>
          </cell>
          <cell r="J24">
            <v>30.240000000000002</v>
          </cell>
          <cell r="K24">
            <v>2.6</v>
          </cell>
        </row>
        <row r="25">
          <cell r="B25">
            <v>11.645833333333336</v>
          </cell>
          <cell r="C25">
            <v>14.6</v>
          </cell>
          <cell r="D25">
            <v>8.6999999999999993</v>
          </cell>
          <cell r="E25">
            <v>100</v>
          </cell>
          <cell r="F25">
            <v>100</v>
          </cell>
          <cell r="G25">
            <v>99</v>
          </cell>
          <cell r="H25">
            <v>18.36</v>
          </cell>
          <cell r="I25" t="str">
            <v>O</v>
          </cell>
          <cell r="J25">
            <v>34.56</v>
          </cell>
          <cell r="K25">
            <v>3.8000000000000007</v>
          </cell>
        </row>
        <row r="26">
          <cell r="C26">
            <v>13.4</v>
          </cell>
          <cell r="D26">
            <v>6.2</v>
          </cell>
          <cell r="F26">
            <v>100</v>
          </cell>
          <cell r="G26">
            <v>85</v>
          </cell>
          <cell r="H26">
            <v>18.720000000000002</v>
          </cell>
          <cell r="I26" t="str">
            <v>NE</v>
          </cell>
          <cell r="J26">
            <v>31.319999999999997</v>
          </cell>
          <cell r="K26">
            <v>1.6</v>
          </cell>
        </row>
        <row r="27">
          <cell r="B27">
            <v>14.054166666666669</v>
          </cell>
          <cell r="C27">
            <v>18.7</v>
          </cell>
          <cell r="D27">
            <v>11.4</v>
          </cell>
          <cell r="E27">
            <v>97.25</v>
          </cell>
          <cell r="F27">
            <v>100</v>
          </cell>
          <cell r="G27">
            <v>88</v>
          </cell>
          <cell r="H27">
            <v>19.440000000000001</v>
          </cell>
          <cell r="I27" t="str">
            <v>NE</v>
          </cell>
          <cell r="J27">
            <v>31.680000000000003</v>
          </cell>
          <cell r="K27">
            <v>2.6000000000000005</v>
          </cell>
        </row>
        <row r="28">
          <cell r="B28">
            <v>17.445833333333333</v>
          </cell>
          <cell r="C28">
            <v>19</v>
          </cell>
          <cell r="D28">
            <v>16.100000000000001</v>
          </cell>
          <cell r="E28">
            <v>97.291666666666671</v>
          </cell>
          <cell r="F28">
            <v>100</v>
          </cell>
          <cell r="G28">
            <v>90</v>
          </cell>
          <cell r="H28">
            <v>12.6</v>
          </cell>
          <cell r="I28" t="str">
            <v>O</v>
          </cell>
          <cell r="J28">
            <v>24.48</v>
          </cell>
          <cell r="K28">
            <v>1.6</v>
          </cell>
        </row>
        <row r="29">
          <cell r="B29">
            <v>14.92272727272727</v>
          </cell>
          <cell r="C29">
            <v>16.7</v>
          </cell>
          <cell r="D29">
            <v>13.1</v>
          </cell>
          <cell r="E29">
            <v>100</v>
          </cell>
          <cell r="F29">
            <v>100</v>
          </cell>
          <cell r="G29">
            <v>100</v>
          </cell>
          <cell r="H29">
            <v>14.04</v>
          </cell>
          <cell r="I29" t="str">
            <v>NE</v>
          </cell>
          <cell r="J29">
            <v>26.64</v>
          </cell>
          <cell r="K29">
            <v>83.399999999999991</v>
          </cell>
        </row>
        <row r="30">
          <cell r="B30">
            <v>15.308333333333335</v>
          </cell>
          <cell r="C30">
            <v>16.899999999999999</v>
          </cell>
          <cell r="D30">
            <v>13.5</v>
          </cell>
          <cell r="E30">
            <v>99.1</v>
          </cell>
          <cell r="F30">
            <v>100</v>
          </cell>
          <cell r="G30">
            <v>94</v>
          </cell>
          <cell r="H30">
            <v>16.2</v>
          </cell>
          <cell r="I30" t="str">
            <v>NE</v>
          </cell>
          <cell r="J30">
            <v>33.480000000000004</v>
          </cell>
          <cell r="K30">
            <v>21.999999999999996</v>
          </cell>
        </row>
        <row r="31">
          <cell r="B31">
            <v>18.145833333333332</v>
          </cell>
          <cell r="C31">
            <v>23.7</v>
          </cell>
          <cell r="D31">
            <v>15.3</v>
          </cell>
          <cell r="E31">
            <v>89.458333333333329</v>
          </cell>
          <cell r="F31">
            <v>100</v>
          </cell>
          <cell r="G31">
            <v>62</v>
          </cell>
          <cell r="H31">
            <v>14.4</v>
          </cell>
          <cell r="I31" t="str">
            <v>NE</v>
          </cell>
          <cell r="J31">
            <v>24.12</v>
          </cell>
          <cell r="K31">
            <v>0.2</v>
          </cell>
        </row>
        <row r="32">
          <cell r="B32">
            <v>19.558333333333334</v>
          </cell>
          <cell r="C32">
            <v>25.9</v>
          </cell>
          <cell r="D32">
            <v>15.8</v>
          </cell>
          <cell r="E32">
            <v>87.541666666666671</v>
          </cell>
          <cell r="F32">
            <v>100</v>
          </cell>
          <cell r="G32">
            <v>62</v>
          </cell>
          <cell r="H32">
            <v>16.559999999999999</v>
          </cell>
          <cell r="I32" t="str">
            <v>NE</v>
          </cell>
          <cell r="J32">
            <v>40.680000000000007</v>
          </cell>
          <cell r="K32">
            <v>0.2</v>
          </cell>
        </row>
        <row r="33">
          <cell r="B33">
            <v>21.879166666666666</v>
          </cell>
          <cell r="C33">
            <v>26.2</v>
          </cell>
          <cell r="D33">
            <v>19.100000000000001</v>
          </cell>
          <cell r="E33">
            <v>84</v>
          </cell>
          <cell r="F33">
            <v>95</v>
          </cell>
          <cell r="G33">
            <v>65</v>
          </cell>
          <cell r="H33">
            <v>17.64</v>
          </cell>
          <cell r="I33" t="str">
            <v>N</v>
          </cell>
          <cell r="J33">
            <v>39.96</v>
          </cell>
          <cell r="K33">
            <v>1.2</v>
          </cell>
        </row>
        <row r="34">
          <cell r="B34">
            <v>20.120833333333334</v>
          </cell>
          <cell r="C34">
            <v>24.8</v>
          </cell>
          <cell r="D34">
            <v>17.7</v>
          </cell>
          <cell r="E34">
            <v>91.916666666666671</v>
          </cell>
          <cell r="F34">
            <v>100</v>
          </cell>
          <cell r="G34">
            <v>66</v>
          </cell>
          <cell r="H34">
            <v>16.559999999999999</v>
          </cell>
          <cell r="I34" t="str">
            <v>O</v>
          </cell>
          <cell r="J34">
            <v>35.64</v>
          </cell>
          <cell r="K34">
            <v>4.8000000000000007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35">
          <cell r="I35" t="str">
            <v>SO</v>
          </cell>
        </row>
      </sheetData>
      <sheetData sheetId="5">
        <row r="5">
          <cell r="B5">
            <v>25.150000000000002</v>
          </cell>
          <cell r="C5">
            <v>29.8</v>
          </cell>
          <cell r="D5">
            <v>21.7</v>
          </cell>
          <cell r="E5">
            <v>77.958333333333329</v>
          </cell>
          <cell r="F5">
            <v>90</v>
          </cell>
          <cell r="G5">
            <v>61</v>
          </cell>
          <cell r="H5">
            <v>14.76</v>
          </cell>
          <cell r="I5" t="str">
            <v>SO</v>
          </cell>
          <cell r="J5">
            <v>37.440000000000005</v>
          </cell>
          <cell r="K5">
            <v>0</v>
          </cell>
        </row>
        <row r="6">
          <cell r="C6">
            <v>24.9</v>
          </cell>
          <cell r="D6">
            <v>21.4</v>
          </cell>
          <cell r="F6">
            <v>95</v>
          </cell>
          <cell r="G6">
            <v>88</v>
          </cell>
          <cell r="H6">
            <v>16.2</v>
          </cell>
          <cell r="I6" t="str">
            <v>SO</v>
          </cell>
          <cell r="J6">
            <v>30.240000000000002</v>
          </cell>
          <cell r="K6">
            <v>0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>
            <v>11.16</v>
          </cell>
          <cell r="I7" t="str">
            <v>SO</v>
          </cell>
          <cell r="J7">
            <v>24.48</v>
          </cell>
          <cell r="K7">
            <v>0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>
            <v>11.879999999999999</v>
          </cell>
          <cell r="I8" t="str">
            <v>S</v>
          </cell>
          <cell r="J8">
            <v>22.68</v>
          </cell>
          <cell r="K8">
            <v>0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>
            <v>9.7200000000000006</v>
          </cell>
          <cell r="I9" t="str">
            <v>SO</v>
          </cell>
          <cell r="J9">
            <v>25.2</v>
          </cell>
          <cell r="K9">
            <v>0.2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>
            <v>6.84</v>
          </cell>
          <cell r="I10" t="str">
            <v>SO</v>
          </cell>
          <cell r="J10">
            <v>17.64</v>
          </cell>
          <cell r="K10">
            <v>0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>
            <v>7.5600000000000005</v>
          </cell>
          <cell r="I11" t="str">
            <v>SO</v>
          </cell>
          <cell r="J11">
            <v>18</v>
          </cell>
          <cell r="K11">
            <v>0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>
            <v>6.84</v>
          </cell>
          <cell r="I12" t="str">
            <v>SE</v>
          </cell>
          <cell r="J12">
            <v>18</v>
          </cell>
          <cell r="K12">
            <v>0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>
            <v>12.6</v>
          </cell>
          <cell r="I13" t="str">
            <v>SE</v>
          </cell>
          <cell r="J13">
            <v>27.720000000000002</v>
          </cell>
          <cell r="K13">
            <v>0</v>
          </cell>
        </row>
        <row r="14">
          <cell r="B14">
            <v>21.358333333333334</v>
          </cell>
          <cell r="C14">
            <v>27.1</v>
          </cell>
          <cell r="D14">
            <v>18.3</v>
          </cell>
          <cell r="E14">
            <v>84.916666666666671</v>
          </cell>
          <cell r="F14">
            <v>95</v>
          </cell>
          <cell r="G14">
            <v>66</v>
          </cell>
          <cell r="H14">
            <v>22.32</v>
          </cell>
          <cell r="I14" t="str">
            <v>SO</v>
          </cell>
          <cell r="J14">
            <v>50.76</v>
          </cell>
          <cell r="K14">
            <v>10.6</v>
          </cell>
        </row>
        <row r="15">
          <cell r="B15">
            <v>22.254166666666663</v>
          </cell>
          <cell r="C15">
            <v>27.5</v>
          </cell>
          <cell r="D15">
            <v>18.899999999999999</v>
          </cell>
          <cell r="E15">
            <v>84.875</v>
          </cell>
          <cell r="F15">
            <v>94</v>
          </cell>
          <cell r="G15">
            <v>60</v>
          </cell>
          <cell r="H15">
            <v>14.04</v>
          </cell>
          <cell r="I15" t="str">
            <v>SO</v>
          </cell>
          <cell r="J15">
            <v>23.759999999999998</v>
          </cell>
          <cell r="K15" t="str">
            <v>0.8</v>
          </cell>
        </row>
        <row r="16">
          <cell r="C16">
            <v>29.1</v>
          </cell>
          <cell r="D16">
            <v>18.5</v>
          </cell>
          <cell r="F16">
            <v>96</v>
          </cell>
          <cell r="G16">
            <v>49</v>
          </cell>
          <cell r="H16">
            <v>4.32</v>
          </cell>
          <cell r="I16" t="str">
            <v>SO</v>
          </cell>
          <cell r="J16">
            <v>9.7200000000000006</v>
          </cell>
          <cell r="K16">
            <v>0</v>
          </cell>
        </row>
        <row r="17">
          <cell r="B17">
            <v>23.929166666666664</v>
          </cell>
          <cell r="C17">
            <v>30.8</v>
          </cell>
          <cell r="D17">
            <v>18.7</v>
          </cell>
          <cell r="E17">
            <v>77.958333333333329</v>
          </cell>
          <cell r="F17">
            <v>95</v>
          </cell>
          <cell r="G17">
            <v>51</v>
          </cell>
          <cell r="H17">
            <v>6.84</v>
          </cell>
          <cell r="I17" t="str">
            <v>SO</v>
          </cell>
          <cell r="J17">
            <v>17.64</v>
          </cell>
          <cell r="K17">
            <v>0</v>
          </cell>
        </row>
        <row r="18">
          <cell r="B18">
            <v>25.091666666666665</v>
          </cell>
          <cell r="C18">
            <v>31.5</v>
          </cell>
          <cell r="D18">
            <v>20.5</v>
          </cell>
          <cell r="E18">
            <v>76.875</v>
          </cell>
          <cell r="F18">
            <v>95</v>
          </cell>
          <cell r="G18">
            <v>47</v>
          </cell>
          <cell r="H18">
            <v>11.520000000000001</v>
          </cell>
          <cell r="I18" t="str">
            <v>SO</v>
          </cell>
          <cell r="J18">
            <v>29.16</v>
          </cell>
          <cell r="K18">
            <v>0</v>
          </cell>
        </row>
        <row r="19">
          <cell r="B19">
            <v>21.325000000000003</v>
          </cell>
          <cell r="C19">
            <v>23.8</v>
          </cell>
          <cell r="D19">
            <v>19.2</v>
          </cell>
          <cell r="E19">
            <v>89.541666666666671</v>
          </cell>
          <cell r="F19">
            <v>96</v>
          </cell>
          <cell r="G19">
            <v>80</v>
          </cell>
          <cell r="H19">
            <v>15.48</v>
          </cell>
          <cell r="I19" t="str">
            <v>SO</v>
          </cell>
          <cell r="J19">
            <v>39.96</v>
          </cell>
          <cell r="K19">
            <v>51.4</v>
          </cell>
        </row>
        <row r="20">
          <cell r="B20">
            <v>20.512500000000003</v>
          </cell>
          <cell r="C20">
            <v>24.6</v>
          </cell>
          <cell r="D20">
            <v>17.899999999999999</v>
          </cell>
          <cell r="E20">
            <v>88.625</v>
          </cell>
          <cell r="F20">
            <v>96</v>
          </cell>
          <cell r="G20">
            <v>70</v>
          </cell>
          <cell r="H20">
            <v>20.16</v>
          </cell>
          <cell r="I20" t="str">
            <v>SO</v>
          </cell>
          <cell r="J20">
            <v>44.64</v>
          </cell>
          <cell r="K20">
            <v>48.4</v>
          </cell>
        </row>
        <row r="21">
          <cell r="B21">
            <v>21.950000000000003</v>
          </cell>
          <cell r="C21">
            <v>25.3</v>
          </cell>
          <cell r="D21">
            <v>18.899999999999999</v>
          </cell>
          <cell r="E21">
            <v>83</v>
          </cell>
          <cell r="F21">
            <v>93</v>
          </cell>
          <cell r="G21">
            <v>63</v>
          </cell>
          <cell r="H21">
            <v>14.76</v>
          </cell>
          <cell r="I21" t="str">
            <v>SO</v>
          </cell>
          <cell r="J21">
            <v>29.16</v>
          </cell>
          <cell r="K21">
            <v>0</v>
          </cell>
        </row>
        <row r="22">
          <cell r="B22">
            <v>24.016666666666662</v>
          </cell>
          <cell r="C22">
            <v>30.3</v>
          </cell>
          <cell r="D22">
            <v>19.7</v>
          </cell>
          <cell r="E22">
            <v>80.708333333333329</v>
          </cell>
          <cell r="F22">
            <v>95</v>
          </cell>
          <cell r="G22">
            <v>58</v>
          </cell>
          <cell r="H22">
            <v>12.6</v>
          </cell>
          <cell r="I22" t="str">
            <v>SO</v>
          </cell>
          <cell r="J22">
            <v>29.880000000000003</v>
          </cell>
          <cell r="K22">
            <v>0</v>
          </cell>
        </row>
        <row r="23">
          <cell r="B23">
            <v>24.637500000000003</v>
          </cell>
          <cell r="C23">
            <v>27.5</v>
          </cell>
          <cell r="D23">
            <v>19.100000000000001</v>
          </cell>
          <cell r="E23">
            <v>81.083333333333329</v>
          </cell>
          <cell r="F23">
            <v>94</v>
          </cell>
          <cell r="G23">
            <v>71</v>
          </cell>
          <cell r="H23">
            <v>14.76</v>
          </cell>
          <cell r="I23" t="str">
            <v>SO</v>
          </cell>
          <cell r="J23">
            <v>30.6</v>
          </cell>
          <cell r="K23">
            <v>6.8</v>
          </cell>
        </row>
        <row r="24">
          <cell r="B24">
            <v>16.742105263157896</v>
          </cell>
          <cell r="C24">
            <v>19.100000000000001</v>
          </cell>
          <cell r="D24">
            <v>14.8</v>
          </cell>
          <cell r="E24">
            <v>91.578947368421055</v>
          </cell>
          <cell r="F24">
            <v>95</v>
          </cell>
          <cell r="G24">
            <v>82</v>
          </cell>
          <cell r="H24">
            <v>9.7200000000000006</v>
          </cell>
          <cell r="I24" t="str">
            <v>SO</v>
          </cell>
          <cell r="J24">
            <v>23.400000000000002</v>
          </cell>
          <cell r="K24">
            <v>0.4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C26" t="str">
            <v>**</v>
          </cell>
          <cell r="D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>
            <v>16.28125</v>
          </cell>
          <cell r="C28">
            <v>17.600000000000001</v>
          </cell>
          <cell r="D28">
            <v>14.5</v>
          </cell>
          <cell r="E28">
            <v>90.8125</v>
          </cell>
          <cell r="F28">
            <v>96</v>
          </cell>
          <cell r="G28">
            <v>83</v>
          </cell>
          <cell r="H28">
            <v>10.08</v>
          </cell>
          <cell r="I28" t="str">
            <v>SO</v>
          </cell>
          <cell r="J28">
            <v>23.040000000000003</v>
          </cell>
          <cell r="K28">
            <v>4.4000000000000004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>
            <v>25.074999999999999</v>
          </cell>
          <cell r="C33">
            <v>29.3</v>
          </cell>
          <cell r="D33">
            <v>22.1</v>
          </cell>
          <cell r="E33">
            <v>79.583333333333329</v>
          </cell>
          <cell r="F33">
            <v>93</v>
          </cell>
          <cell r="G33">
            <v>56</v>
          </cell>
          <cell r="H33">
            <v>12.6</v>
          </cell>
          <cell r="I33" t="str">
            <v>SO</v>
          </cell>
          <cell r="J33">
            <v>27.720000000000002</v>
          </cell>
          <cell r="K33">
            <v>0</v>
          </cell>
        </row>
        <row r="34">
          <cell r="B34">
            <v>21.154166666666665</v>
          </cell>
          <cell r="C34">
            <v>24.6</v>
          </cell>
          <cell r="D34">
            <v>19.399999999999999</v>
          </cell>
          <cell r="E34">
            <v>85.333333333333329</v>
          </cell>
          <cell r="F34">
            <v>94</v>
          </cell>
          <cell r="G34">
            <v>67</v>
          </cell>
          <cell r="H34">
            <v>12.6</v>
          </cell>
          <cell r="I34" t="str">
            <v>SO</v>
          </cell>
          <cell r="J34">
            <v>24.840000000000003</v>
          </cell>
          <cell r="K34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NE</v>
          </cell>
        </row>
      </sheetData>
      <sheetData sheetId="5" refreshError="1">
        <row r="5">
          <cell r="B5">
            <v>22.833333333333339</v>
          </cell>
          <cell r="C5">
            <v>30.9</v>
          </cell>
          <cell r="D5">
            <v>17.899999999999999</v>
          </cell>
          <cell r="E5">
            <v>80.958333333333329</v>
          </cell>
          <cell r="F5">
            <v>95</v>
          </cell>
          <cell r="G5">
            <v>51</v>
          </cell>
          <cell r="H5">
            <v>17.28</v>
          </cell>
          <cell r="I5" t="str">
            <v>NE</v>
          </cell>
          <cell r="J5">
            <v>35.28</v>
          </cell>
          <cell r="K5">
            <v>1</v>
          </cell>
        </row>
        <row r="6">
          <cell r="C6">
            <v>26.5</v>
          </cell>
          <cell r="D6">
            <v>17.7</v>
          </cell>
          <cell r="F6">
            <v>97</v>
          </cell>
          <cell r="G6">
            <v>66</v>
          </cell>
          <cell r="H6">
            <v>5.04</v>
          </cell>
          <cell r="I6" t="str">
            <v>N</v>
          </cell>
          <cell r="J6">
            <v>62.639999999999993</v>
          </cell>
          <cell r="K6">
            <v>49.79999999999999</v>
          </cell>
        </row>
        <row r="7">
          <cell r="B7">
            <v>19.404166666666669</v>
          </cell>
          <cell r="C7">
            <v>24.9</v>
          </cell>
          <cell r="D7">
            <v>16.3</v>
          </cell>
          <cell r="E7">
            <v>89.5</v>
          </cell>
          <cell r="F7">
            <v>97</v>
          </cell>
          <cell r="G7">
            <v>56</v>
          </cell>
          <cell r="H7">
            <v>0</v>
          </cell>
          <cell r="I7" t="str">
            <v>SE</v>
          </cell>
          <cell r="J7">
            <v>11.16</v>
          </cell>
          <cell r="K7">
            <v>0.2</v>
          </cell>
        </row>
        <row r="8">
          <cell r="B8">
            <v>17.150000000000002</v>
          </cell>
          <cell r="C8">
            <v>26.8</v>
          </cell>
          <cell r="D8">
            <v>10.4</v>
          </cell>
          <cell r="E8">
            <v>85.416666666666671</v>
          </cell>
          <cell r="F8">
            <v>98</v>
          </cell>
          <cell r="G8">
            <v>49</v>
          </cell>
          <cell r="H8">
            <v>0</v>
          </cell>
          <cell r="I8" t="str">
            <v>SE</v>
          </cell>
          <cell r="J8">
            <v>11.16</v>
          </cell>
          <cell r="K8">
            <v>0.4</v>
          </cell>
        </row>
        <row r="9">
          <cell r="B9">
            <v>19.891666666666662</v>
          </cell>
          <cell r="C9">
            <v>28.9</v>
          </cell>
          <cell r="D9">
            <v>14.3</v>
          </cell>
          <cell r="E9">
            <v>77.333333333333329</v>
          </cell>
          <cell r="F9">
            <v>95</v>
          </cell>
          <cell r="G9">
            <v>36</v>
          </cell>
          <cell r="H9">
            <v>7.2</v>
          </cell>
          <cell r="I9" t="str">
            <v>NE</v>
          </cell>
          <cell r="J9">
            <v>22.32</v>
          </cell>
          <cell r="K9">
            <v>0.2</v>
          </cell>
        </row>
        <row r="10">
          <cell r="B10">
            <v>19.4375</v>
          </cell>
          <cell r="C10">
            <v>29</v>
          </cell>
          <cell r="D10">
            <v>11.4</v>
          </cell>
          <cell r="E10">
            <v>76.166666666666671</v>
          </cell>
          <cell r="F10">
            <v>97</v>
          </cell>
          <cell r="G10">
            <v>37</v>
          </cell>
          <cell r="H10">
            <v>9.3600000000000012</v>
          </cell>
          <cell r="I10" t="str">
            <v>SO</v>
          </cell>
          <cell r="J10">
            <v>22.68</v>
          </cell>
          <cell r="K10">
            <v>0</v>
          </cell>
        </row>
        <row r="11">
          <cell r="B11">
            <v>18.900000000000002</v>
          </cell>
          <cell r="C11">
            <v>28.7</v>
          </cell>
          <cell r="D11">
            <v>11.6</v>
          </cell>
          <cell r="E11">
            <v>80.791666666666671</v>
          </cell>
          <cell r="F11">
            <v>97</v>
          </cell>
          <cell r="G11">
            <v>44</v>
          </cell>
          <cell r="H11">
            <v>7.5600000000000005</v>
          </cell>
          <cell r="I11" t="str">
            <v>L</v>
          </cell>
          <cell r="J11">
            <v>20.88</v>
          </cell>
          <cell r="K11">
            <v>0.2</v>
          </cell>
        </row>
        <row r="12">
          <cell r="B12">
            <v>19.470833333333331</v>
          </cell>
          <cell r="C12">
            <v>28.9</v>
          </cell>
          <cell r="D12">
            <v>11.8</v>
          </cell>
          <cell r="E12">
            <v>79.375</v>
          </cell>
          <cell r="F12">
            <v>97</v>
          </cell>
          <cell r="G12">
            <v>38</v>
          </cell>
          <cell r="H12">
            <v>7.5600000000000005</v>
          </cell>
          <cell r="I12" t="str">
            <v>L</v>
          </cell>
          <cell r="J12">
            <v>16.2</v>
          </cell>
          <cell r="K12">
            <v>0.2</v>
          </cell>
        </row>
        <row r="13">
          <cell r="B13">
            <v>20.895833333333332</v>
          </cell>
          <cell r="C13">
            <v>29.6</v>
          </cell>
          <cell r="D13">
            <v>14.1</v>
          </cell>
          <cell r="E13">
            <v>73.208333333333329</v>
          </cell>
          <cell r="F13">
            <v>97</v>
          </cell>
          <cell r="G13">
            <v>42</v>
          </cell>
          <cell r="H13">
            <v>13.68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21.070833333333336</v>
          </cell>
          <cell r="C14">
            <v>27.8</v>
          </cell>
          <cell r="D14">
            <v>16.2</v>
          </cell>
          <cell r="E14">
            <v>81.25</v>
          </cell>
          <cell r="F14">
            <v>96</v>
          </cell>
          <cell r="G14">
            <v>59</v>
          </cell>
          <cell r="H14">
            <v>12.24</v>
          </cell>
          <cell r="I14" t="str">
            <v>S</v>
          </cell>
          <cell r="J14">
            <v>26.28</v>
          </cell>
          <cell r="K14">
            <v>0</v>
          </cell>
        </row>
        <row r="15">
          <cell r="B15">
            <v>18.724999999999998</v>
          </cell>
          <cell r="C15">
            <v>24</v>
          </cell>
          <cell r="D15">
            <v>14.6</v>
          </cell>
          <cell r="E15">
            <v>91.333333333333329</v>
          </cell>
          <cell r="F15">
            <v>97</v>
          </cell>
          <cell r="G15">
            <v>73</v>
          </cell>
          <cell r="H15">
            <v>6.84</v>
          </cell>
          <cell r="I15" t="str">
            <v>S</v>
          </cell>
          <cell r="J15">
            <v>13.32</v>
          </cell>
          <cell r="K15">
            <v>0.2</v>
          </cell>
        </row>
        <row r="16">
          <cell r="C16">
            <v>29.4</v>
          </cell>
          <cell r="D16">
            <v>14.2</v>
          </cell>
          <cell r="F16">
            <v>97</v>
          </cell>
          <cell r="G16">
            <v>49</v>
          </cell>
          <cell r="H16">
            <v>6.84</v>
          </cell>
          <cell r="I16" t="str">
            <v>NO</v>
          </cell>
          <cell r="J16">
            <v>12.96</v>
          </cell>
          <cell r="K16">
            <v>0.2</v>
          </cell>
        </row>
        <row r="17">
          <cell r="B17">
            <v>20.995833333333334</v>
          </cell>
          <cell r="C17">
            <v>29.7</v>
          </cell>
          <cell r="D17">
            <v>14.3</v>
          </cell>
          <cell r="E17">
            <v>83.208333333333329</v>
          </cell>
          <cell r="F17">
            <v>97</v>
          </cell>
          <cell r="G17">
            <v>49</v>
          </cell>
          <cell r="H17">
            <v>6.48</v>
          </cell>
          <cell r="I17" t="str">
            <v>SE</v>
          </cell>
          <cell r="J17">
            <v>19.8</v>
          </cell>
          <cell r="K17">
            <v>0.2</v>
          </cell>
        </row>
        <row r="18">
          <cell r="B18">
            <v>21.966666666666669</v>
          </cell>
          <cell r="C18">
            <v>30.6</v>
          </cell>
          <cell r="D18">
            <v>14.3</v>
          </cell>
          <cell r="E18">
            <v>79.333333333333329</v>
          </cell>
          <cell r="F18">
            <v>97</v>
          </cell>
          <cell r="G18">
            <v>45</v>
          </cell>
          <cell r="H18">
            <v>13.68</v>
          </cell>
          <cell r="I18" t="str">
            <v>SE</v>
          </cell>
          <cell r="J18">
            <v>24.840000000000003</v>
          </cell>
          <cell r="K18">
            <v>0.4</v>
          </cell>
        </row>
        <row r="19">
          <cell r="B19">
            <v>19.641666666666669</v>
          </cell>
          <cell r="C19">
            <v>23.8</v>
          </cell>
          <cell r="D19">
            <v>16.399999999999999</v>
          </cell>
          <cell r="E19">
            <v>92.791666666666671</v>
          </cell>
          <cell r="F19">
            <v>96</v>
          </cell>
          <cell r="G19">
            <v>77</v>
          </cell>
          <cell r="H19">
            <v>16.2</v>
          </cell>
          <cell r="I19" t="str">
            <v>L</v>
          </cell>
          <cell r="J19">
            <v>32.4</v>
          </cell>
          <cell r="K19">
            <v>5.2</v>
          </cell>
        </row>
        <row r="20">
          <cell r="B20">
            <v>18.645833333333332</v>
          </cell>
          <cell r="C20">
            <v>21.2</v>
          </cell>
          <cell r="D20">
            <v>16.2</v>
          </cell>
          <cell r="E20">
            <v>94.958333333333329</v>
          </cell>
          <cell r="F20">
            <v>97</v>
          </cell>
          <cell r="G20">
            <v>78</v>
          </cell>
          <cell r="H20">
            <v>9.7200000000000006</v>
          </cell>
          <cell r="I20" t="str">
            <v>SE</v>
          </cell>
          <cell r="J20">
            <v>29.16</v>
          </cell>
          <cell r="K20">
            <v>65</v>
          </cell>
        </row>
        <row r="21">
          <cell r="B21">
            <v>16.454166666666669</v>
          </cell>
          <cell r="C21">
            <v>22.3</v>
          </cell>
          <cell r="D21">
            <v>13</v>
          </cell>
          <cell r="E21">
            <v>92.291666666666671</v>
          </cell>
          <cell r="F21">
            <v>98</v>
          </cell>
          <cell r="G21">
            <v>70</v>
          </cell>
          <cell r="H21">
            <v>8.64</v>
          </cell>
          <cell r="I21" t="str">
            <v>SE</v>
          </cell>
          <cell r="J21">
            <v>20.16</v>
          </cell>
          <cell r="K21">
            <v>0.4</v>
          </cell>
        </row>
        <row r="22">
          <cell r="B22">
            <v>20.525000000000002</v>
          </cell>
          <cell r="C22">
            <v>29.7</v>
          </cell>
          <cell r="D22">
            <v>15.1</v>
          </cell>
          <cell r="E22">
            <v>83.333333333333329</v>
          </cell>
          <cell r="F22">
            <v>96</v>
          </cell>
          <cell r="G22">
            <v>50</v>
          </cell>
          <cell r="H22">
            <v>11.520000000000001</v>
          </cell>
          <cell r="I22" t="str">
            <v>NE</v>
          </cell>
          <cell r="J22">
            <v>27.720000000000002</v>
          </cell>
          <cell r="K22">
            <v>0</v>
          </cell>
        </row>
        <row r="23">
          <cell r="B23">
            <v>21.425000000000001</v>
          </cell>
          <cell r="C23">
            <v>25.2</v>
          </cell>
          <cell r="D23">
            <v>18.399999999999999</v>
          </cell>
          <cell r="E23">
            <v>89.708333333333329</v>
          </cell>
          <cell r="F23">
            <v>96</v>
          </cell>
          <cell r="G23">
            <v>77</v>
          </cell>
          <cell r="H23">
            <v>10.08</v>
          </cell>
          <cell r="I23" t="str">
            <v>NE</v>
          </cell>
          <cell r="J23">
            <v>32.4</v>
          </cell>
          <cell r="K23">
            <v>0.8</v>
          </cell>
        </row>
        <row r="24">
          <cell r="B24">
            <v>21.929166666666664</v>
          </cell>
          <cell r="C24">
            <v>26.1</v>
          </cell>
          <cell r="D24">
            <v>19.100000000000001</v>
          </cell>
          <cell r="E24">
            <v>89.041666666666671</v>
          </cell>
          <cell r="F24">
            <v>97</v>
          </cell>
          <cell r="G24">
            <v>69</v>
          </cell>
          <cell r="H24">
            <v>10.08</v>
          </cell>
          <cell r="I24" t="str">
            <v>NE</v>
          </cell>
          <cell r="J24">
            <v>19.440000000000001</v>
          </cell>
          <cell r="K24">
            <v>0.2</v>
          </cell>
        </row>
        <row r="25">
          <cell r="B25">
            <v>18.533333333333335</v>
          </cell>
          <cell r="C25">
            <v>23</v>
          </cell>
          <cell r="D25">
            <v>13.4</v>
          </cell>
          <cell r="E25">
            <v>91.291666666666671</v>
          </cell>
          <cell r="F25">
            <v>96</v>
          </cell>
          <cell r="G25">
            <v>77</v>
          </cell>
          <cell r="H25">
            <v>15.840000000000002</v>
          </cell>
          <cell r="I25" t="str">
            <v>O</v>
          </cell>
          <cell r="J25">
            <v>34.56</v>
          </cell>
          <cell r="K25">
            <v>1.6</v>
          </cell>
        </row>
        <row r="26">
          <cell r="C26">
            <v>15.8</v>
          </cell>
          <cell r="D26">
            <v>10.7</v>
          </cell>
          <cell r="F26">
            <v>96</v>
          </cell>
          <cell r="G26">
            <v>82</v>
          </cell>
          <cell r="H26">
            <v>5.4</v>
          </cell>
          <cell r="I26" t="str">
            <v>SE</v>
          </cell>
          <cell r="J26">
            <v>16.920000000000002</v>
          </cell>
          <cell r="K26">
            <v>0.2</v>
          </cell>
        </row>
        <row r="27">
          <cell r="B27">
            <v>17.499999999999996</v>
          </cell>
          <cell r="C27">
            <v>24.7</v>
          </cell>
          <cell r="D27">
            <v>14</v>
          </cell>
          <cell r="E27">
            <v>89.375</v>
          </cell>
          <cell r="F27">
            <v>96</v>
          </cell>
          <cell r="G27">
            <v>72</v>
          </cell>
          <cell r="H27">
            <v>4.32</v>
          </cell>
          <cell r="I27" t="str">
            <v>SE</v>
          </cell>
          <cell r="J27">
            <v>13.68</v>
          </cell>
          <cell r="K27">
            <v>0</v>
          </cell>
        </row>
        <row r="28">
          <cell r="B28">
            <v>22.591666666666669</v>
          </cell>
          <cell r="C28">
            <v>31.2</v>
          </cell>
          <cell r="D28">
            <v>17.399999999999999</v>
          </cell>
          <cell r="E28">
            <v>84.875</v>
          </cell>
          <cell r="F28">
            <v>97</v>
          </cell>
          <cell r="G28">
            <v>49</v>
          </cell>
          <cell r="H28">
            <v>10.8</v>
          </cell>
          <cell r="I28" t="str">
            <v>NE</v>
          </cell>
          <cell r="J28">
            <v>28.8</v>
          </cell>
          <cell r="K28">
            <v>0</v>
          </cell>
        </row>
        <row r="29">
          <cell r="B29">
            <v>19.404545454545453</v>
          </cell>
          <cell r="C29">
            <v>23</v>
          </cell>
          <cell r="D29">
            <v>17.899999999999999</v>
          </cell>
          <cell r="E29">
            <v>94.818181818181813</v>
          </cell>
          <cell r="F29">
            <v>97</v>
          </cell>
          <cell r="G29">
            <v>87</v>
          </cell>
          <cell r="H29">
            <v>0</v>
          </cell>
          <cell r="I29" t="str">
            <v>SE</v>
          </cell>
          <cell r="J29">
            <v>16.920000000000002</v>
          </cell>
          <cell r="K29">
            <v>9</v>
          </cell>
        </row>
        <row r="30">
          <cell r="B30">
            <v>18.033333333333331</v>
          </cell>
          <cell r="C30">
            <v>19.3</v>
          </cell>
          <cell r="D30">
            <v>17.399999999999999</v>
          </cell>
          <cell r="E30">
            <v>96.375</v>
          </cell>
          <cell r="F30">
            <v>97</v>
          </cell>
          <cell r="G30">
            <v>92</v>
          </cell>
          <cell r="H30">
            <v>0</v>
          </cell>
          <cell r="I30" t="str">
            <v>L</v>
          </cell>
          <cell r="J30">
            <v>13.32</v>
          </cell>
          <cell r="K30">
            <v>82.2</v>
          </cell>
        </row>
        <row r="31">
          <cell r="B31">
            <v>19.679166666666667</v>
          </cell>
          <cell r="C31">
            <v>26</v>
          </cell>
          <cell r="D31">
            <v>16.5</v>
          </cell>
          <cell r="E31">
            <v>88.375</v>
          </cell>
          <cell r="F31">
            <v>97</v>
          </cell>
          <cell r="G31">
            <v>61</v>
          </cell>
          <cell r="H31">
            <v>0</v>
          </cell>
          <cell r="I31" t="str">
            <v>N</v>
          </cell>
          <cell r="J31">
            <v>18.720000000000002</v>
          </cell>
          <cell r="K31">
            <v>0.2</v>
          </cell>
        </row>
        <row r="32">
          <cell r="B32">
            <v>21.924999999999997</v>
          </cell>
          <cell r="C32">
            <v>30.5</v>
          </cell>
          <cell r="D32">
            <v>16</v>
          </cell>
          <cell r="E32">
            <v>82.208333333333329</v>
          </cell>
          <cell r="F32">
            <v>97</v>
          </cell>
          <cell r="G32">
            <v>47</v>
          </cell>
          <cell r="H32">
            <v>9.7200000000000006</v>
          </cell>
          <cell r="I32" t="str">
            <v>NE</v>
          </cell>
          <cell r="J32">
            <v>33.840000000000003</v>
          </cell>
          <cell r="K32">
            <v>0</v>
          </cell>
        </row>
        <row r="33">
          <cell r="B33">
            <v>21.645833333333332</v>
          </cell>
          <cell r="C33">
            <v>27.6</v>
          </cell>
          <cell r="D33">
            <v>17.7</v>
          </cell>
          <cell r="E33">
            <v>88.583333333333329</v>
          </cell>
          <cell r="F33">
            <v>97</v>
          </cell>
          <cell r="G33">
            <v>68</v>
          </cell>
          <cell r="H33">
            <v>13.32</v>
          </cell>
          <cell r="I33" t="str">
            <v>N</v>
          </cell>
          <cell r="J33">
            <v>34.200000000000003</v>
          </cell>
          <cell r="K33">
            <v>0.4</v>
          </cell>
        </row>
        <row r="34">
          <cell r="B34">
            <v>21.070833333333336</v>
          </cell>
          <cell r="C34">
            <v>27.4</v>
          </cell>
          <cell r="D34">
            <v>17.2</v>
          </cell>
          <cell r="E34">
            <v>92.208333333333329</v>
          </cell>
          <cell r="F34">
            <v>97</v>
          </cell>
          <cell r="G34">
            <v>69</v>
          </cell>
          <cell r="H34">
            <v>8.2799999999999994</v>
          </cell>
          <cell r="I34" t="str">
            <v>N</v>
          </cell>
          <cell r="J34">
            <v>30.240000000000002</v>
          </cell>
          <cell r="K34">
            <v>3.4000000000000004</v>
          </cell>
        </row>
      </sheetData>
      <sheetData sheetId="6">
        <row r="5">
          <cell r="B5">
            <v>19.649999999999999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L</v>
          </cell>
        </row>
      </sheetData>
      <sheetData sheetId="5" refreshError="1">
        <row r="5">
          <cell r="B5">
            <v>21.745833333333326</v>
          </cell>
          <cell r="C5">
            <v>27.9</v>
          </cell>
          <cell r="D5">
            <v>17.5</v>
          </cell>
          <cell r="E5">
            <v>82.833333333333329</v>
          </cell>
          <cell r="F5">
            <v>97</v>
          </cell>
          <cell r="G5">
            <v>57</v>
          </cell>
          <cell r="H5">
            <v>9.3600000000000012</v>
          </cell>
          <cell r="I5" t="str">
            <v>N</v>
          </cell>
          <cell r="J5">
            <v>33.480000000000004</v>
          </cell>
          <cell r="K5">
            <v>0.4</v>
          </cell>
        </row>
        <row r="6">
          <cell r="C6">
            <v>24.5</v>
          </cell>
          <cell r="D6">
            <v>17.100000000000001</v>
          </cell>
          <cell r="F6">
            <v>98</v>
          </cell>
          <cell r="G6">
            <v>68</v>
          </cell>
          <cell r="H6">
            <v>27</v>
          </cell>
          <cell r="I6" t="str">
            <v>NO</v>
          </cell>
          <cell r="J6">
            <v>52.2</v>
          </cell>
          <cell r="K6">
            <v>42.399999999999991</v>
          </cell>
        </row>
        <row r="7">
          <cell r="B7">
            <v>17.520833333333332</v>
          </cell>
          <cell r="C7">
            <v>24.1</v>
          </cell>
          <cell r="D7">
            <v>13</v>
          </cell>
          <cell r="E7">
            <v>90.375</v>
          </cell>
          <cell r="F7">
            <v>98</v>
          </cell>
          <cell r="G7">
            <v>61</v>
          </cell>
          <cell r="H7">
            <v>16.2</v>
          </cell>
          <cell r="I7" t="str">
            <v>S</v>
          </cell>
          <cell r="J7">
            <v>27</v>
          </cell>
          <cell r="K7">
            <v>4</v>
          </cell>
        </row>
        <row r="8">
          <cell r="B8">
            <v>18.170833333333331</v>
          </cell>
          <cell r="C8">
            <v>25.6</v>
          </cell>
          <cell r="D8">
            <v>12.9</v>
          </cell>
          <cell r="E8">
            <v>79.416666666666671</v>
          </cell>
          <cell r="F8">
            <v>98</v>
          </cell>
          <cell r="G8">
            <v>45</v>
          </cell>
          <cell r="H8">
            <v>5.04</v>
          </cell>
          <cell r="I8" t="str">
            <v>L</v>
          </cell>
          <cell r="J8">
            <v>32.76</v>
          </cell>
          <cell r="K8">
            <v>0.4</v>
          </cell>
        </row>
        <row r="9">
          <cell r="B9">
            <v>19.024999999999999</v>
          </cell>
          <cell r="C9">
            <v>27.1</v>
          </cell>
          <cell r="D9">
            <v>13.6</v>
          </cell>
          <cell r="E9">
            <v>76.833333333333329</v>
          </cell>
          <cell r="F9">
            <v>95</v>
          </cell>
          <cell r="G9">
            <v>43</v>
          </cell>
          <cell r="H9">
            <v>2.16</v>
          </cell>
          <cell r="I9" t="str">
            <v>L</v>
          </cell>
          <cell r="J9">
            <v>21.96</v>
          </cell>
          <cell r="K9">
            <v>0</v>
          </cell>
        </row>
        <row r="10">
          <cell r="B10">
            <v>20.433333333333334</v>
          </cell>
          <cell r="C10">
            <v>28</v>
          </cell>
          <cell r="D10">
            <v>14.6</v>
          </cell>
          <cell r="E10">
            <v>74</v>
          </cell>
          <cell r="F10">
            <v>95</v>
          </cell>
          <cell r="G10">
            <v>42</v>
          </cell>
          <cell r="H10">
            <v>3.9600000000000004</v>
          </cell>
          <cell r="I10" t="str">
            <v>SE</v>
          </cell>
          <cell r="J10">
            <v>30.240000000000002</v>
          </cell>
          <cell r="K10">
            <v>0</v>
          </cell>
        </row>
        <row r="11">
          <cell r="B11">
            <v>20.329166666666669</v>
          </cell>
          <cell r="C11">
            <v>28.3</v>
          </cell>
          <cell r="D11">
            <v>15</v>
          </cell>
          <cell r="E11">
            <v>71.208333333333329</v>
          </cell>
          <cell r="F11">
            <v>93</v>
          </cell>
          <cell r="G11">
            <v>33</v>
          </cell>
          <cell r="H11">
            <v>16.920000000000002</v>
          </cell>
          <cell r="I11" t="str">
            <v>L</v>
          </cell>
          <cell r="J11">
            <v>30.240000000000002</v>
          </cell>
          <cell r="K11">
            <v>0</v>
          </cell>
        </row>
        <row r="12">
          <cell r="B12">
            <v>21.079166666666669</v>
          </cell>
          <cell r="C12">
            <v>28.5</v>
          </cell>
          <cell r="D12">
            <v>15.7</v>
          </cell>
          <cell r="E12">
            <v>69.958333333333329</v>
          </cell>
          <cell r="F12">
            <v>91</v>
          </cell>
          <cell r="G12">
            <v>31</v>
          </cell>
          <cell r="H12">
            <v>15.120000000000001</v>
          </cell>
          <cell r="I12" t="str">
            <v>SE</v>
          </cell>
          <cell r="J12">
            <v>29.880000000000003</v>
          </cell>
          <cell r="K12">
            <v>0</v>
          </cell>
        </row>
        <row r="13">
          <cell r="B13">
            <v>20.391666666666662</v>
          </cell>
          <cell r="C13">
            <v>28.5</v>
          </cell>
          <cell r="D13">
            <v>14.3</v>
          </cell>
          <cell r="E13">
            <v>71.916666666666671</v>
          </cell>
          <cell r="F13">
            <v>94</v>
          </cell>
          <cell r="G13">
            <v>38</v>
          </cell>
          <cell r="H13">
            <v>22.32</v>
          </cell>
          <cell r="I13" t="str">
            <v>L</v>
          </cell>
          <cell r="J13">
            <v>36.36</v>
          </cell>
          <cell r="K13">
            <v>0</v>
          </cell>
        </row>
        <row r="14">
          <cell r="B14">
            <v>21.024999999999999</v>
          </cell>
          <cell r="C14">
            <v>29.6</v>
          </cell>
          <cell r="D14">
            <v>15.3</v>
          </cell>
          <cell r="E14">
            <v>75.625</v>
          </cell>
          <cell r="F14">
            <v>93</v>
          </cell>
          <cell r="G14">
            <v>41</v>
          </cell>
          <cell r="H14">
            <v>6.84</v>
          </cell>
          <cell r="I14" t="str">
            <v>SE</v>
          </cell>
          <cell r="J14">
            <v>26.28</v>
          </cell>
          <cell r="K14">
            <v>0</v>
          </cell>
        </row>
        <row r="15">
          <cell r="B15">
            <v>20.599999999999998</v>
          </cell>
          <cell r="C15">
            <v>28</v>
          </cell>
          <cell r="D15">
            <v>16.399999999999999</v>
          </cell>
          <cell r="E15">
            <v>82.916666666666671</v>
          </cell>
          <cell r="F15">
            <v>95</v>
          </cell>
          <cell r="G15">
            <v>50</v>
          </cell>
          <cell r="H15">
            <v>6.12</v>
          </cell>
          <cell r="I15" t="str">
            <v>S</v>
          </cell>
          <cell r="J15">
            <v>34.92</v>
          </cell>
          <cell r="K15">
            <v>7.6</v>
          </cell>
        </row>
        <row r="16">
          <cell r="C16">
            <v>28.4</v>
          </cell>
          <cell r="D16">
            <v>17.100000000000001</v>
          </cell>
          <cell r="F16">
            <v>96</v>
          </cell>
          <cell r="G16">
            <v>49</v>
          </cell>
          <cell r="H16">
            <v>10.44</v>
          </cell>
          <cell r="I16" t="str">
            <v>L</v>
          </cell>
          <cell r="J16">
            <v>28.8</v>
          </cell>
          <cell r="K16">
            <v>0</v>
          </cell>
        </row>
        <row r="17">
          <cell r="B17">
            <v>21.916666666666668</v>
          </cell>
          <cell r="C17">
            <v>28.7</v>
          </cell>
          <cell r="D17">
            <v>17.2</v>
          </cell>
          <cell r="E17">
            <v>76.791666666666671</v>
          </cell>
          <cell r="F17">
            <v>95</v>
          </cell>
          <cell r="G17">
            <v>47</v>
          </cell>
          <cell r="H17">
            <v>9</v>
          </cell>
          <cell r="I17" t="str">
            <v>SE</v>
          </cell>
          <cell r="J17">
            <v>29.880000000000003</v>
          </cell>
          <cell r="K17">
            <v>0</v>
          </cell>
        </row>
        <row r="18">
          <cell r="B18">
            <v>22.020833333333332</v>
          </cell>
          <cell r="C18">
            <v>28.6</v>
          </cell>
          <cell r="D18">
            <v>17.3</v>
          </cell>
          <cell r="E18">
            <v>72.083333333333329</v>
          </cell>
          <cell r="F18">
            <v>92</v>
          </cell>
          <cell r="G18">
            <v>43</v>
          </cell>
          <cell r="H18">
            <v>12.96</v>
          </cell>
          <cell r="I18" t="str">
            <v>SE</v>
          </cell>
          <cell r="J18">
            <v>29.52</v>
          </cell>
          <cell r="K18">
            <v>0</v>
          </cell>
        </row>
        <row r="19">
          <cell r="B19">
            <v>21.345833333333335</v>
          </cell>
          <cell r="C19">
            <v>29</v>
          </cell>
          <cell r="D19">
            <v>15.4</v>
          </cell>
          <cell r="E19">
            <v>75.333333333333329</v>
          </cell>
          <cell r="F19">
            <v>94</v>
          </cell>
          <cell r="G19">
            <v>44</v>
          </cell>
          <cell r="H19">
            <v>3.24</v>
          </cell>
          <cell r="I19" t="str">
            <v>NO</v>
          </cell>
          <cell r="J19">
            <v>25.92</v>
          </cell>
          <cell r="K19">
            <v>0</v>
          </cell>
        </row>
        <row r="20">
          <cell r="B20">
            <v>19.175000000000001</v>
          </cell>
          <cell r="C20">
            <v>28.5</v>
          </cell>
          <cell r="D20">
            <v>16.100000000000001</v>
          </cell>
          <cell r="E20">
            <v>90.041666666666671</v>
          </cell>
          <cell r="F20">
            <v>100</v>
          </cell>
          <cell r="G20">
            <v>49</v>
          </cell>
          <cell r="H20">
            <v>26.28</v>
          </cell>
          <cell r="I20" t="str">
            <v>L</v>
          </cell>
          <cell r="J20">
            <v>62.28</v>
          </cell>
          <cell r="K20">
            <v>1</v>
          </cell>
        </row>
        <row r="21">
          <cell r="B21">
            <v>19.049999999999997</v>
          </cell>
          <cell r="C21">
            <v>24.6</v>
          </cell>
          <cell r="D21">
            <v>16.100000000000001</v>
          </cell>
          <cell r="E21">
            <v>91.5</v>
          </cell>
          <cell r="F21">
            <v>97</v>
          </cell>
          <cell r="G21">
            <v>65</v>
          </cell>
          <cell r="H21">
            <v>5.4</v>
          </cell>
          <cell r="I21" t="str">
            <v>L</v>
          </cell>
          <cell r="J21">
            <v>20.52</v>
          </cell>
          <cell r="K21">
            <v>12.4</v>
          </cell>
        </row>
        <row r="22">
          <cell r="B22">
            <v>21.316666666666666</v>
          </cell>
          <cell r="C22">
            <v>28.5</v>
          </cell>
          <cell r="D22">
            <v>15.9</v>
          </cell>
          <cell r="E22">
            <v>81.625</v>
          </cell>
          <cell r="F22">
            <v>97</v>
          </cell>
          <cell r="G22">
            <v>47</v>
          </cell>
          <cell r="H22">
            <v>14.04</v>
          </cell>
          <cell r="I22" t="str">
            <v>L</v>
          </cell>
          <cell r="J22">
            <v>29.52</v>
          </cell>
          <cell r="K22">
            <v>0.8</v>
          </cell>
        </row>
        <row r="23">
          <cell r="B23">
            <v>22.4375</v>
          </cell>
          <cell r="C23">
            <v>29.6</v>
          </cell>
          <cell r="D23">
            <v>16.399999999999999</v>
          </cell>
          <cell r="E23">
            <v>77.458333333333329</v>
          </cell>
          <cell r="F23">
            <v>96</v>
          </cell>
          <cell r="G23">
            <v>47</v>
          </cell>
          <cell r="H23">
            <v>20.52</v>
          </cell>
          <cell r="I23" t="str">
            <v>SE</v>
          </cell>
          <cell r="J23">
            <v>37.800000000000004</v>
          </cell>
          <cell r="K23">
            <v>0</v>
          </cell>
        </row>
        <row r="24">
          <cell r="B24">
            <v>20.845833333333331</v>
          </cell>
          <cell r="C24">
            <v>27.3</v>
          </cell>
          <cell r="D24">
            <v>15.9</v>
          </cell>
          <cell r="E24">
            <v>87.166666666666671</v>
          </cell>
          <cell r="F24">
            <v>98</v>
          </cell>
          <cell r="G24">
            <v>60</v>
          </cell>
          <cell r="H24">
            <v>14.04</v>
          </cell>
          <cell r="I24" t="str">
            <v>O</v>
          </cell>
          <cell r="J24">
            <v>24.48</v>
          </cell>
          <cell r="K24">
            <v>0.2</v>
          </cell>
        </row>
        <row r="25">
          <cell r="B25">
            <v>19.175000000000004</v>
          </cell>
          <cell r="C25">
            <v>23.7</v>
          </cell>
          <cell r="D25">
            <v>16.399999999999999</v>
          </cell>
          <cell r="E25">
            <v>95.375</v>
          </cell>
          <cell r="F25">
            <v>99</v>
          </cell>
          <cell r="G25">
            <v>77</v>
          </cell>
          <cell r="H25">
            <v>18.720000000000002</v>
          </cell>
          <cell r="I25" t="str">
            <v>O</v>
          </cell>
          <cell r="J25">
            <v>30.96</v>
          </cell>
          <cell r="K25">
            <v>0</v>
          </cell>
        </row>
        <row r="26">
          <cell r="C26">
            <v>24.3</v>
          </cell>
          <cell r="D26">
            <v>13.6</v>
          </cell>
          <cell r="F26">
            <v>100</v>
          </cell>
          <cell r="G26">
            <v>63</v>
          </cell>
          <cell r="H26">
            <v>15.840000000000002</v>
          </cell>
          <cell r="I26" t="str">
            <v>O</v>
          </cell>
          <cell r="J26">
            <v>25.56</v>
          </cell>
          <cell r="K26">
            <v>0</v>
          </cell>
        </row>
        <row r="27">
          <cell r="B27">
            <v>21.462500000000002</v>
          </cell>
          <cell r="C27">
            <v>27.5</v>
          </cell>
          <cell r="D27">
            <v>17.600000000000001</v>
          </cell>
          <cell r="E27">
            <v>83.375</v>
          </cell>
          <cell r="F27">
            <v>98</v>
          </cell>
          <cell r="G27">
            <v>54</v>
          </cell>
          <cell r="H27">
            <v>9.7200000000000006</v>
          </cell>
          <cell r="I27" t="str">
            <v>L</v>
          </cell>
          <cell r="J27">
            <v>20.88</v>
          </cell>
          <cell r="K27">
            <v>0</v>
          </cell>
        </row>
        <row r="28">
          <cell r="B28">
            <v>22.337499999999995</v>
          </cell>
          <cell r="C28">
            <v>29.8</v>
          </cell>
          <cell r="D28">
            <v>16.7</v>
          </cell>
          <cell r="E28">
            <v>78.5</v>
          </cell>
          <cell r="F28">
            <v>97</v>
          </cell>
          <cell r="G28">
            <v>40</v>
          </cell>
          <cell r="H28">
            <v>18.720000000000002</v>
          </cell>
          <cell r="I28" t="str">
            <v>L</v>
          </cell>
          <cell r="J28">
            <v>33.119999999999997</v>
          </cell>
          <cell r="K28">
            <v>0.2</v>
          </cell>
        </row>
        <row r="29">
          <cell r="B29">
            <v>21.181818181818183</v>
          </cell>
          <cell r="C29">
            <v>26.4</v>
          </cell>
          <cell r="D29">
            <v>17.600000000000001</v>
          </cell>
          <cell r="E29">
            <v>88.545454545454547</v>
          </cell>
          <cell r="F29">
            <v>97</v>
          </cell>
          <cell r="G29">
            <v>60</v>
          </cell>
          <cell r="H29">
            <v>16.2</v>
          </cell>
          <cell r="I29" t="str">
            <v>L</v>
          </cell>
          <cell r="J29">
            <v>31.319999999999997</v>
          </cell>
          <cell r="K29">
            <v>0</v>
          </cell>
        </row>
        <row r="30">
          <cell r="B30">
            <v>17.366666666666671</v>
          </cell>
          <cell r="C30">
            <v>20.3</v>
          </cell>
          <cell r="D30">
            <v>16.100000000000001</v>
          </cell>
          <cell r="E30">
            <v>94.75</v>
          </cell>
          <cell r="F30">
            <v>97</v>
          </cell>
          <cell r="G30">
            <v>87</v>
          </cell>
          <cell r="H30">
            <v>20.88</v>
          </cell>
          <cell r="I30" t="str">
            <v>L</v>
          </cell>
          <cell r="J30">
            <v>32.76</v>
          </cell>
          <cell r="K30">
            <v>33.4</v>
          </cell>
        </row>
        <row r="31">
          <cell r="B31">
            <v>19.258333333333329</v>
          </cell>
          <cell r="C31">
            <v>26.6</v>
          </cell>
          <cell r="D31">
            <v>15.7</v>
          </cell>
          <cell r="E31">
            <v>86</v>
          </cell>
          <cell r="F31">
            <v>97</v>
          </cell>
          <cell r="G31">
            <v>50</v>
          </cell>
          <cell r="H31">
            <v>29.880000000000003</v>
          </cell>
          <cell r="I31" t="str">
            <v>L</v>
          </cell>
          <cell r="J31">
            <v>45.72</v>
          </cell>
          <cell r="K31">
            <v>2.1999999999999997</v>
          </cell>
        </row>
        <row r="32">
          <cell r="B32">
            <v>21.266666666666666</v>
          </cell>
          <cell r="C32">
            <v>28.4</v>
          </cell>
          <cell r="D32">
            <v>16.2</v>
          </cell>
          <cell r="E32">
            <v>81.208333333333329</v>
          </cell>
          <cell r="F32">
            <v>97</v>
          </cell>
          <cell r="G32">
            <v>52</v>
          </cell>
          <cell r="H32">
            <v>5.04</v>
          </cell>
          <cell r="I32" t="str">
            <v>L</v>
          </cell>
          <cell r="J32">
            <v>29.16</v>
          </cell>
          <cell r="K32">
            <v>0</v>
          </cell>
        </row>
        <row r="33">
          <cell r="B33">
            <v>21.974999999999998</v>
          </cell>
          <cell r="C33">
            <v>29.1</v>
          </cell>
          <cell r="D33">
            <v>16.100000000000001</v>
          </cell>
          <cell r="E33">
            <v>80.958333333333329</v>
          </cell>
          <cell r="F33">
            <v>97</v>
          </cell>
          <cell r="G33">
            <v>46</v>
          </cell>
          <cell r="H33">
            <v>24.840000000000003</v>
          </cell>
          <cell r="I33" t="str">
            <v>SE</v>
          </cell>
          <cell r="J33">
            <v>46.440000000000005</v>
          </cell>
          <cell r="K33">
            <v>0.2</v>
          </cell>
        </row>
        <row r="34">
          <cell r="B34">
            <v>21.5</v>
          </cell>
          <cell r="C34">
            <v>29.4</v>
          </cell>
          <cell r="D34">
            <v>15.4</v>
          </cell>
          <cell r="E34">
            <v>82.041666666666671</v>
          </cell>
          <cell r="F34">
            <v>98</v>
          </cell>
          <cell r="G34">
            <v>44</v>
          </cell>
          <cell r="H34">
            <v>17.28</v>
          </cell>
          <cell r="I34" t="str">
            <v>NO</v>
          </cell>
          <cell r="J34">
            <v>46.800000000000004</v>
          </cell>
          <cell r="K34">
            <v>0.4</v>
          </cell>
        </row>
      </sheetData>
      <sheetData sheetId="6">
        <row r="5">
          <cell r="B5">
            <v>18.495833333333337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NE</v>
          </cell>
        </row>
      </sheetData>
      <sheetData sheetId="5" refreshError="1">
        <row r="5">
          <cell r="B5">
            <v>20.891666666666666</v>
          </cell>
          <cell r="C5">
            <v>26.6</v>
          </cell>
          <cell r="D5">
            <v>18</v>
          </cell>
          <cell r="E5">
            <v>85.208333333333329</v>
          </cell>
          <cell r="F5">
            <v>93</v>
          </cell>
          <cell r="G5">
            <v>69</v>
          </cell>
          <cell r="H5">
            <v>14.559999999999999</v>
          </cell>
          <cell r="I5" t="str">
            <v>NE</v>
          </cell>
          <cell r="J5">
            <v>25.740000000000002</v>
          </cell>
          <cell r="K5">
            <v>14.2</v>
          </cell>
        </row>
        <row r="6">
          <cell r="C6">
            <v>25.2</v>
          </cell>
          <cell r="D6">
            <v>16.600000000000001</v>
          </cell>
          <cell r="F6">
            <v>95</v>
          </cell>
          <cell r="G6">
            <v>58</v>
          </cell>
          <cell r="H6">
            <v>11.879999999999999</v>
          </cell>
          <cell r="I6" t="str">
            <v>S</v>
          </cell>
          <cell r="J6">
            <v>42.12</v>
          </cell>
          <cell r="K6">
            <v>24.599999999999998</v>
          </cell>
        </row>
        <row r="7">
          <cell r="B7">
            <v>16.700000000000003</v>
          </cell>
          <cell r="C7">
            <v>21.8</v>
          </cell>
          <cell r="D7">
            <v>13.8</v>
          </cell>
          <cell r="E7">
            <v>89.083333333333329</v>
          </cell>
          <cell r="F7">
            <v>97</v>
          </cell>
          <cell r="G7">
            <v>69</v>
          </cell>
          <cell r="H7">
            <v>17.28</v>
          </cell>
          <cell r="I7" t="str">
            <v>SE</v>
          </cell>
          <cell r="J7">
            <v>28.8</v>
          </cell>
          <cell r="K7">
            <v>0.2</v>
          </cell>
        </row>
        <row r="8">
          <cell r="B8">
            <v>17.641666666666666</v>
          </cell>
          <cell r="C8">
            <v>24.3</v>
          </cell>
          <cell r="D8">
            <v>12.8</v>
          </cell>
          <cell r="E8">
            <v>81.5</v>
          </cell>
          <cell r="F8">
            <v>95</v>
          </cell>
          <cell r="G8">
            <v>54</v>
          </cell>
          <cell r="H8">
            <v>11.16</v>
          </cell>
          <cell r="I8" t="str">
            <v>SE</v>
          </cell>
          <cell r="J8">
            <v>23.040000000000003</v>
          </cell>
          <cell r="K8">
            <v>0.4</v>
          </cell>
        </row>
        <row r="9">
          <cell r="B9">
            <v>18.258333333333333</v>
          </cell>
          <cell r="C9">
            <v>24.6</v>
          </cell>
          <cell r="D9">
            <v>13.4</v>
          </cell>
          <cell r="E9">
            <v>77</v>
          </cell>
          <cell r="F9">
            <v>95</v>
          </cell>
          <cell r="G9">
            <v>43</v>
          </cell>
          <cell r="H9">
            <v>16.920000000000002</v>
          </cell>
          <cell r="I9" t="str">
            <v>NE</v>
          </cell>
          <cell r="J9">
            <v>28.8</v>
          </cell>
          <cell r="K9">
            <v>0.2</v>
          </cell>
        </row>
        <row r="10">
          <cell r="B10">
            <v>19.275000000000002</v>
          </cell>
          <cell r="C10">
            <v>26.1</v>
          </cell>
          <cell r="D10">
            <v>13.3</v>
          </cell>
          <cell r="E10">
            <v>73.791666666666671</v>
          </cell>
          <cell r="F10">
            <v>92</v>
          </cell>
          <cell r="G10">
            <v>44</v>
          </cell>
          <cell r="H10">
            <v>10.8</v>
          </cell>
          <cell r="I10" t="str">
            <v>S</v>
          </cell>
          <cell r="J10">
            <v>27.36</v>
          </cell>
          <cell r="K10">
            <v>0</v>
          </cell>
        </row>
        <row r="11">
          <cell r="B11">
            <v>19.645833333333332</v>
          </cell>
          <cell r="C11">
            <v>26.3</v>
          </cell>
          <cell r="D11">
            <v>14.4</v>
          </cell>
          <cell r="E11">
            <v>71.083333333333329</v>
          </cell>
          <cell r="F11">
            <v>91</v>
          </cell>
          <cell r="G11">
            <v>42</v>
          </cell>
          <cell r="H11">
            <v>16.559999999999999</v>
          </cell>
          <cell r="I11" t="str">
            <v>L</v>
          </cell>
          <cell r="J11">
            <v>25.92</v>
          </cell>
          <cell r="K11">
            <v>0.2</v>
          </cell>
        </row>
        <row r="12">
          <cell r="B12">
            <v>19.55</v>
          </cell>
          <cell r="C12">
            <v>25.9</v>
          </cell>
          <cell r="D12">
            <v>14.9</v>
          </cell>
          <cell r="E12">
            <v>71.333333333333329</v>
          </cell>
          <cell r="F12">
            <v>85</v>
          </cell>
          <cell r="G12">
            <v>51</v>
          </cell>
          <cell r="H12">
            <v>11.520000000000001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19.583333333333336</v>
          </cell>
          <cell r="C13">
            <v>26.1</v>
          </cell>
          <cell r="D13">
            <v>14.9</v>
          </cell>
          <cell r="E13">
            <v>74</v>
          </cell>
          <cell r="F13">
            <v>90</v>
          </cell>
          <cell r="G13">
            <v>51</v>
          </cell>
          <cell r="H13">
            <v>20.16</v>
          </cell>
          <cell r="I13" t="str">
            <v>NE</v>
          </cell>
          <cell r="J13">
            <v>36.72</v>
          </cell>
          <cell r="K13">
            <v>0</v>
          </cell>
        </row>
        <row r="14">
          <cell r="B14">
            <v>19.104166666666671</v>
          </cell>
          <cell r="C14">
            <v>22</v>
          </cell>
          <cell r="D14">
            <v>16.899999999999999</v>
          </cell>
          <cell r="E14">
            <v>83.541666666666671</v>
          </cell>
          <cell r="F14">
            <v>93</v>
          </cell>
          <cell r="G14">
            <v>74</v>
          </cell>
          <cell r="H14">
            <v>19.079999999999998</v>
          </cell>
          <cell r="I14" t="str">
            <v>SE</v>
          </cell>
          <cell r="J14">
            <v>31.680000000000003</v>
          </cell>
          <cell r="K14">
            <v>0</v>
          </cell>
        </row>
        <row r="15">
          <cell r="B15">
            <v>19.908333333333331</v>
          </cell>
          <cell r="C15">
            <v>26.4</v>
          </cell>
          <cell r="D15">
            <v>15.7</v>
          </cell>
          <cell r="E15">
            <v>81.041666666666671</v>
          </cell>
          <cell r="F15">
            <v>94</v>
          </cell>
          <cell r="G15">
            <v>53</v>
          </cell>
          <cell r="H15">
            <v>8.2799999999999994</v>
          </cell>
          <cell r="I15" t="str">
            <v>SE</v>
          </cell>
          <cell r="J15">
            <v>16.920000000000002</v>
          </cell>
          <cell r="K15">
            <v>0.2</v>
          </cell>
        </row>
        <row r="16">
          <cell r="C16">
            <v>27.2</v>
          </cell>
          <cell r="D16">
            <v>15.1</v>
          </cell>
          <cell r="F16">
            <v>90</v>
          </cell>
          <cell r="G16">
            <v>52</v>
          </cell>
          <cell r="H16">
            <v>10.8</v>
          </cell>
          <cell r="I16" t="str">
            <v>SE</v>
          </cell>
          <cell r="J16">
            <v>16.920000000000002</v>
          </cell>
          <cell r="K16">
            <v>0</v>
          </cell>
        </row>
        <row r="17">
          <cell r="B17">
            <v>20.095833333333335</v>
          </cell>
          <cell r="C17">
            <v>26.7</v>
          </cell>
          <cell r="D17">
            <v>15.1</v>
          </cell>
          <cell r="E17">
            <v>72.958333333333329</v>
          </cell>
          <cell r="F17">
            <v>87</v>
          </cell>
          <cell r="G17">
            <v>54</v>
          </cell>
          <cell r="H17">
            <v>11.879999999999999</v>
          </cell>
          <cell r="I17" t="str">
            <v>SE</v>
          </cell>
          <cell r="J17">
            <v>23.400000000000002</v>
          </cell>
          <cell r="K17">
            <v>0</v>
          </cell>
        </row>
        <row r="18">
          <cell r="B18">
            <v>20.399999999999999</v>
          </cell>
          <cell r="C18">
            <v>26.4</v>
          </cell>
          <cell r="D18">
            <v>16.399999999999999</v>
          </cell>
          <cell r="E18">
            <v>82.541666666666671</v>
          </cell>
          <cell r="F18">
            <v>93</v>
          </cell>
          <cell r="G18">
            <v>61</v>
          </cell>
          <cell r="H18">
            <v>14.4</v>
          </cell>
          <cell r="I18" t="str">
            <v>SE</v>
          </cell>
          <cell r="J18">
            <v>27.720000000000002</v>
          </cell>
          <cell r="K18">
            <v>1.2000000000000002</v>
          </cell>
        </row>
        <row r="19">
          <cell r="B19">
            <v>15.666666666666666</v>
          </cell>
          <cell r="C19">
            <v>19.7</v>
          </cell>
          <cell r="D19">
            <v>11.7</v>
          </cell>
          <cell r="E19">
            <v>90.75</v>
          </cell>
          <cell r="F19">
            <v>95</v>
          </cell>
          <cell r="G19">
            <v>81</v>
          </cell>
          <cell r="H19">
            <v>28.08</v>
          </cell>
          <cell r="I19" t="str">
            <v>L</v>
          </cell>
          <cell r="J19">
            <v>52.56</v>
          </cell>
          <cell r="K19">
            <v>45.000000000000007</v>
          </cell>
        </row>
        <row r="20">
          <cell r="B20">
            <v>17.191666666666666</v>
          </cell>
          <cell r="C20">
            <v>20</v>
          </cell>
          <cell r="D20">
            <v>15.9</v>
          </cell>
          <cell r="E20">
            <v>91.041666666666671</v>
          </cell>
          <cell r="F20">
            <v>95</v>
          </cell>
          <cell r="G20">
            <v>81</v>
          </cell>
          <cell r="H20">
            <v>20.88</v>
          </cell>
          <cell r="I20" t="str">
            <v>NE</v>
          </cell>
          <cell r="J20">
            <v>38.519999999999996</v>
          </cell>
          <cell r="K20">
            <v>20.799999999999997</v>
          </cell>
        </row>
        <row r="21">
          <cell r="B21">
            <v>17.504761904761903</v>
          </cell>
          <cell r="C21">
            <v>21.3</v>
          </cell>
          <cell r="D21">
            <v>15.4</v>
          </cell>
          <cell r="E21">
            <v>91.80952380952381</v>
          </cell>
          <cell r="F21">
            <v>100</v>
          </cell>
          <cell r="G21">
            <v>71</v>
          </cell>
          <cell r="H21">
            <v>11.16</v>
          </cell>
          <cell r="I21" t="str">
            <v>N</v>
          </cell>
          <cell r="J21">
            <v>19.440000000000001</v>
          </cell>
          <cell r="K21">
            <v>0.4</v>
          </cell>
        </row>
        <row r="22">
          <cell r="B22">
            <v>18.55</v>
          </cell>
          <cell r="C22">
            <v>24.1</v>
          </cell>
          <cell r="D22">
            <v>15.5</v>
          </cell>
          <cell r="E22">
            <v>85.208333333333329</v>
          </cell>
          <cell r="F22">
            <v>93</v>
          </cell>
          <cell r="G22">
            <v>70</v>
          </cell>
          <cell r="H22">
            <v>23.400000000000002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19.758333333333336</v>
          </cell>
          <cell r="C23">
            <v>21.6</v>
          </cell>
          <cell r="D23">
            <v>18.7</v>
          </cell>
          <cell r="E23">
            <v>91.166666666666671</v>
          </cell>
          <cell r="F23">
            <v>94</v>
          </cell>
          <cell r="G23">
            <v>83</v>
          </cell>
          <cell r="H23">
            <v>14.76</v>
          </cell>
          <cell r="I23" t="str">
            <v>N</v>
          </cell>
          <cell r="J23">
            <v>30.240000000000002</v>
          </cell>
          <cell r="K23">
            <v>36</v>
          </cell>
        </row>
        <row r="24">
          <cell r="B24">
            <v>17.957142857142859</v>
          </cell>
          <cell r="C24">
            <v>19.3</v>
          </cell>
          <cell r="D24">
            <v>17.100000000000001</v>
          </cell>
          <cell r="E24">
            <v>90</v>
          </cell>
          <cell r="F24">
            <v>94</v>
          </cell>
          <cell r="G24">
            <v>87</v>
          </cell>
          <cell r="H24">
            <v>12.6</v>
          </cell>
          <cell r="I24" t="str">
            <v>NO</v>
          </cell>
          <cell r="J24">
            <v>24.12</v>
          </cell>
          <cell r="K24">
            <v>0.8</v>
          </cell>
        </row>
        <row r="25">
          <cell r="B25">
            <v>11.057142857142859</v>
          </cell>
          <cell r="C25">
            <v>11.9</v>
          </cell>
          <cell r="D25">
            <v>10.199999999999999</v>
          </cell>
          <cell r="E25">
            <v>90.428571428571431</v>
          </cell>
          <cell r="F25">
            <v>94</v>
          </cell>
          <cell r="G25">
            <v>88</v>
          </cell>
          <cell r="H25">
            <v>19.8</v>
          </cell>
          <cell r="I25" t="str">
            <v>O</v>
          </cell>
          <cell r="J25">
            <v>34.56</v>
          </cell>
          <cell r="K25">
            <v>0.2</v>
          </cell>
        </row>
        <row r="26">
          <cell r="C26">
            <v>12.5</v>
          </cell>
          <cell r="D26">
            <v>9</v>
          </cell>
          <cell r="F26">
            <v>95</v>
          </cell>
          <cell r="G26">
            <v>82</v>
          </cell>
          <cell r="H26">
            <v>12.6</v>
          </cell>
          <cell r="I26" t="str">
            <v>L</v>
          </cell>
          <cell r="J26">
            <v>23.040000000000003</v>
          </cell>
          <cell r="K26">
            <v>0.2</v>
          </cell>
        </row>
        <row r="27">
          <cell r="B27">
            <v>13.288888888888886</v>
          </cell>
          <cell r="C27">
            <v>15.9</v>
          </cell>
          <cell r="D27">
            <v>11</v>
          </cell>
          <cell r="E27">
            <v>91.444444444444443</v>
          </cell>
          <cell r="F27">
            <v>95</v>
          </cell>
          <cell r="G27">
            <v>87</v>
          </cell>
          <cell r="H27">
            <v>15.48</v>
          </cell>
          <cell r="I27" t="str">
            <v>NE</v>
          </cell>
          <cell r="J27">
            <v>27.36</v>
          </cell>
          <cell r="K27">
            <v>4.6000000000000005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>
            <v>20.283333333333335</v>
          </cell>
          <cell r="C32">
            <v>26.2</v>
          </cell>
          <cell r="D32">
            <v>17.3</v>
          </cell>
          <cell r="E32">
            <v>85.958333333333329</v>
          </cell>
          <cell r="F32">
            <v>95</v>
          </cell>
          <cell r="G32">
            <v>64</v>
          </cell>
          <cell r="H32">
            <v>17.64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22</v>
          </cell>
          <cell r="C33">
            <v>27.1</v>
          </cell>
          <cell r="D33">
            <v>19</v>
          </cell>
          <cell r="E33">
            <v>84.583333333333329</v>
          </cell>
          <cell r="F33">
            <v>94</v>
          </cell>
          <cell r="G33">
            <v>61</v>
          </cell>
          <cell r="H33">
            <v>22.32</v>
          </cell>
          <cell r="I33" t="str">
            <v>N</v>
          </cell>
          <cell r="J33">
            <v>37.440000000000005</v>
          </cell>
          <cell r="K33">
            <v>0.4</v>
          </cell>
        </row>
        <row r="34">
          <cell r="B34">
            <v>19.212499999999995</v>
          </cell>
          <cell r="C34">
            <v>23.1</v>
          </cell>
          <cell r="D34">
            <v>16.600000000000001</v>
          </cell>
          <cell r="E34">
            <v>90</v>
          </cell>
          <cell r="F34">
            <v>95</v>
          </cell>
          <cell r="G34">
            <v>79</v>
          </cell>
          <cell r="H34">
            <v>12.6</v>
          </cell>
          <cell r="I34" t="str">
            <v>S</v>
          </cell>
          <cell r="J34">
            <v>25.92</v>
          </cell>
          <cell r="K34">
            <v>0.8</v>
          </cell>
        </row>
      </sheetData>
      <sheetData sheetId="6">
        <row r="5">
          <cell r="B5">
            <v>16.162500000000001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SE</v>
          </cell>
        </row>
      </sheetData>
      <sheetData sheetId="5" refreshError="1">
        <row r="5">
          <cell r="B5">
            <v>23.391666666666669</v>
          </cell>
          <cell r="C5">
            <v>29</v>
          </cell>
          <cell r="D5">
            <v>18.7</v>
          </cell>
          <cell r="E5">
            <v>75.208333333333329</v>
          </cell>
          <cell r="F5">
            <v>90</v>
          </cell>
          <cell r="G5">
            <v>54</v>
          </cell>
          <cell r="H5">
            <v>20.52</v>
          </cell>
          <cell r="I5" t="str">
            <v>NO</v>
          </cell>
          <cell r="J5">
            <v>38.159999999999997</v>
          </cell>
          <cell r="K5">
            <v>0</v>
          </cell>
        </row>
        <row r="6">
          <cell r="C6">
            <v>24.6</v>
          </cell>
          <cell r="D6">
            <v>17.899999999999999</v>
          </cell>
          <cell r="F6">
            <v>96</v>
          </cell>
          <cell r="G6">
            <v>75</v>
          </cell>
          <cell r="H6">
            <v>14.04</v>
          </cell>
          <cell r="I6" t="str">
            <v>NO</v>
          </cell>
          <cell r="J6">
            <v>38.159999999999997</v>
          </cell>
          <cell r="K6">
            <v>54.2</v>
          </cell>
        </row>
        <row r="7">
          <cell r="B7">
            <v>19.312500000000004</v>
          </cell>
          <cell r="C7">
            <v>25.3</v>
          </cell>
          <cell r="D7">
            <v>15.2</v>
          </cell>
          <cell r="E7">
            <v>84.083333333333329</v>
          </cell>
          <cell r="F7">
            <v>97</v>
          </cell>
          <cell r="G7">
            <v>48</v>
          </cell>
          <cell r="H7">
            <v>12.96</v>
          </cell>
          <cell r="I7" t="str">
            <v>SE</v>
          </cell>
          <cell r="J7">
            <v>23.759999999999998</v>
          </cell>
          <cell r="K7">
            <v>0.2</v>
          </cell>
        </row>
        <row r="8">
          <cell r="B8">
            <v>18.733333333333334</v>
          </cell>
          <cell r="C8">
            <v>26.7</v>
          </cell>
          <cell r="D8">
            <v>12.8</v>
          </cell>
          <cell r="E8">
            <v>76.916666666666671</v>
          </cell>
          <cell r="F8">
            <v>95</v>
          </cell>
          <cell r="G8">
            <v>45</v>
          </cell>
          <cell r="H8">
            <v>10.44</v>
          </cell>
          <cell r="I8" t="str">
            <v>SE</v>
          </cell>
          <cell r="J8">
            <v>24.840000000000003</v>
          </cell>
          <cell r="K8">
            <v>0.2</v>
          </cell>
        </row>
        <row r="9">
          <cell r="B9">
            <v>20.041666666666668</v>
          </cell>
          <cell r="C9">
            <v>27.5</v>
          </cell>
          <cell r="D9">
            <v>14.7</v>
          </cell>
          <cell r="E9">
            <v>69.666666666666671</v>
          </cell>
          <cell r="F9">
            <v>89</v>
          </cell>
          <cell r="G9">
            <v>39</v>
          </cell>
          <cell r="H9">
            <v>17.28</v>
          </cell>
          <cell r="I9" t="str">
            <v>SE</v>
          </cell>
          <cell r="J9">
            <v>35.64</v>
          </cell>
          <cell r="K9">
            <v>0</v>
          </cell>
        </row>
        <row r="10">
          <cell r="B10">
            <v>21.216666666666665</v>
          </cell>
          <cell r="C10">
            <v>28.3</v>
          </cell>
          <cell r="D10">
            <v>14</v>
          </cell>
          <cell r="E10">
            <v>66.291666666666671</v>
          </cell>
          <cell r="F10">
            <v>91</v>
          </cell>
          <cell r="G10">
            <v>35</v>
          </cell>
          <cell r="H10">
            <v>9.3600000000000012</v>
          </cell>
          <cell r="I10" t="str">
            <v>NE</v>
          </cell>
          <cell r="J10">
            <v>26.64</v>
          </cell>
          <cell r="K10">
            <v>0</v>
          </cell>
        </row>
        <row r="11">
          <cell r="B11">
            <v>20.345833333333331</v>
          </cell>
          <cell r="C11">
            <v>28.8</v>
          </cell>
          <cell r="D11">
            <v>13</v>
          </cell>
          <cell r="E11">
            <v>70.25</v>
          </cell>
          <cell r="F11">
            <v>95</v>
          </cell>
          <cell r="G11">
            <v>32</v>
          </cell>
          <cell r="H11">
            <v>9.7200000000000006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21.341666666666669</v>
          </cell>
          <cell r="C12">
            <v>28.6</v>
          </cell>
          <cell r="D12">
            <v>16.2</v>
          </cell>
          <cell r="E12">
            <v>69.875</v>
          </cell>
          <cell r="F12">
            <v>86</v>
          </cell>
          <cell r="G12">
            <v>37</v>
          </cell>
          <cell r="H12">
            <v>11.520000000000001</v>
          </cell>
          <cell r="I12" t="str">
            <v>SE</v>
          </cell>
          <cell r="J12">
            <v>23.759999999999998</v>
          </cell>
          <cell r="K12">
            <v>0</v>
          </cell>
        </row>
        <row r="13">
          <cell r="B13">
            <v>22.137499999999999</v>
          </cell>
          <cell r="C13">
            <v>29.3</v>
          </cell>
          <cell r="D13">
            <v>17.100000000000001</v>
          </cell>
          <cell r="E13">
            <v>63.541666666666664</v>
          </cell>
          <cell r="F13">
            <v>83</v>
          </cell>
          <cell r="G13">
            <v>35</v>
          </cell>
          <cell r="H13">
            <v>27.720000000000002</v>
          </cell>
          <cell r="I13" t="str">
            <v>NE</v>
          </cell>
          <cell r="J13">
            <v>47.519999999999996</v>
          </cell>
          <cell r="K13">
            <v>0</v>
          </cell>
        </row>
        <row r="14">
          <cell r="B14">
            <v>21.137499999999999</v>
          </cell>
          <cell r="C14">
            <v>28.3</v>
          </cell>
          <cell r="D14">
            <v>16.5</v>
          </cell>
          <cell r="E14">
            <v>78</v>
          </cell>
          <cell r="F14">
            <v>93</v>
          </cell>
          <cell r="G14">
            <v>47</v>
          </cell>
          <cell r="H14">
            <v>10.08</v>
          </cell>
          <cell r="I14" t="str">
            <v>SE</v>
          </cell>
          <cell r="J14">
            <v>38.519999999999996</v>
          </cell>
          <cell r="K14">
            <v>6.2</v>
          </cell>
        </row>
        <row r="15">
          <cell r="B15">
            <v>20.241666666666671</v>
          </cell>
          <cell r="C15">
            <v>25.1</v>
          </cell>
          <cell r="D15">
            <v>16.600000000000001</v>
          </cell>
          <cell r="E15">
            <v>86.875</v>
          </cell>
          <cell r="F15">
            <v>96</v>
          </cell>
          <cell r="G15">
            <v>61</v>
          </cell>
          <cell r="H15">
            <v>9.3600000000000012</v>
          </cell>
          <cell r="I15" t="str">
            <v>SE</v>
          </cell>
          <cell r="J15">
            <v>20.16</v>
          </cell>
          <cell r="K15">
            <v>0.2</v>
          </cell>
        </row>
        <row r="16">
          <cell r="C16">
            <v>28.8</v>
          </cell>
          <cell r="D16">
            <v>15.8</v>
          </cell>
          <cell r="F16">
            <v>95</v>
          </cell>
          <cell r="G16">
            <v>45</v>
          </cell>
          <cell r="H16">
            <v>6.48</v>
          </cell>
          <cell r="I16" t="str">
            <v>SE</v>
          </cell>
          <cell r="J16">
            <v>17.28</v>
          </cell>
          <cell r="K16">
            <v>0.2</v>
          </cell>
        </row>
        <row r="17">
          <cell r="B17">
            <v>22.375</v>
          </cell>
          <cell r="C17">
            <v>29.9</v>
          </cell>
          <cell r="D17">
            <v>17</v>
          </cell>
          <cell r="E17">
            <v>75.5</v>
          </cell>
          <cell r="F17">
            <v>94</v>
          </cell>
          <cell r="G17">
            <v>44</v>
          </cell>
          <cell r="H17">
            <v>9.7200000000000006</v>
          </cell>
          <cell r="I17" t="str">
            <v>SE</v>
          </cell>
          <cell r="J17">
            <v>25.92</v>
          </cell>
          <cell r="K17">
            <v>0</v>
          </cell>
        </row>
        <row r="18">
          <cell r="B18">
            <v>22.816666666666666</v>
          </cell>
          <cell r="C18">
            <v>29.9</v>
          </cell>
          <cell r="D18">
            <v>17.5</v>
          </cell>
          <cell r="E18">
            <v>74.125</v>
          </cell>
          <cell r="F18">
            <v>94</v>
          </cell>
          <cell r="G18">
            <v>44</v>
          </cell>
          <cell r="H18">
            <v>14.04</v>
          </cell>
          <cell r="I18" t="str">
            <v>SE</v>
          </cell>
          <cell r="J18">
            <v>24.48</v>
          </cell>
          <cell r="K18">
            <v>0</v>
          </cell>
        </row>
        <row r="19">
          <cell r="B19">
            <v>19.904166666666665</v>
          </cell>
          <cell r="C19">
            <v>23.5</v>
          </cell>
          <cell r="D19">
            <v>18</v>
          </cell>
          <cell r="E19">
            <v>88.875</v>
          </cell>
          <cell r="F19">
            <v>95</v>
          </cell>
          <cell r="G19">
            <v>71</v>
          </cell>
          <cell r="H19">
            <v>13.68</v>
          </cell>
          <cell r="I19" t="str">
            <v>SE</v>
          </cell>
          <cell r="J19">
            <v>27.36</v>
          </cell>
          <cell r="K19">
            <v>8.2000000000000011</v>
          </cell>
        </row>
        <row r="20">
          <cell r="B20">
            <v>18.183333333333334</v>
          </cell>
          <cell r="C20">
            <v>19.8</v>
          </cell>
          <cell r="D20">
            <v>17</v>
          </cell>
          <cell r="E20">
            <v>94.083333333333329</v>
          </cell>
          <cell r="F20">
            <v>96</v>
          </cell>
          <cell r="G20">
            <v>85</v>
          </cell>
          <cell r="H20">
            <v>15.840000000000002</v>
          </cell>
          <cell r="I20" t="str">
            <v>SE</v>
          </cell>
          <cell r="J20">
            <v>31.680000000000003</v>
          </cell>
          <cell r="K20">
            <v>80.8</v>
          </cell>
        </row>
        <row r="21">
          <cell r="B21">
            <v>19.054166666666667</v>
          </cell>
          <cell r="C21">
            <v>25.4</v>
          </cell>
          <cell r="D21">
            <v>14.2</v>
          </cell>
          <cell r="E21">
            <v>84.416666666666671</v>
          </cell>
          <cell r="F21">
            <v>97</v>
          </cell>
          <cell r="G21">
            <v>54</v>
          </cell>
          <cell r="H21">
            <v>10.08</v>
          </cell>
          <cell r="I21" t="str">
            <v>SE</v>
          </cell>
          <cell r="J21">
            <v>23.040000000000003</v>
          </cell>
          <cell r="K21">
            <v>0.2</v>
          </cell>
        </row>
        <row r="22">
          <cell r="B22">
            <v>21.466666666666665</v>
          </cell>
          <cell r="C22">
            <v>29.7</v>
          </cell>
          <cell r="D22">
            <v>15.7</v>
          </cell>
          <cell r="E22">
            <v>78.375</v>
          </cell>
          <cell r="F22">
            <v>96</v>
          </cell>
          <cell r="G22">
            <v>46</v>
          </cell>
          <cell r="H22">
            <v>14.04</v>
          </cell>
          <cell r="I22" t="str">
            <v>SE</v>
          </cell>
          <cell r="J22">
            <v>26.28</v>
          </cell>
          <cell r="K22">
            <v>0.2</v>
          </cell>
        </row>
        <row r="23">
          <cell r="B23">
            <v>23.191666666666663</v>
          </cell>
          <cell r="C23">
            <v>28.4</v>
          </cell>
          <cell r="D23">
            <v>19.5</v>
          </cell>
          <cell r="E23">
            <v>76.833333333333329</v>
          </cell>
          <cell r="F23">
            <v>93</v>
          </cell>
          <cell r="G23">
            <v>57</v>
          </cell>
          <cell r="H23">
            <v>14.76</v>
          </cell>
          <cell r="I23" t="str">
            <v>N</v>
          </cell>
          <cell r="J23">
            <v>29.16</v>
          </cell>
          <cell r="K23">
            <v>2</v>
          </cell>
        </row>
        <row r="24">
          <cell r="B24">
            <v>21.008333333333333</v>
          </cell>
          <cell r="C24">
            <v>24</v>
          </cell>
          <cell r="D24">
            <v>19.3</v>
          </cell>
          <cell r="E24">
            <v>89.333333333333329</v>
          </cell>
          <cell r="F24">
            <v>95</v>
          </cell>
          <cell r="G24">
            <v>77</v>
          </cell>
          <cell r="H24">
            <v>12.96</v>
          </cell>
          <cell r="I24" t="str">
            <v>NO</v>
          </cell>
          <cell r="J24">
            <v>23.040000000000003</v>
          </cell>
          <cell r="K24">
            <v>0.2</v>
          </cell>
        </row>
        <row r="25">
          <cell r="B25">
            <v>17.770833333333332</v>
          </cell>
          <cell r="C25">
            <v>20.9</v>
          </cell>
          <cell r="D25">
            <v>13.6</v>
          </cell>
          <cell r="E25">
            <v>93.625</v>
          </cell>
          <cell r="F25">
            <v>96</v>
          </cell>
          <cell r="G25">
            <v>88</v>
          </cell>
          <cell r="H25">
            <v>14.4</v>
          </cell>
          <cell r="I25" t="str">
            <v>NO</v>
          </cell>
          <cell r="J25">
            <v>33.840000000000003</v>
          </cell>
          <cell r="K25">
            <v>2.8000000000000003</v>
          </cell>
        </row>
        <row r="26">
          <cell r="C26">
            <v>19.7</v>
          </cell>
          <cell r="D26">
            <v>12.2</v>
          </cell>
          <cell r="F26">
            <v>95</v>
          </cell>
          <cell r="G26">
            <v>77</v>
          </cell>
          <cell r="H26">
            <v>9.7200000000000006</v>
          </cell>
          <cell r="I26" t="str">
            <v>SE</v>
          </cell>
          <cell r="J26">
            <v>19.8</v>
          </cell>
          <cell r="K26">
            <v>0.60000000000000009</v>
          </cell>
        </row>
        <row r="27">
          <cell r="B27">
            <v>19.224999999999994</v>
          </cell>
          <cell r="C27">
            <v>26.8</v>
          </cell>
          <cell r="D27">
            <v>14.5</v>
          </cell>
          <cell r="E27">
            <v>85.583333333333329</v>
          </cell>
          <cell r="F27">
            <v>96</v>
          </cell>
          <cell r="G27">
            <v>64</v>
          </cell>
          <cell r="H27">
            <v>12.96</v>
          </cell>
          <cell r="I27" t="str">
            <v>SE</v>
          </cell>
          <cell r="J27">
            <v>23.040000000000003</v>
          </cell>
          <cell r="K27">
            <v>0</v>
          </cell>
        </row>
        <row r="28">
          <cell r="B28">
            <v>23.099999999999998</v>
          </cell>
          <cell r="C28">
            <v>28.2</v>
          </cell>
          <cell r="D28">
            <v>19.2</v>
          </cell>
          <cell r="E28">
            <v>79.416666666666671</v>
          </cell>
          <cell r="F28">
            <v>93</v>
          </cell>
          <cell r="G28">
            <v>58</v>
          </cell>
          <cell r="H28">
            <v>12.6</v>
          </cell>
          <cell r="I28" t="str">
            <v>NO</v>
          </cell>
          <cell r="J28">
            <v>23.759999999999998</v>
          </cell>
          <cell r="K28">
            <v>0</v>
          </cell>
        </row>
        <row r="29">
          <cell r="B29">
            <v>19.613636363636367</v>
          </cell>
          <cell r="C29">
            <v>23.5</v>
          </cell>
          <cell r="D29">
            <v>17.5</v>
          </cell>
          <cell r="E29">
            <v>92.318181818181813</v>
          </cell>
          <cell r="F29">
            <v>96</v>
          </cell>
          <cell r="G29">
            <v>75</v>
          </cell>
          <cell r="H29">
            <v>15.48</v>
          </cell>
          <cell r="I29" t="str">
            <v>SE</v>
          </cell>
          <cell r="J29">
            <v>30.6</v>
          </cell>
          <cell r="K29">
            <v>17</v>
          </cell>
        </row>
        <row r="30">
          <cell r="B30">
            <v>17.487499999999994</v>
          </cell>
          <cell r="C30">
            <v>18.2</v>
          </cell>
          <cell r="D30">
            <v>16.8</v>
          </cell>
          <cell r="E30">
            <v>93.083333333333329</v>
          </cell>
          <cell r="F30">
            <v>95</v>
          </cell>
          <cell r="G30">
            <v>90</v>
          </cell>
          <cell r="H30">
            <v>13.68</v>
          </cell>
          <cell r="I30" t="str">
            <v>L</v>
          </cell>
          <cell r="J30">
            <v>34.200000000000003</v>
          </cell>
          <cell r="K30">
            <v>39.6</v>
          </cell>
        </row>
        <row r="31">
          <cell r="B31">
            <v>19.004166666666666</v>
          </cell>
          <cell r="C31">
            <v>23.9</v>
          </cell>
          <cell r="D31">
            <v>15.7</v>
          </cell>
          <cell r="E31">
            <v>87.25</v>
          </cell>
          <cell r="F31">
            <v>96</v>
          </cell>
          <cell r="G31">
            <v>67</v>
          </cell>
          <cell r="H31">
            <v>11.520000000000001</v>
          </cell>
          <cell r="I31" t="str">
            <v>NO</v>
          </cell>
          <cell r="J31">
            <v>22.32</v>
          </cell>
          <cell r="K31">
            <v>0</v>
          </cell>
        </row>
        <row r="32">
          <cell r="B32">
            <v>22.05</v>
          </cell>
          <cell r="C32">
            <v>28.4</v>
          </cell>
          <cell r="D32">
            <v>17</v>
          </cell>
          <cell r="E32">
            <v>79.083333333333329</v>
          </cell>
          <cell r="F32">
            <v>95</v>
          </cell>
          <cell r="G32">
            <v>56</v>
          </cell>
          <cell r="H32">
            <v>17.64</v>
          </cell>
          <cell r="I32" t="str">
            <v>N</v>
          </cell>
          <cell r="J32">
            <v>32.04</v>
          </cell>
          <cell r="K32">
            <v>0</v>
          </cell>
        </row>
        <row r="33">
          <cell r="B33">
            <v>22.445833333333336</v>
          </cell>
          <cell r="C33">
            <v>28.1</v>
          </cell>
          <cell r="D33">
            <v>18.600000000000001</v>
          </cell>
          <cell r="E33">
            <v>83.375</v>
          </cell>
          <cell r="F33">
            <v>95</v>
          </cell>
          <cell r="G33">
            <v>63</v>
          </cell>
          <cell r="H33">
            <v>15.48</v>
          </cell>
          <cell r="I33" t="str">
            <v>NO</v>
          </cell>
          <cell r="J33">
            <v>30.96</v>
          </cell>
          <cell r="K33">
            <v>4</v>
          </cell>
        </row>
        <row r="34">
          <cell r="B34">
            <v>22.087500000000002</v>
          </cell>
          <cell r="C34">
            <v>26.8</v>
          </cell>
          <cell r="D34">
            <v>19.8</v>
          </cell>
          <cell r="E34">
            <v>87.541666666666671</v>
          </cell>
          <cell r="F34">
            <v>93</v>
          </cell>
          <cell r="G34">
            <v>72</v>
          </cell>
          <cell r="H34">
            <v>9.7200000000000006</v>
          </cell>
          <cell r="I34" t="str">
            <v>N</v>
          </cell>
          <cell r="J34">
            <v>28.8</v>
          </cell>
          <cell r="K34">
            <v>3.1999999999999997</v>
          </cell>
        </row>
      </sheetData>
      <sheetData sheetId="6">
        <row r="5">
          <cell r="B5">
            <v>18.450000000000003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NE</v>
          </cell>
        </row>
      </sheetData>
      <sheetData sheetId="5" refreshError="1">
        <row r="5">
          <cell r="B5">
            <v>22.933333333333337</v>
          </cell>
          <cell r="C5">
            <v>29.9</v>
          </cell>
          <cell r="D5">
            <v>20</v>
          </cell>
          <cell r="E5">
            <v>78.625</v>
          </cell>
          <cell r="F5">
            <v>88</v>
          </cell>
          <cell r="G5">
            <v>53</v>
          </cell>
          <cell r="H5">
            <v>20.52</v>
          </cell>
          <cell r="I5" t="str">
            <v>NE</v>
          </cell>
          <cell r="J5">
            <v>34.92</v>
          </cell>
          <cell r="K5">
            <v>1.4</v>
          </cell>
        </row>
        <row r="6">
          <cell r="C6">
            <v>28.4</v>
          </cell>
          <cell r="D6">
            <v>19.399999999999999</v>
          </cell>
          <cell r="F6">
            <v>93</v>
          </cell>
          <cell r="G6">
            <v>54</v>
          </cell>
          <cell r="H6">
            <v>36.72</v>
          </cell>
          <cell r="I6" t="str">
            <v>NE</v>
          </cell>
          <cell r="J6">
            <v>54</v>
          </cell>
          <cell r="K6">
            <v>0</v>
          </cell>
        </row>
        <row r="7">
          <cell r="B7">
            <v>18.716666666666672</v>
          </cell>
          <cell r="C7">
            <v>23.1</v>
          </cell>
          <cell r="D7">
            <v>16.5</v>
          </cell>
          <cell r="E7">
            <v>89.25</v>
          </cell>
          <cell r="F7">
            <v>95</v>
          </cell>
          <cell r="G7">
            <v>71</v>
          </cell>
          <cell r="H7">
            <v>35.64</v>
          </cell>
          <cell r="I7" t="str">
            <v>S</v>
          </cell>
          <cell r="J7">
            <v>54.72</v>
          </cell>
          <cell r="K7">
            <v>20</v>
          </cell>
        </row>
        <row r="8">
          <cell r="B8">
            <v>20.858333333333334</v>
          </cell>
          <cell r="C8">
            <v>28.5</v>
          </cell>
          <cell r="D8">
            <v>15.5</v>
          </cell>
          <cell r="E8">
            <v>77.541666666666671</v>
          </cell>
          <cell r="F8">
            <v>97</v>
          </cell>
          <cell r="G8">
            <v>43</v>
          </cell>
          <cell r="H8">
            <v>18.36</v>
          </cell>
          <cell r="I8" t="str">
            <v>SE</v>
          </cell>
          <cell r="J8">
            <v>27.36</v>
          </cell>
          <cell r="K8">
            <v>0.2</v>
          </cell>
        </row>
        <row r="9">
          <cell r="B9">
            <v>22.074999999999999</v>
          </cell>
          <cell r="C9">
            <v>29.7</v>
          </cell>
          <cell r="D9">
            <v>15.8</v>
          </cell>
          <cell r="E9">
            <v>67.458333333333329</v>
          </cell>
          <cell r="F9">
            <v>90</v>
          </cell>
          <cell r="G9">
            <v>38</v>
          </cell>
          <cell r="H9">
            <v>15.120000000000001</v>
          </cell>
          <cell r="I9" t="str">
            <v>L</v>
          </cell>
          <cell r="J9">
            <v>26.28</v>
          </cell>
          <cell r="K9">
            <v>0</v>
          </cell>
        </row>
        <row r="10">
          <cell r="B10">
            <v>23.895833333333332</v>
          </cell>
          <cell r="C10">
            <v>31.5</v>
          </cell>
          <cell r="D10">
            <v>18.8</v>
          </cell>
          <cell r="E10">
            <v>62.916666666666664</v>
          </cell>
          <cell r="F10">
            <v>79</v>
          </cell>
          <cell r="G10">
            <v>33</v>
          </cell>
          <cell r="H10">
            <v>13.68</v>
          </cell>
          <cell r="I10" t="str">
            <v>L</v>
          </cell>
          <cell r="J10">
            <v>24.48</v>
          </cell>
          <cell r="K10">
            <v>0</v>
          </cell>
        </row>
        <row r="11">
          <cell r="B11">
            <v>23.774999999999995</v>
          </cell>
          <cell r="C11">
            <v>30.6</v>
          </cell>
          <cell r="D11">
            <v>18.8</v>
          </cell>
          <cell r="E11">
            <v>62.125</v>
          </cell>
          <cell r="F11">
            <v>86</v>
          </cell>
          <cell r="G11">
            <v>31</v>
          </cell>
          <cell r="H11">
            <v>21.96</v>
          </cell>
          <cell r="I11" t="str">
            <v>SE</v>
          </cell>
          <cell r="J11">
            <v>33.480000000000004</v>
          </cell>
          <cell r="K11">
            <v>0</v>
          </cell>
        </row>
        <row r="12">
          <cell r="B12">
            <v>23.000000000000004</v>
          </cell>
          <cell r="C12">
            <v>30.1</v>
          </cell>
          <cell r="D12">
            <v>18</v>
          </cell>
          <cell r="E12">
            <v>59.125</v>
          </cell>
          <cell r="F12">
            <v>75</v>
          </cell>
          <cell r="G12">
            <v>31</v>
          </cell>
          <cell r="H12">
            <v>16.920000000000002</v>
          </cell>
          <cell r="I12" t="str">
            <v>SE</v>
          </cell>
          <cell r="J12">
            <v>26.64</v>
          </cell>
          <cell r="K12">
            <v>0</v>
          </cell>
        </row>
        <row r="13">
          <cell r="B13">
            <v>23.666666666666661</v>
          </cell>
          <cell r="C13">
            <v>32</v>
          </cell>
          <cell r="D13">
            <v>16.399999999999999</v>
          </cell>
          <cell r="E13">
            <v>63.541666666666664</v>
          </cell>
          <cell r="F13">
            <v>88</v>
          </cell>
          <cell r="G13">
            <v>32</v>
          </cell>
          <cell r="H13">
            <v>20.88</v>
          </cell>
          <cell r="I13" t="str">
            <v>SE</v>
          </cell>
          <cell r="J13">
            <v>32.76</v>
          </cell>
          <cell r="K13">
            <v>0</v>
          </cell>
        </row>
        <row r="14">
          <cell r="B14">
            <v>23.195833333333329</v>
          </cell>
          <cell r="C14">
            <v>31</v>
          </cell>
          <cell r="D14">
            <v>19.8</v>
          </cell>
          <cell r="E14">
            <v>73.583333333333329</v>
          </cell>
          <cell r="F14">
            <v>87</v>
          </cell>
          <cell r="G14">
            <v>37</v>
          </cell>
          <cell r="H14">
            <v>18.36</v>
          </cell>
          <cell r="I14" t="str">
            <v>L</v>
          </cell>
          <cell r="J14">
            <v>33.840000000000003</v>
          </cell>
          <cell r="K14">
            <v>4.8</v>
          </cell>
        </row>
        <row r="15">
          <cell r="B15">
            <v>22.695833333333336</v>
          </cell>
          <cell r="C15">
            <v>30.9</v>
          </cell>
          <cell r="D15">
            <v>19</v>
          </cell>
          <cell r="E15">
            <v>77.708333333333329</v>
          </cell>
          <cell r="F15">
            <v>94</v>
          </cell>
          <cell r="G15">
            <v>40</v>
          </cell>
          <cell r="H15">
            <v>16.920000000000002</v>
          </cell>
          <cell r="I15" t="str">
            <v>SE</v>
          </cell>
          <cell r="J15">
            <v>35.28</v>
          </cell>
          <cell r="K15">
            <v>12.8</v>
          </cell>
        </row>
        <row r="16">
          <cell r="C16">
            <v>30.4</v>
          </cell>
          <cell r="D16">
            <v>17.899999999999999</v>
          </cell>
          <cell r="F16">
            <v>94</v>
          </cell>
          <cell r="G16">
            <v>41</v>
          </cell>
          <cell r="H16">
            <v>11.520000000000001</v>
          </cell>
          <cell r="I16" t="str">
            <v>L</v>
          </cell>
          <cell r="J16">
            <v>19.8</v>
          </cell>
          <cell r="K16">
            <v>0</v>
          </cell>
        </row>
        <row r="17">
          <cell r="B17">
            <v>24.083333333333339</v>
          </cell>
          <cell r="C17">
            <v>31.1</v>
          </cell>
          <cell r="D17">
            <v>17.7</v>
          </cell>
          <cell r="E17">
            <v>68.666666666666671</v>
          </cell>
          <cell r="F17">
            <v>92</v>
          </cell>
          <cell r="G17">
            <v>38</v>
          </cell>
          <cell r="H17">
            <v>15.120000000000001</v>
          </cell>
          <cell r="I17" t="str">
            <v>L</v>
          </cell>
          <cell r="J17">
            <v>25.2</v>
          </cell>
          <cell r="K17">
            <v>0</v>
          </cell>
        </row>
        <row r="18">
          <cell r="B18">
            <v>24.495833333333337</v>
          </cell>
          <cell r="C18">
            <v>31.2</v>
          </cell>
          <cell r="D18">
            <v>18.899999999999999</v>
          </cell>
          <cell r="E18">
            <v>64.75</v>
          </cell>
          <cell r="F18">
            <v>88</v>
          </cell>
          <cell r="G18">
            <v>32</v>
          </cell>
          <cell r="H18">
            <v>15.48</v>
          </cell>
          <cell r="I18" t="str">
            <v>L</v>
          </cell>
          <cell r="J18">
            <v>26.64</v>
          </cell>
          <cell r="K18">
            <v>0</v>
          </cell>
        </row>
        <row r="19">
          <cell r="B19">
            <v>23.770833333333329</v>
          </cell>
          <cell r="C19">
            <v>30.8</v>
          </cell>
          <cell r="D19">
            <v>17.8</v>
          </cell>
          <cell r="E19">
            <v>66.375</v>
          </cell>
          <cell r="F19">
            <v>89</v>
          </cell>
          <cell r="G19">
            <v>36</v>
          </cell>
          <cell r="H19">
            <v>14.76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23.679166666666671</v>
          </cell>
          <cell r="C20">
            <v>30.2</v>
          </cell>
          <cell r="D20">
            <v>18.8</v>
          </cell>
          <cell r="E20">
            <v>67</v>
          </cell>
          <cell r="F20">
            <v>83</v>
          </cell>
          <cell r="G20">
            <v>42</v>
          </cell>
          <cell r="H20">
            <v>27</v>
          </cell>
          <cell r="I20" t="str">
            <v>NE</v>
          </cell>
          <cell r="J20">
            <v>41.76</v>
          </cell>
          <cell r="K20">
            <v>0</v>
          </cell>
        </row>
        <row r="21">
          <cell r="B21">
            <v>23.491666666666664</v>
          </cell>
          <cell r="C21">
            <v>30</v>
          </cell>
          <cell r="D21">
            <v>18.8</v>
          </cell>
          <cell r="E21">
            <v>74.791666666666671</v>
          </cell>
          <cell r="F21">
            <v>94</v>
          </cell>
          <cell r="G21">
            <v>45</v>
          </cell>
          <cell r="H21">
            <v>16.920000000000002</v>
          </cell>
          <cell r="I21" t="str">
            <v>SE</v>
          </cell>
          <cell r="J21">
            <v>23.400000000000002</v>
          </cell>
          <cell r="K21">
            <v>0</v>
          </cell>
        </row>
        <row r="22">
          <cell r="B22">
            <v>24.404166666666669</v>
          </cell>
          <cell r="C22">
            <v>31.4</v>
          </cell>
          <cell r="D22">
            <v>18.7</v>
          </cell>
          <cell r="E22">
            <v>66.708333333333329</v>
          </cell>
          <cell r="F22">
            <v>90</v>
          </cell>
          <cell r="G22">
            <v>34</v>
          </cell>
          <cell r="H22">
            <v>20.88</v>
          </cell>
          <cell r="I22" t="str">
            <v>L</v>
          </cell>
          <cell r="J22">
            <v>33.119999999999997</v>
          </cell>
          <cell r="K22">
            <v>0</v>
          </cell>
        </row>
        <row r="23">
          <cell r="B23">
            <v>24.770833333333339</v>
          </cell>
          <cell r="C23">
            <v>32.1</v>
          </cell>
          <cell r="D23">
            <v>19.5</v>
          </cell>
          <cell r="E23">
            <v>64.583333333333329</v>
          </cell>
          <cell r="F23">
            <v>84</v>
          </cell>
          <cell r="G23">
            <v>37</v>
          </cell>
          <cell r="H23">
            <v>18.720000000000002</v>
          </cell>
          <cell r="I23" t="str">
            <v>L</v>
          </cell>
          <cell r="J23">
            <v>42.84</v>
          </cell>
          <cell r="K23">
            <v>0</v>
          </cell>
        </row>
        <row r="24">
          <cell r="B24">
            <v>23.195833333333329</v>
          </cell>
          <cell r="C24">
            <v>30.3</v>
          </cell>
          <cell r="D24">
            <v>19.3</v>
          </cell>
          <cell r="E24">
            <v>78.916666666666671</v>
          </cell>
          <cell r="F24">
            <v>93</v>
          </cell>
          <cell r="G24">
            <v>47</v>
          </cell>
          <cell r="H24">
            <v>15.840000000000002</v>
          </cell>
          <cell r="I24" t="str">
            <v>S</v>
          </cell>
          <cell r="J24">
            <v>47.16</v>
          </cell>
          <cell r="K24">
            <v>18.2</v>
          </cell>
        </row>
        <row r="25">
          <cell r="B25">
            <v>19.129166666666666</v>
          </cell>
          <cell r="C25">
            <v>21.5</v>
          </cell>
          <cell r="D25">
            <v>17.3</v>
          </cell>
          <cell r="E25">
            <v>94.833333333333329</v>
          </cell>
          <cell r="F25">
            <v>98</v>
          </cell>
          <cell r="G25">
            <v>84</v>
          </cell>
          <cell r="H25">
            <v>11.520000000000001</v>
          </cell>
          <cell r="I25" t="str">
            <v>O</v>
          </cell>
          <cell r="J25">
            <v>19.440000000000001</v>
          </cell>
          <cell r="K25">
            <v>0.4</v>
          </cell>
        </row>
        <row r="26">
          <cell r="C26">
            <v>25.2</v>
          </cell>
          <cell r="D26">
            <v>15</v>
          </cell>
          <cell r="F26">
            <v>98</v>
          </cell>
          <cell r="G26">
            <v>67</v>
          </cell>
          <cell r="H26">
            <v>15.120000000000001</v>
          </cell>
          <cell r="I26" t="str">
            <v>SE</v>
          </cell>
          <cell r="J26">
            <v>24.12</v>
          </cell>
          <cell r="K26">
            <v>0</v>
          </cell>
        </row>
        <row r="27">
          <cell r="B27">
            <v>23.641666666666666</v>
          </cell>
          <cell r="C27">
            <v>31.3</v>
          </cell>
          <cell r="D27">
            <v>18.899999999999999</v>
          </cell>
          <cell r="E27">
            <v>74.291666666666671</v>
          </cell>
          <cell r="F27">
            <v>93</v>
          </cell>
          <cell r="G27">
            <v>40</v>
          </cell>
          <cell r="H27">
            <v>15.120000000000001</v>
          </cell>
          <cell r="I27" t="str">
            <v>L</v>
          </cell>
          <cell r="J27">
            <v>30.6</v>
          </cell>
          <cell r="K27">
            <v>0</v>
          </cell>
        </row>
        <row r="28">
          <cell r="B28">
            <v>25.049999999999997</v>
          </cell>
          <cell r="C28">
            <v>32.799999999999997</v>
          </cell>
          <cell r="D28">
            <v>18.600000000000001</v>
          </cell>
          <cell r="E28">
            <v>65.125</v>
          </cell>
          <cell r="F28">
            <v>87</v>
          </cell>
          <cell r="G28">
            <v>30</v>
          </cell>
          <cell r="H28">
            <v>19.079999999999998</v>
          </cell>
          <cell r="I28" t="str">
            <v>L</v>
          </cell>
          <cell r="J28">
            <v>38.880000000000003</v>
          </cell>
          <cell r="K28">
            <v>0</v>
          </cell>
        </row>
        <row r="29">
          <cell r="B29">
            <v>22.759090909090904</v>
          </cell>
          <cell r="C29">
            <v>29.1</v>
          </cell>
          <cell r="D29">
            <v>20.100000000000001</v>
          </cell>
          <cell r="E29">
            <v>86.590909090909093</v>
          </cell>
          <cell r="F29">
            <v>98</v>
          </cell>
          <cell r="G29">
            <v>59</v>
          </cell>
          <cell r="H29">
            <v>20.52</v>
          </cell>
          <cell r="I29" t="str">
            <v>L</v>
          </cell>
          <cell r="J29">
            <v>30.240000000000002</v>
          </cell>
          <cell r="K29">
            <v>12.4</v>
          </cell>
        </row>
        <row r="30">
          <cell r="B30">
            <v>21.441666666666674</v>
          </cell>
          <cell r="C30">
            <v>25.8</v>
          </cell>
          <cell r="D30">
            <v>19.2</v>
          </cell>
          <cell r="E30">
            <v>91</v>
          </cell>
          <cell r="F30">
            <v>98</v>
          </cell>
          <cell r="G30">
            <v>74</v>
          </cell>
          <cell r="H30">
            <v>21.240000000000002</v>
          </cell>
          <cell r="I30" t="str">
            <v>SE</v>
          </cell>
          <cell r="J30">
            <v>31.319999999999997</v>
          </cell>
          <cell r="K30">
            <v>1.2</v>
          </cell>
        </row>
        <row r="31">
          <cell r="B31">
            <v>21.974999999999998</v>
          </cell>
          <cell r="C31">
            <v>28.9</v>
          </cell>
          <cell r="D31">
            <v>18.3</v>
          </cell>
          <cell r="E31">
            <v>82.541666666666671</v>
          </cell>
          <cell r="F31">
            <v>97</v>
          </cell>
          <cell r="G31">
            <v>52</v>
          </cell>
          <cell r="H31">
            <v>25.92</v>
          </cell>
          <cell r="I31" t="str">
            <v>SE</v>
          </cell>
          <cell r="J31">
            <v>48.24</v>
          </cell>
          <cell r="K31">
            <v>1.6</v>
          </cell>
        </row>
        <row r="32">
          <cell r="B32">
            <v>24.316666666666666</v>
          </cell>
          <cell r="C32">
            <v>31.5</v>
          </cell>
          <cell r="D32">
            <v>19.5</v>
          </cell>
          <cell r="E32">
            <v>72.791666666666671</v>
          </cell>
          <cell r="F32">
            <v>92</v>
          </cell>
          <cell r="G32">
            <v>39</v>
          </cell>
          <cell r="H32">
            <v>21.6</v>
          </cell>
          <cell r="I32" t="str">
            <v>L</v>
          </cell>
          <cell r="J32">
            <v>35.28</v>
          </cell>
          <cell r="K32">
            <v>0</v>
          </cell>
        </row>
        <row r="33">
          <cell r="B33">
            <v>24.6875</v>
          </cell>
          <cell r="C33">
            <v>32.1</v>
          </cell>
          <cell r="D33">
            <v>19.7</v>
          </cell>
          <cell r="E33">
            <v>67.541666666666671</v>
          </cell>
          <cell r="F33">
            <v>88</v>
          </cell>
          <cell r="G33">
            <v>37</v>
          </cell>
          <cell r="H33">
            <v>20.88</v>
          </cell>
          <cell r="I33" t="str">
            <v>L</v>
          </cell>
          <cell r="J33">
            <v>32.76</v>
          </cell>
          <cell r="K33">
            <v>0</v>
          </cell>
        </row>
        <row r="34">
          <cell r="B34">
            <v>24.479166666666671</v>
          </cell>
          <cell r="C34">
            <v>32.1</v>
          </cell>
          <cell r="D34">
            <v>18.3</v>
          </cell>
          <cell r="E34">
            <v>66.625</v>
          </cell>
          <cell r="F34">
            <v>91</v>
          </cell>
          <cell r="G34">
            <v>37</v>
          </cell>
          <cell r="H34">
            <v>14.76</v>
          </cell>
          <cell r="I34" t="str">
            <v>L</v>
          </cell>
          <cell r="J34">
            <v>28.44</v>
          </cell>
          <cell r="K34">
            <v>0</v>
          </cell>
        </row>
      </sheetData>
      <sheetData sheetId="6">
        <row r="5">
          <cell r="B5">
            <v>22.220833333333335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S</v>
          </cell>
        </row>
      </sheetData>
      <sheetData sheetId="5" refreshError="1">
        <row r="5">
          <cell r="B5">
            <v>24.412499999999998</v>
          </cell>
          <cell r="C5">
            <v>32.299999999999997</v>
          </cell>
          <cell r="D5">
            <v>18.899999999999999</v>
          </cell>
          <cell r="E5">
            <v>74.125</v>
          </cell>
          <cell r="F5">
            <v>94</v>
          </cell>
          <cell r="G5">
            <v>39</v>
          </cell>
          <cell r="H5">
            <v>10.44</v>
          </cell>
          <cell r="I5" t="str">
            <v>NE</v>
          </cell>
          <cell r="J5">
            <v>28.44</v>
          </cell>
          <cell r="K5">
            <v>0</v>
          </cell>
        </row>
        <row r="6">
          <cell r="C6">
            <v>26</v>
          </cell>
          <cell r="D6">
            <v>18.2</v>
          </cell>
          <cell r="F6">
            <v>96</v>
          </cell>
          <cell r="G6">
            <v>69</v>
          </cell>
          <cell r="H6">
            <v>10.44</v>
          </cell>
          <cell r="I6" t="str">
            <v>NO</v>
          </cell>
          <cell r="J6">
            <v>36</v>
          </cell>
          <cell r="K6">
            <v>26.6</v>
          </cell>
        </row>
        <row r="7">
          <cell r="B7">
            <v>20.966666666666669</v>
          </cell>
          <cell r="C7">
            <v>27.8</v>
          </cell>
          <cell r="D7">
            <v>17.600000000000001</v>
          </cell>
          <cell r="E7">
            <v>83.416666666666671</v>
          </cell>
          <cell r="F7">
            <v>97</v>
          </cell>
          <cell r="G7">
            <v>51</v>
          </cell>
          <cell r="H7">
            <v>4.32</v>
          </cell>
          <cell r="I7" t="str">
            <v>SE</v>
          </cell>
          <cell r="J7">
            <v>15.840000000000002</v>
          </cell>
          <cell r="K7">
            <v>0.2</v>
          </cell>
        </row>
        <row r="8">
          <cell r="B8">
            <v>21.179166666666671</v>
          </cell>
          <cell r="C8">
            <v>27.4</v>
          </cell>
          <cell r="D8">
            <v>16.8</v>
          </cell>
          <cell r="E8">
            <v>77.541666666666671</v>
          </cell>
          <cell r="F8">
            <v>96</v>
          </cell>
          <cell r="G8">
            <v>45</v>
          </cell>
          <cell r="H8">
            <v>9.7200000000000006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20.341666666666665</v>
          </cell>
          <cell r="C9">
            <v>29.2</v>
          </cell>
          <cell r="D9">
            <v>14.5</v>
          </cell>
          <cell r="E9">
            <v>76.208333333333329</v>
          </cell>
          <cell r="F9">
            <v>94</v>
          </cell>
          <cell r="G9">
            <v>44</v>
          </cell>
          <cell r="H9">
            <v>6.84</v>
          </cell>
          <cell r="I9" t="str">
            <v>S</v>
          </cell>
          <cell r="J9">
            <v>16.2</v>
          </cell>
          <cell r="K9">
            <v>0.2</v>
          </cell>
        </row>
        <row r="10">
          <cell r="B10">
            <v>22.587500000000002</v>
          </cell>
          <cell r="C10">
            <v>31.9</v>
          </cell>
          <cell r="D10">
            <v>16.399999999999999</v>
          </cell>
          <cell r="E10">
            <v>73.083333333333329</v>
          </cell>
          <cell r="F10">
            <v>95</v>
          </cell>
          <cell r="G10">
            <v>35</v>
          </cell>
          <cell r="H10">
            <v>6.48</v>
          </cell>
          <cell r="I10" t="str">
            <v>SO</v>
          </cell>
          <cell r="J10">
            <v>21.240000000000002</v>
          </cell>
          <cell r="K10">
            <v>0</v>
          </cell>
        </row>
        <row r="11">
          <cell r="B11">
            <v>22.920833333333331</v>
          </cell>
          <cell r="C11">
            <v>31.5</v>
          </cell>
          <cell r="D11">
            <v>16.600000000000001</v>
          </cell>
          <cell r="E11">
            <v>68.958333333333329</v>
          </cell>
          <cell r="F11">
            <v>94</v>
          </cell>
          <cell r="G11">
            <v>31</v>
          </cell>
          <cell r="H11">
            <v>4.6800000000000006</v>
          </cell>
          <cell r="I11" t="str">
            <v>L</v>
          </cell>
          <cell r="J11">
            <v>19.440000000000001</v>
          </cell>
          <cell r="K11">
            <v>0</v>
          </cell>
        </row>
        <row r="12">
          <cell r="B12">
            <v>23.125</v>
          </cell>
          <cell r="C12">
            <v>31.3</v>
          </cell>
          <cell r="D12">
            <v>16.7</v>
          </cell>
          <cell r="E12">
            <v>66.291666666666671</v>
          </cell>
          <cell r="F12">
            <v>90</v>
          </cell>
          <cell r="G12">
            <v>36</v>
          </cell>
          <cell r="H12">
            <v>7.9200000000000008</v>
          </cell>
          <cell r="I12" t="str">
            <v>S</v>
          </cell>
          <cell r="J12">
            <v>21.240000000000002</v>
          </cell>
          <cell r="K12">
            <v>0</v>
          </cell>
        </row>
        <row r="13">
          <cell r="B13">
            <v>22.841666666666669</v>
          </cell>
          <cell r="C13">
            <v>30.4</v>
          </cell>
          <cell r="D13">
            <v>16.5</v>
          </cell>
          <cell r="E13">
            <v>65.916666666666671</v>
          </cell>
          <cell r="F13">
            <v>86</v>
          </cell>
          <cell r="G13">
            <v>44</v>
          </cell>
          <cell r="H13">
            <v>7.5600000000000005</v>
          </cell>
          <cell r="I13" t="str">
            <v>S</v>
          </cell>
          <cell r="J13">
            <v>27.36</v>
          </cell>
          <cell r="K13">
            <v>0</v>
          </cell>
        </row>
        <row r="14">
          <cell r="B14">
            <v>22.904166666666665</v>
          </cell>
          <cell r="C14">
            <v>28.7</v>
          </cell>
          <cell r="D14">
            <v>18.5</v>
          </cell>
          <cell r="E14">
            <v>75.416666666666671</v>
          </cell>
          <cell r="F14">
            <v>91</v>
          </cell>
          <cell r="G14">
            <v>53</v>
          </cell>
          <cell r="H14">
            <v>13.32</v>
          </cell>
          <cell r="I14" t="str">
            <v>NE</v>
          </cell>
          <cell r="J14">
            <v>27</v>
          </cell>
          <cell r="K14">
            <v>0</v>
          </cell>
        </row>
        <row r="15">
          <cell r="B15">
            <v>23.945833333333336</v>
          </cell>
          <cell r="C15">
            <v>30.5</v>
          </cell>
          <cell r="D15">
            <v>18.8</v>
          </cell>
          <cell r="E15">
            <v>74.416666666666671</v>
          </cell>
          <cell r="F15">
            <v>94</v>
          </cell>
          <cell r="G15">
            <v>49</v>
          </cell>
          <cell r="H15">
            <v>5.4</v>
          </cell>
          <cell r="I15" t="str">
            <v>N</v>
          </cell>
          <cell r="J15">
            <v>17.64</v>
          </cell>
          <cell r="K15">
            <v>0</v>
          </cell>
        </row>
        <row r="16">
          <cell r="C16">
            <v>31.5</v>
          </cell>
          <cell r="D16">
            <v>19.2</v>
          </cell>
          <cell r="F16">
            <v>94</v>
          </cell>
          <cell r="G16">
            <v>43</v>
          </cell>
          <cell r="H16">
            <v>7.2</v>
          </cell>
          <cell r="I16" t="str">
            <v>NE</v>
          </cell>
          <cell r="J16">
            <v>19.440000000000001</v>
          </cell>
          <cell r="K16">
            <v>0</v>
          </cell>
        </row>
        <row r="17">
          <cell r="B17">
            <v>24.174999999999997</v>
          </cell>
          <cell r="C17">
            <v>31</v>
          </cell>
          <cell r="D17">
            <v>18.8</v>
          </cell>
          <cell r="E17">
            <v>71.083333333333329</v>
          </cell>
          <cell r="F17">
            <v>93</v>
          </cell>
          <cell r="G17">
            <v>38</v>
          </cell>
          <cell r="H17">
            <v>6.48</v>
          </cell>
          <cell r="I17" t="str">
            <v>S</v>
          </cell>
          <cell r="J17">
            <v>18.36</v>
          </cell>
          <cell r="K17">
            <v>0</v>
          </cell>
        </row>
        <row r="18">
          <cell r="B18">
            <v>23.524999999999995</v>
          </cell>
          <cell r="C18">
            <v>30</v>
          </cell>
          <cell r="D18">
            <v>18</v>
          </cell>
          <cell r="E18">
            <v>72.041666666666671</v>
          </cell>
          <cell r="F18">
            <v>94</v>
          </cell>
          <cell r="G18">
            <v>43</v>
          </cell>
          <cell r="H18">
            <v>8.2799999999999994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22.379166666666666</v>
          </cell>
          <cell r="C19">
            <v>27.4</v>
          </cell>
          <cell r="D19">
            <v>19</v>
          </cell>
          <cell r="E19">
            <v>70.125</v>
          </cell>
          <cell r="F19">
            <v>89</v>
          </cell>
          <cell r="G19">
            <v>45</v>
          </cell>
          <cell r="H19">
            <v>12.6</v>
          </cell>
          <cell r="I19" t="str">
            <v>NE</v>
          </cell>
          <cell r="J19">
            <v>26.64</v>
          </cell>
          <cell r="K19">
            <v>0</v>
          </cell>
        </row>
        <row r="20">
          <cell r="B20">
            <v>20.125000000000004</v>
          </cell>
          <cell r="C20">
            <v>29</v>
          </cell>
          <cell r="D20">
            <v>17.3</v>
          </cell>
          <cell r="E20">
            <v>84.041666666666671</v>
          </cell>
          <cell r="F20">
            <v>96</v>
          </cell>
          <cell r="G20">
            <v>51</v>
          </cell>
          <cell r="H20">
            <v>16.2</v>
          </cell>
          <cell r="I20" t="str">
            <v>NE</v>
          </cell>
          <cell r="J20">
            <v>36.36</v>
          </cell>
          <cell r="K20">
            <v>8.4000000000000021</v>
          </cell>
        </row>
        <row r="21">
          <cell r="B21">
            <v>20.654166666666665</v>
          </cell>
          <cell r="C21">
            <v>27.2</v>
          </cell>
          <cell r="D21">
            <v>16.5</v>
          </cell>
          <cell r="E21">
            <v>81.416666666666671</v>
          </cell>
          <cell r="F21">
            <v>96</v>
          </cell>
          <cell r="G21">
            <v>50</v>
          </cell>
          <cell r="H21">
            <v>5.4</v>
          </cell>
          <cell r="I21" t="str">
            <v>NO</v>
          </cell>
          <cell r="J21">
            <v>16.559999999999999</v>
          </cell>
          <cell r="K21">
            <v>10.6</v>
          </cell>
        </row>
        <row r="22">
          <cell r="B22">
            <v>22.125</v>
          </cell>
          <cell r="C22">
            <v>30</v>
          </cell>
          <cell r="D22">
            <v>16.8</v>
          </cell>
          <cell r="E22">
            <v>78.416666666666671</v>
          </cell>
          <cell r="F22">
            <v>96</v>
          </cell>
          <cell r="G22">
            <v>50</v>
          </cell>
          <cell r="H22">
            <v>7.5600000000000005</v>
          </cell>
          <cell r="I22" t="str">
            <v>NE</v>
          </cell>
          <cell r="J22">
            <v>21.96</v>
          </cell>
          <cell r="K22">
            <v>0.2</v>
          </cell>
        </row>
        <row r="23">
          <cell r="B23">
            <v>24.191666666666663</v>
          </cell>
          <cell r="C23">
            <v>31.8</v>
          </cell>
          <cell r="D23">
            <v>19.2</v>
          </cell>
          <cell r="E23">
            <v>73.875</v>
          </cell>
          <cell r="F23">
            <v>94</v>
          </cell>
          <cell r="G23">
            <v>45</v>
          </cell>
          <cell r="H23">
            <v>15.840000000000002</v>
          </cell>
          <cell r="I23" t="str">
            <v>N</v>
          </cell>
          <cell r="J23">
            <v>59.04</v>
          </cell>
          <cell r="K23">
            <v>0</v>
          </cell>
        </row>
        <row r="24">
          <cell r="B24">
            <v>23.633333333333329</v>
          </cell>
          <cell r="C24">
            <v>30.2</v>
          </cell>
          <cell r="D24">
            <v>19.5</v>
          </cell>
          <cell r="E24">
            <v>76.083333333333329</v>
          </cell>
          <cell r="F24">
            <v>92</v>
          </cell>
          <cell r="G24">
            <v>47</v>
          </cell>
          <cell r="H24">
            <v>8.64</v>
          </cell>
          <cell r="I24" t="str">
            <v>S</v>
          </cell>
          <cell r="J24">
            <v>38.880000000000003</v>
          </cell>
          <cell r="K24">
            <v>0</v>
          </cell>
        </row>
        <row r="25">
          <cell r="B25">
            <v>24.504166666666666</v>
          </cell>
          <cell r="C25">
            <v>29.4</v>
          </cell>
          <cell r="D25">
            <v>20.2</v>
          </cell>
          <cell r="E25">
            <v>77.458333333333329</v>
          </cell>
          <cell r="F25">
            <v>94</v>
          </cell>
          <cell r="G25">
            <v>59</v>
          </cell>
          <cell r="H25">
            <v>9.7200000000000006</v>
          </cell>
          <cell r="I25" t="str">
            <v>O</v>
          </cell>
          <cell r="J25">
            <v>24.48</v>
          </cell>
          <cell r="K25">
            <v>0</v>
          </cell>
        </row>
        <row r="26">
          <cell r="C26">
            <v>24.8</v>
          </cell>
          <cell r="D26">
            <v>16</v>
          </cell>
          <cell r="F26">
            <v>88</v>
          </cell>
          <cell r="G26">
            <v>71</v>
          </cell>
          <cell r="H26">
            <v>14.04</v>
          </cell>
          <cell r="I26" t="str">
            <v>S</v>
          </cell>
          <cell r="J26">
            <v>29.16</v>
          </cell>
          <cell r="K26">
            <v>0</v>
          </cell>
        </row>
        <row r="27">
          <cell r="B27">
            <v>21.645833333333332</v>
          </cell>
          <cell r="C27">
            <v>29.1</v>
          </cell>
          <cell r="D27">
            <v>17.399999999999999</v>
          </cell>
          <cell r="E27">
            <v>75.041666666666671</v>
          </cell>
          <cell r="F27">
            <v>90</v>
          </cell>
          <cell r="G27">
            <v>49</v>
          </cell>
          <cell r="H27">
            <v>5.7600000000000007</v>
          </cell>
          <cell r="I27" t="str">
            <v>S</v>
          </cell>
          <cell r="J27">
            <v>16.559999999999999</v>
          </cell>
          <cell r="K27">
            <v>0</v>
          </cell>
        </row>
        <row r="28">
          <cell r="B28">
            <v>24.508333333333336</v>
          </cell>
          <cell r="C28">
            <v>31.5</v>
          </cell>
          <cell r="D28">
            <v>19.8</v>
          </cell>
          <cell r="E28">
            <v>71</v>
          </cell>
          <cell r="F28">
            <v>90</v>
          </cell>
          <cell r="G28">
            <v>47</v>
          </cell>
          <cell r="H28">
            <v>6.84</v>
          </cell>
          <cell r="I28" t="str">
            <v>L</v>
          </cell>
          <cell r="J28">
            <v>19.079999999999998</v>
          </cell>
          <cell r="K28">
            <v>0</v>
          </cell>
        </row>
        <row r="29">
          <cell r="B29">
            <v>21.227272727272727</v>
          </cell>
          <cell r="C29">
            <v>25.8</v>
          </cell>
          <cell r="D29">
            <v>19.100000000000001</v>
          </cell>
          <cell r="E29">
            <v>87.772727272727266</v>
          </cell>
          <cell r="F29">
            <v>94</v>
          </cell>
          <cell r="G29">
            <v>69</v>
          </cell>
          <cell r="H29">
            <v>15.840000000000002</v>
          </cell>
          <cell r="I29" t="str">
            <v>S</v>
          </cell>
          <cell r="J29">
            <v>39.6</v>
          </cell>
          <cell r="K29">
            <v>2.0000000000000004</v>
          </cell>
        </row>
        <row r="30">
          <cell r="B30">
            <v>18.80833333333333</v>
          </cell>
          <cell r="C30">
            <v>20</v>
          </cell>
          <cell r="D30">
            <v>18</v>
          </cell>
          <cell r="E30">
            <v>92.875</v>
          </cell>
          <cell r="F30">
            <v>96</v>
          </cell>
          <cell r="G30">
            <v>88</v>
          </cell>
          <cell r="H30">
            <v>8.2799999999999994</v>
          </cell>
          <cell r="I30" t="str">
            <v>SE</v>
          </cell>
          <cell r="J30">
            <v>39.6</v>
          </cell>
          <cell r="K30">
            <v>13.399999999999999</v>
          </cell>
        </row>
        <row r="31">
          <cell r="B31">
            <v>19.708333333333332</v>
          </cell>
          <cell r="C31">
            <v>24.7</v>
          </cell>
          <cell r="D31">
            <v>17.8</v>
          </cell>
          <cell r="E31">
            <v>89.416666666666671</v>
          </cell>
          <cell r="F31">
            <v>96</v>
          </cell>
          <cell r="G31">
            <v>71</v>
          </cell>
          <cell r="H31">
            <v>13.68</v>
          </cell>
          <cell r="I31" t="str">
            <v>NE</v>
          </cell>
          <cell r="J31">
            <v>30.240000000000002</v>
          </cell>
          <cell r="K31">
            <v>22.999999999999996</v>
          </cell>
        </row>
        <row r="32">
          <cell r="B32">
            <v>21.875</v>
          </cell>
          <cell r="C32">
            <v>29.2</v>
          </cell>
          <cell r="D32">
            <v>17.8</v>
          </cell>
          <cell r="E32">
            <v>85.541666666666671</v>
          </cell>
          <cell r="F32">
            <v>97</v>
          </cell>
          <cell r="G32">
            <v>60</v>
          </cell>
          <cell r="H32">
            <v>10.08</v>
          </cell>
          <cell r="I32" t="str">
            <v>NE</v>
          </cell>
          <cell r="J32">
            <v>19.079999999999998</v>
          </cell>
          <cell r="K32">
            <v>2</v>
          </cell>
        </row>
        <row r="33">
          <cell r="B33">
            <v>24.691666666666666</v>
          </cell>
          <cell r="C33">
            <v>32.5</v>
          </cell>
          <cell r="D33">
            <v>20.3</v>
          </cell>
          <cell r="E33">
            <v>76.458333333333329</v>
          </cell>
          <cell r="F33">
            <v>96</v>
          </cell>
          <cell r="G33">
            <v>43</v>
          </cell>
          <cell r="H33">
            <v>9.7200000000000006</v>
          </cell>
          <cell r="I33" t="str">
            <v>N</v>
          </cell>
          <cell r="J33">
            <v>25.2</v>
          </cell>
          <cell r="K33">
            <v>0.2</v>
          </cell>
        </row>
        <row r="34">
          <cell r="B34">
            <v>25.312499999999996</v>
          </cell>
          <cell r="C34">
            <v>32.5</v>
          </cell>
          <cell r="D34">
            <v>19.7</v>
          </cell>
          <cell r="E34">
            <v>71.291666666666671</v>
          </cell>
          <cell r="F34">
            <v>95</v>
          </cell>
          <cell r="G34">
            <v>35</v>
          </cell>
          <cell r="H34">
            <v>6.84</v>
          </cell>
          <cell r="I34" t="str">
            <v>NO</v>
          </cell>
          <cell r="J34">
            <v>19.079999999999998</v>
          </cell>
          <cell r="K34">
            <v>0</v>
          </cell>
        </row>
      </sheetData>
      <sheetData sheetId="6">
        <row r="5">
          <cell r="B5">
            <v>21.733333333333334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35">
          <cell r="I35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SE</v>
          </cell>
        </row>
      </sheetData>
      <sheetData sheetId="5" refreshError="1">
        <row r="5">
          <cell r="B5">
            <v>24.425000000000001</v>
          </cell>
          <cell r="C5">
            <v>31.1</v>
          </cell>
          <cell r="D5">
            <v>20.100000000000001</v>
          </cell>
          <cell r="E5">
            <v>81.291666666666671</v>
          </cell>
          <cell r="F5">
            <v>96</v>
          </cell>
          <cell r="G5">
            <v>57</v>
          </cell>
          <cell r="H5">
            <v>11.16</v>
          </cell>
          <cell r="I5" t="str">
            <v>N</v>
          </cell>
          <cell r="J5">
            <v>30.240000000000002</v>
          </cell>
          <cell r="K5">
            <v>0.2</v>
          </cell>
        </row>
        <row r="6">
          <cell r="C6">
            <v>27.1</v>
          </cell>
          <cell r="D6">
            <v>19.7</v>
          </cell>
          <cell r="F6">
            <v>96</v>
          </cell>
          <cell r="G6">
            <v>70</v>
          </cell>
          <cell r="H6">
            <v>9.7200000000000006</v>
          </cell>
          <cell r="I6" t="str">
            <v>NO</v>
          </cell>
          <cell r="J6">
            <v>36</v>
          </cell>
          <cell r="K6">
            <v>26.999999999999996</v>
          </cell>
        </row>
        <row r="7">
          <cell r="B7">
            <v>21.983333333333334</v>
          </cell>
          <cell r="C7">
            <v>28</v>
          </cell>
          <cell r="D7">
            <v>19.5</v>
          </cell>
          <cell r="E7">
            <v>84.541666666666671</v>
          </cell>
          <cell r="F7">
            <v>97</v>
          </cell>
          <cell r="G7">
            <v>49</v>
          </cell>
          <cell r="H7">
            <v>10.08</v>
          </cell>
          <cell r="I7" t="str">
            <v>SE</v>
          </cell>
          <cell r="J7">
            <v>21.6</v>
          </cell>
          <cell r="K7">
            <v>0</v>
          </cell>
        </row>
        <row r="8">
          <cell r="B8">
            <v>20.258333333333333</v>
          </cell>
          <cell r="C8">
            <v>29</v>
          </cell>
          <cell r="D8">
            <v>14.6</v>
          </cell>
          <cell r="E8">
            <v>80.375</v>
          </cell>
          <cell r="F8">
            <v>97</v>
          </cell>
          <cell r="G8">
            <v>41</v>
          </cell>
          <cell r="H8">
            <v>12.24</v>
          </cell>
          <cell r="I8" t="str">
            <v>SE</v>
          </cell>
          <cell r="J8">
            <v>19.8</v>
          </cell>
          <cell r="K8">
            <v>0.2</v>
          </cell>
        </row>
        <row r="9">
          <cell r="B9">
            <v>21.212499999999999</v>
          </cell>
          <cell r="C9">
            <v>29.9</v>
          </cell>
          <cell r="D9">
            <v>15.6</v>
          </cell>
          <cell r="E9">
            <v>77.875</v>
          </cell>
          <cell r="F9">
            <v>96</v>
          </cell>
          <cell r="G9">
            <v>43</v>
          </cell>
          <cell r="H9">
            <v>10.44</v>
          </cell>
          <cell r="I9" t="str">
            <v>SE</v>
          </cell>
          <cell r="J9">
            <v>24.840000000000003</v>
          </cell>
          <cell r="K9">
            <v>0.2</v>
          </cell>
        </row>
        <row r="10">
          <cell r="B10">
            <v>21.395833333333332</v>
          </cell>
          <cell r="C10">
            <v>30.4</v>
          </cell>
          <cell r="D10">
            <v>14.4</v>
          </cell>
          <cell r="E10">
            <v>78.25</v>
          </cell>
          <cell r="F10">
            <v>98</v>
          </cell>
          <cell r="G10">
            <v>37</v>
          </cell>
          <cell r="H10">
            <v>6.48</v>
          </cell>
          <cell r="I10" t="str">
            <v>SE</v>
          </cell>
          <cell r="J10">
            <v>25.56</v>
          </cell>
          <cell r="K10">
            <v>0.2</v>
          </cell>
        </row>
        <row r="11">
          <cell r="B11">
            <v>21.533333333333335</v>
          </cell>
          <cell r="C11">
            <v>31.2</v>
          </cell>
          <cell r="D11">
            <v>15</v>
          </cell>
          <cell r="E11">
            <v>76.958333333333329</v>
          </cell>
          <cell r="F11">
            <v>97</v>
          </cell>
          <cell r="G11">
            <v>33</v>
          </cell>
          <cell r="H11">
            <v>7.5600000000000005</v>
          </cell>
          <cell r="I11" t="str">
            <v>SE</v>
          </cell>
          <cell r="J11">
            <v>13.32</v>
          </cell>
          <cell r="K11">
            <v>0</v>
          </cell>
        </row>
        <row r="12">
          <cell r="B12">
            <v>22.245833333333334</v>
          </cell>
          <cell r="C12">
            <v>30.1</v>
          </cell>
          <cell r="D12">
            <v>16</v>
          </cell>
          <cell r="E12">
            <v>77.666666666666671</v>
          </cell>
          <cell r="F12">
            <v>96</v>
          </cell>
          <cell r="G12">
            <v>44</v>
          </cell>
          <cell r="H12">
            <v>11.879999999999999</v>
          </cell>
          <cell r="I12" t="str">
            <v>SE</v>
          </cell>
          <cell r="J12">
            <v>24.840000000000003</v>
          </cell>
          <cell r="K12">
            <v>0.2</v>
          </cell>
        </row>
        <row r="13">
          <cell r="B13">
            <v>23.270833333333329</v>
          </cell>
          <cell r="C13">
            <v>31.1</v>
          </cell>
          <cell r="D13">
            <v>17.899999999999999</v>
          </cell>
          <cell r="E13">
            <v>72.125</v>
          </cell>
          <cell r="F13">
            <v>94</v>
          </cell>
          <cell r="G13">
            <v>43</v>
          </cell>
          <cell r="H13">
            <v>16.2</v>
          </cell>
          <cell r="I13" t="str">
            <v>SE</v>
          </cell>
          <cell r="J13">
            <v>33.840000000000003</v>
          </cell>
          <cell r="K13">
            <v>0</v>
          </cell>
        </row>
        <row r="14">
          <cell r="B14">
            <v>21.441666666666666</v>
          </cell>
          <cell r="C14">
            <v>29.9</v>
          </cell>
          <cell r="D14">
            <v>16.899999999999999</v>
          </cell>
          <cell r="E14">
            <v>84.958333333333329</v>
          </cell>
          <cell r="F14">
            <v>97</v>
          </cell>
          <cell r="G14">
            <v>55</v>
          </cell>
          <cell r="H14">
            <v>7.5600000000000005</v>
          </cell>
          <cell r="I14" t="str">
            <v>SE</v>
          </cell>
          <cell r="J14">
            <v>32.76</v>
          </cell>
          <cell r="K14">
            <v>0</v>
          </cell>
        </row>
        <row r="15">
          <cell r="B15">
            <v>21.920833333333334</v>
          </cell>
          <cell r="C15">
            <v>26.6</v>
          </cell>
          <cell r="D15">
            <v>19</v>
          </cell>
          <cell r="E15">
            <v>88.291666666666671</v>
          </cell>
          <cell r="F15">
            <v>97</v>
          </cell>
          <cell r="G15">
            <v>69</v>
          </cell>
          <cell r="H15">
            <v>6.48</v>
          </cell>
          <cell r="I15" t="str">
            <v>S</v>
          </cell>
          <cell r="J15">
            <v>20.88</v>
          </cell>
          <cell r="K15">
            <v>1.6</v>
          </cell>
        </row>
        <row r="16">
          <cell r="C16">
            <v>30</v>
          </cell>
          <cell r="D16">
            <v>17</v>
          </cell>
          <cell r="F16">
            <v>98</v>
          </cell>
          <cell r="G16">
            <v>53</v>
          </cell>
          <cell r="H16">
            <v>5.7600000000000007</v>
          </cell>
          <cell r="I16" t="str">
            <v>S</v>
          </cell>
          <cell r="J16">
            <v>15.48</v>
          </cell>
          <cell r="K16">
            <v>0</v>
          </cell>
        </row>
        <row r="17">
          <cell r="B17">
            <v>23.616666666666664</v>
          </cell>
          <cell r="C17">
            <v>31.5</v>
          </cell>
          <cell r="D17">
            <v>17.899999999999999</v>
          </cell>
          <cell r="E17">
            <v>79.625</v>
          </cell>
          <cell r="F17">
            <v>97</v>
          </cell>
          <cell r="G17">
            <v>46</v>
          </cell>
          <cell r="H17">
            <v>8.2799999999999994</v>
          </cell>
          <cell r="I17" t="str">
            <v>SE</v>
          </cell>
          <cell r="J17">
            <v>16.920000000000002</v>
          </cell>
          <cell r="K17">
            <v>0.2</v>
          </cell>
        </row>
        <row r="18">
          <cell r="B18">
            <v>24.116666666666664</v>
          </cell>
          <cell r="C18">
            <v>31.7</v>
          </cell>
          <cell r="D18">
            <v>19.3</v>
          </cell>
          <cell r="E18">
            <v>79.375</v>
          </cell>
          <cell r="F18">
            <v>97</v>
          </cell>
          <cell r="G18">
            <v>47</v>
          </cell>
          <cell r="H18">
            <v>9</v>
          </cell>
          <cell r="I18" t="str">
            <v>SE</v>
          </cell>
          <cell r="J18">
            <v>20.16</v>
          </cell>
          <cell r="K18">
            <v>0</v>
          </cell>
        </row>
        <row r="19">
          <cell r="B19">
            <v>20.974999999999994</v>
          </cell>
          <cell r="C19">
            <v>23.1</v>
          </cell>
          <cell r="D19">
            <v>18.899999999999999</v>
          </cell>
          <cell r="E19">
            <v>93.208333333333329</v>
          </cell>
          <cell r="F19">
            <v>97</v>
          </cell>
          <cell r="G19">
            <v>84</v>
          </cell>
          <cell r="H19">
            <v>8.64</v>
          </cell>
          <cell r="I19" t="str">
            <v>SE</v>
          </cell>
          <cell r="J19">
            <v>24.840000000000003</v>
          </cell>
          <cell r="K19">
            <v>19.600000000000001</v>
          </cell>
        </row>
        <row r="20">
          <cell r="B20">
            <v>19.758333333333333</v>
          </cell>
          <cell r="C20">
            <v>21</v>
          </cell>
          <cell r="D20">
            <v>18.5</v>
          </cell>
          <cell r="E20">
            <v>94.291666666666671</v>
          </cell>
          <cell r="F20">
            <v>97</v>
          </cell>
          <cell r="G20">
            <v>86</v>
          </cell>
          <cell r="H20">
            <v>20.88</v>
          </cell>
          <cell r="I20" t="str">
            <v>SE</v>
          </cell>
          <cell r="J20">
            <v>42.12</v>
          </cell>
          <cell r="K20">
            <v>76.000000000000014</v>
          </cell>
        </row>
        <row r="21">
          <cell r="B21">
            <v>20.95</v>
          </cell>
          <cell r="C21">
            <v>26.9</v>
          </cell>
          <cell r="D21">
            <v>17.399999999999999</v>
          </cell>
          <cell r="E21">
            <v>85.916666666666671</v>
          </cell>
          <cell r="F21">
            <v>98</v>
          </cell>
          <cell r="G21">
            <v>61</v>
          </cell>
          <cell r="H21">
            <v>12.96</v>
          </cell>
          <cell r="I21" t="str">
            <v>S</v>
          </cell>
          <cell r="J21">
            <v>25.92</v>
          </cell>
          <cell r="K21">
            <v>0.2</v>
          </cell>
        </row>
        <row r="22">
          <cell r="B22">
            <v>23.274999999999995</v>
          </cell>
          <cell r="C22">
            <v>31.6</v>
          </cell>
          <cell r="D22">
            <v>18.3</v>
          </cell>
          <cell r="E22">
            <v>81.791666666666671</v>
          </cell>
          <cell r="F22">
            <v>97</v>
          </cell>
          <cell r="G22">
            <v>50</v>
          </cell>
          <cell r="H22">
            <v>11.520000000000001</v>
          </cell>
          <cell r="I22" t="str">
            <v>SE</v>
          </cell>
          <cell r="J22">
            <v>29.880000000000003</v>
          </cell>
          <cell r="K22">
            <v>0.2</v>
          </cell>
        </row>
        <row r="23">
          <cell r="B23">
            <v>22.308333333333337</v>
          </cell>
          <cell r="C23">
            <v>29.2</v>
          </cell>
          <cell r="D23">
            <v>19.100000000000001</v>
          </cell>
          <cell r="E23">
            <v>91</v>
          </cell>
          <cell r="F23">
            <v>97</v>
          </cell>
          <cell r="G23">
            <v>63</v>
          </cell>
          <cell r="H23">
            <v>9.3600000000000012</v>
          </cell>
          <cell r="I23" t="str">
            <v>L</v>
          </cell>
          <cell r="J23">
            <v>35.28</v>
          </cell>
          <cell r="K23">
            <v>10.199999999999999</v>
          </cell>
        </row>
        <row r="24">
          <cell r="B24">
            <v>22.233333333333334</v>
          </cell>
          <cell r="C24">
            <v>26.3</v>
          </cell>
          <cell r="D24">
            <v>20.7</v>
          </cell>
          <cell r="E24">
            <v>88.791666666666671</v>
          </cell>
          <cell r="F24">
            <v>97</v>
          </cell>
          <cell r="G24">
            <v>69</v>
          </cell>
          <cell r="H24">
            <v>8.64</v>
          </cell>
          <cell r="I24" t="str">
            <v>NO</v>
          </cell>
          <cell r="J24">
            <v>18</v>
          </cell>
          <cell r="K24">
            <v>0.2</v>
          </cell>
        </row>
        <row r="25">
          <cell r="B25">
            <v>17.629166666666666</v>
          </cell>
          <cell r="C25">
            <v>20.9</v>
          </cell>
          <cell r="D25">
            <v>14.4</v>
          </cell>
          <cell r="E25">
            <v>92.375</v>
          </cell>
          <cell r="F25">
            <v>96</v>
          </cell>
          <cell r="G25">
            <v>85</v>
          </cell>
          <cell r="H25">
            <v>7.9200000000000008</v>
          </cell>
          <cell r="I25" t="str">
            <v>O</v>
          </cell>
          <cell r="J25">
            <v>19.8</v>
          </cell>
          <cell r="K25">
            <v>0.8</v>
          </cell>
        </row>
        <row r="26">
          <cell r="C26">
            <v>23.8</v>
          </cell>
          <cell r="D26">
            <v>14.1</v>
          </cell>
          <cell r="F26">
            <v>96</v>
          </cell>
          <cell r="G26">
            <v>69</v>
          </cell>
          <cell r="H26">
            <v>6.12</v>
          </cell>
          <cell r="I26" t="str">
            <v>S</v>
          </cell>
          <cell r="J26">
            <v>16.2</v>
          </cell>
          <cell r="K26">
            <v>0.2</v>
          </cell>
        </row>
        <row r="27">
          <cell r="B27">
            <v>21.924999999999997</v>
          </cell>
          <cell r="C27">
            <v>29.9</v>
          </cell>
          <cell r="D27">
            <v>17.7</v>
          </cell>
          <cell r="E27">
            <v>82.375</v>
          </cell>
          <cell r="F27">
            <v>94</v>
          </cell>
          <cell r="G27">
            <v>56</v>
          </cell>
          <cell r="H27">
            <v>9</v>
          </cell>
          <cell r="I27" t="str">
            <v>SE</v>
          </cell>
          <cell r="J27">
            <v>21.6</v>
          </cell>
          <cell r="K27">
            <v>0</v>
          </cell>
        </row>
        <row r="28">
          <cell r="B28">
            <v>23.299999999999997</v>
          </cell>
          <cell r="C28">
            <v>30</v>
          </cell>
          <cell r="D28">
            <v>19</v>
          </cell>
          <cell r="E28">
            <v>86.625</v>
          </cell>
          <cell r="F28">
            <v>98</v>
          </cell>
          <cell r="G28">
            <v>62</v>
          </cell>
          <cell r="H28">
            <v>8.2799999999999994</v>
          </cell>
          <cell r="I28" t="str">
            <v>SE</v>
          </cell>
          <cell r="J28">
            <v>19.079999999999998</v>
          </cell>
          <cell r="K28">
            <v>0</v>
          </cell>
        </row>
        <row r="29">
          <cell r="B29">
            <v>20.09545454545454</v>
          </cell>
          <cell r="C29">
            <v>25.6</v>
          </cell>
          <cell r="D29">
            <v>17.899999999999999</v>
          </cell>
          <cell r="E29">
            <v>90.13636363636364</v>
          </cell>
          <cell r="F29">
            <v>96</v>
          </cell>
          <cell r="G29">
            <v>73</v>
          </cell>
          <cell r="H29">
            <v>11.520000000000001</v>
          </cell>
          <cell r="I29" t="str">
            <v>S</v>
          </cell>
          <cell r="J29">
            <v>21.6</v>
          </cell>
          <cell r="K29">
            <v>12.599999999999998</v>
          </cell>
        </row>
        <row r="30">
          <cell r="B30">
            <v>19.3</v>
          </cell>
          <cell r="C30">
            <v>20.8</v>
          </cell>
          <cell r="D30">
            <v>18.399999999999999</v>
          </cell>
          <cell r="E30">
            <v>91.083333333333329</v>
          </cell>
          <cell r="F30">
            <v>95</v>
          </cell>
          <cell r="G30">
            <v>85</v>
          </cell>
          <cell r="H30">
            <v>15.48</v>
          </cell>
          <cell r="I30" t="str">
            <v>SE</v>
          </cell>
          <cell r="J30">
            <v>34.92</v>
          </cell>
          <cell r="K30">
            <v>26.2</v>
          </cell>
        </row>
        <row r="31">
          <cell r="B31">
            <v>20.683333333333334</v>
          </cell>
          <cell r="C31">
            <v>26.1</v>
          </cell>
          <cell r="D31">
            <v>17.8</v>
          </cell>
          <cell r="E31">
            <v>89.916666666666671</v>
          </cell>
          <cell r="F31">
            <v>98</v>
          </cell>
          <cell r="G31">
            <v>67</v>
          </cell>
          <cell r="H31">
            <v>6.48</v>
          </cell>
          <cell r="I31" t="str">
            <v>NE</v>
          </cell>
          <cell r="J31">
            <v>14.76</v>
          </cell>
          <cell r="K31">
            <v>0.2</v>
          </cell>
        </row>
        <row r="32">
          <cell r="B32">
            <v>22.779166666666669</v>
          </cell>
          <cell r="C32">
            <v>30.4</v>
          </cell>
          <cell r="D32">
            <v>17.600000000000001</v>
          </cell>
          <cell r="E32">
            <v>84.875</v>
          </cell>
          <cell r="F32">
            <v>98</v>
          </cell>
          <cell r="G32">
            <v>54</v>
          </cell>
          <cell r="H32">
            <v>9.7200000000000006</v>
          </cell>
          <cell r="I32" t="str">
            <v>SE</v>
          </cell>
          <cell r="J32">
            <v>23.040000000000003</v>
          </cell>
          <cell r="K32">
            <v>0.2</v>
          </cell>
        </row>
        <row r="33">
          <cell r="B33">
            <v>23.19583333333334</v>
          </cell>
          <cell r="C33">
            <v>29</v>
          </cell>
          <cell r="D33">
            <v>19</v>
          </cell>
          <cell r="E33">
            <v>88.583333333333329</v>
          </cell>
          <cell r="F33">
            <v>98</v>
          </cell>
          <cell r="G33">
            <v>65</v>
          </cell>
          <cell r="H33">
            <v>11.16</v>
          </cell>
          <cell r="I33" t="str">
            <v>SE</v>
          </cell>
          <cell r="J33">
            <v>25.2</v>
          </cell>
          <cell r="K33">
            <v>0.6</v>
          </cell>
        </row>
        <row r="34">
          <cell r="B34">
            <v>22.929166666666664</v>
          </cell>
          <cell r="C34">
            <v>29.9</v>
          </cell>
          <cell r="D34">
            <v>18.899999999999999</v>
          </cell>
          <cell r="E34">
            <v>90.708333333333329</v>
          </cell>
          <cell r="F34">
            <v>98</v>
          </cell>
          <cell r="G34">
            <v>65</v>
          </cell>
          <cell r="H34">
            <v>7.5600000000000005</v>
          </cell>
          <cell r="I34" t="str">
            <v>SE</v>
          </cell>
          <cell r="J34">
            <v>27.36</v>
          </cell>
          <cell r="K34">
            <v>6.6000000000000005</v>
          </cell>
        </row>
      </sheetData>
      <sheetData sheetId="6">
        <row r="5">
          <cell r="B5">
            <v>20.358333333333331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35">
          <cell r="I35" t="str">
            <v>S</v>
          </cell>
        </row>
      </sheetData>
      <sheetData sheetId="3">
        <row r="5">
          <cell r="B5">
            <v>23.141666666666666</v>
          </cell>
          <cell r="C5">
            <v>30.3</v>
          </cell>
          <cell r="D5">
            <v>18.5</v>
          </cell>
          <cell r="E5">
            <v>74.833333333333329</v>
          </cell>
          <cell r="F5">
            <v>94</v>
          </cell>
          <cell r="G5">
            <v>44</v>
          </cell>
          <cell r="H5">
            <v>16.2</v>
          </cell>
          <cell r="I5" t="str">
            <v>L</v>
          </cell>
          <cell r="J5">
            <v>27</v>
          </cell>
          <cell r="K5">
            <v>0.2</v>
          </cell>
        </row>
        <row r="6">
          <cell r="C6">
            <v>24.8</v>
          </cell>
          <cell r="D6">
            <v>17.899999999999999</v>
          </cell>
          <cell r="F6">
            <v>95</v>
          </cell>
          <cell r="G6">
            <v>64</v>
          </cell>
          <cell r="H6">
            <v>32.04</v>
          </cell>
          <cell r="I6" t="str">
            <v>N</v>
          </cell>
          <cell r="J6">
            <v>71.28</v>
          </cell>
          <cell r="K6">
            <v>19.600000000000005</v>
          </cell>
        </row>
        <row r="7">
          <cell r="B7">
            <v>20.737500000000001</v>
          </cell>
          <cell r="C7">
            <v>24.9</v>
          </cell>
          <cell r="D7">
            <v>17.7</v>
          </cell>
          <cell r="E7">
            <v>81.083333333333329</v>
          </cell>
          <cell r="F7">
            <v>96</v>
          </cell>
          <cell r="G7">
            <v>51</v>
          </cell>
          <cell r="H7">
            <v>14.04</v>
          </cell>
          <cell r="I7" t="str">
            <v>S</v>
          </cell>
          <cell r="J7">
            <v>25.92</v>
          </cell>
          <cell r="K7">
            <v>0</v>
          </cell>
        </row>
        <row r="8">
          <cell r="B8">
            <v>19.733333333333334</v>
          </cell>
          <cell r="C8">
            <v>24.8</v>
          </cell>
          <cell r="D8">
            <v>16.600000000000001</v>
          </cell>
          <cell r="E8">
            <v>79.083333333333329</v>
          </cell>
          <cell r="F8">
            <v>94</v>
          </cell>
          <cell r="G8">
            <v>45</v>
          </cell>
          <cell r="H8">
            <v>15.120000000000001</v>
          </cell>
          <cell r="I8" t="str">
            <v>SE</v>
          </cell>
          <cell r="J8">
            <v>25.2</v>
          </cell>
          <cell r="K8">
            <v>0</v>
          </cell>
        </row>
        <row r="9">
          <cell r="B9">
            <v>19.716666666666665</v>
          </cell>
          <cell r="C9">
            <v>25.9</v>
          </cell>
          <cell r="D9">
            <v>15.3</v>
          </cell>
          <cell r="E9">
            <v>74.166666666666671</v>
          </cell>
          <cell r="F9">
            <v>92</v>
          </cell>
          <cell r="G9">
            <v>49</v>
          </cell>
          <cell r="H9">
            <v>14.04</v>
          </cell>
          <cell r="I9" t="str">
            <v>L</v>
          </cell>
          <cell r="J9">
            <v>24.840000000000003</v>
          </cell>
          <cell r="K9">
            <v>0</v>
          </cell>
        </row>
        <row r="10">
          <cell r="B10">
            <v>21.966666666666669</v>
          </cell>
          <cell r="C10">
            <v>29.3</v>
          </cell>
          <cell r="D10">
            <v>17.100000000000001</v>
          </cell>
          <cell r="E10">
            <v>70.375</v>
          </cell>
          <cell r="F10">
            <v>95</v>
          </cell>
          <cell r="G10">
            <v>31</v>
          </cell>
          <cell r="H10">
            <v>13.68</v>
          </cell>
          <cell r="I10" t="str">
            <v>L</v>
          </cell>
          <cell r="J10">
            <v>27.720000000000002</v>
          </cell>
          <cell r="K10">
            <v>0</v>
          </cell>
        </row>
        <row r="11">
          <cell r="B11">
            <v>21.695833333333336</v>
          </cell>
          <cell r="C11">
            <v>27.5</v>
          </cell>
          <cell r="D11">
            <v>17.600000000000001</v>
          </cell>
          <cell r="E11">
            <v>69.5</v>
          </cell>
          <cell r="F11">
            <v>88</v>
          </cell>
          <cell r="G11">
            <v>44</v>
          </cell>
          <cell r="H11">
            <v>15.48</v>
          </cell>
          <cell r="I11" t="str">
            <v>SE</v>
          </cell>
          <cell r="J11">
            <v>26.28</v>
          </cell>
          <cell r="K11">
            <v>0</v>
          </cell>
        </row>
        <row r="12">
          <cell r="B12">
            <v>22.020833333333332</v>
          </cell>
          <cell r="C12">
            <v>28</v>
          </cell>
          <cell r="D12">
            <v>17.100000000000001</v>
          </cell>
          <cell r="E12">
            <v>65.583333333333329</v>
          </cell>
          <cell r="F12">
            <v>88</v>
          </cell>
          <cell r="G12">
            <v>39</v>
          </cell>
          <cell r="H12">
            <v>18</v>
          </cell>
          <cell r="I12" t="str">
            <v>SE</v>
          </cell>
          <cell r="J12">
            <v>25.92</v>
          </cell>
          <cell r="K12">
            <v>0</v>
          </cell>
        </row>
        <row r="13">
          <cell r="B13">
            <v>21.224999999999998</v>
          </cell>
          <cell r="C13">
            <v>27.5</v>
          </cell>
          <cell r="D13">
            <v>16.600000000000001</v>
          </cell>
          <cell r="E13">
            <v>67.75</v>
          </cell>
          <cell r="F13">
            <v>87</v>
          </cell>
          <cell r="G13">
            <v>43</v>
          </cell>
          <cell r="H13">
            <v>20.88</v>
          </cell>
          <cell r="I13" t="str">
            <v>L</v>
          </cell>
          <cell r="J13">
            <v>35.28</v>
          </cell>
          <cell r="K13">
            <v>0</v>
          </cell>
        </row>
        <row r="14">
          <cell r="B14">
            <v>22.645454545454545</v>
          </cell>
          <cell r="C14">
            <v>30</v>
          </cell>
          <cell r="D14">
            <v>18.3</v>
          </cell>
          <cell r="E14">
            <v>72.954545454545453</v>
          </cell>
          <cell r="F14">
            <v>89</v>
          </cell>
          <cell r="G14">
            <v>45</v>
          </cell>
          <cell r="H14">
            <v>16.920000000000002</v>
          </cell>
          <cell r="I14" t="str">
            <v>SE</v>
          </cell>
          <cell r="J14">
            <v>29.16</v>
          </cell>
          <cell r="K14">
            <v>0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C16" t="str">
            <v>**</v>
          </cell>
          <cell r="D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>
            <v>17.484210526315792</v>
          </cell>
          <cell r="C20">
            <v>19.399999999999999</v>
          </cell>
          <cell r="D20">
            <v>16.2</v>
          </cell>
          <cell r="E20">
            <v>93.21052631578948</v>
          </cell>
          <cell r="F20">
            <v>96</v>
          </cell>
          <cell r="G20">
            <v>85</v>
          </cell>
          <cell r="H20">
            <v>20.16</v>
          </cell>
          <cell r="I20" t="str">
            <v>L</v>
          </cell>
          <cell r="J20">
            <v>35.28</v>
          </cell>
          <cell r="K20">
            <v>23.2</v>
          </cell>
        </row>
        <row r="21">
          <cell r="B21">
            <v>17.687499999999996</v>
          </cell>
          <cell r="C21">
            <v>22.6</v>
          </cell>
          <cell r="D21">
            <v>14.2</v>
          </cell>
          <cell r="E21">
            <v>87.875</v>
          </cell>
          <cell r="F21">
            <v>96</v>
          </cell>
          <cell r="G21">
            <v>68</v>
          </cell>
          <cell r="H21">
            <v>13.68</v>
          </cell>
          <cell r="I21" t="str">
            <v>O</v>
          </cell>
          <cell r="J21">
            <v>32.04</v>
          </cell>
          <cell r="K21">
            <v>0.2</v>
          </cell>
        </row>
        <row r="22">
          <cell r="B22">
            <v>20.991666666666667</v>
          </cell>
          <cell r="C22">
            <v>27.4</v>
          </cell>
          <cell r="D22">
            <v>17</v>
          </cell>
          <cell r="E22">
            <v>78.583333333333329</v>
          </cell>
          <cell r="F22">
            <v>94</v>
          </cell>
          <cell r="G22">
            <v>55</v>
          </cell>
          <cell r="H22">
            <v>20.16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21.970833333333335</v>
          </cell>
          <cell r="C23">
            <v>30.1</v>
          </cell>
          <cell r="D23">
            <v>19.3</v>
          </cell>
          <cell r="E23">
            <v>79.083333333333329</v>
          </cell>
          <cell r="F23">
            <v>94</v>
          </cell>
          <cell r="G23">
            <v>48</v>
          </cell>
          <cell r="H23">
            <v>20.88</v>
          </cell>
          <cell r="I23" t="str">
            <v>NE</v>
          </cell>
          <cell r="J23">
            <v>34.56</v>
          </cell>
          <cell r="K23">
            <v>11.600000000000001</v>
          </cell>
        </row>
        <row r="24">
          <cell r="B24">
            <v>21.666666666666668</v>
          </cell>
          <cell r="C24">
            <v>27.7</v>
          </cell>
          <cell r="D24">
            <v>18.7</v>
          </cell>
          <cell r="E24">
            <v>84.958333333333329</v>
          </cell>
          <cell r="F24">
            <v>95</v>
          </cell>
          <cell r="G24">
            <v>61</v>
          </cell>
          <cell r="H24">
            <v>20.16</v>
          </cell>
          <cell r="I24" t="str">
            <v>NE</v>
          </cell>
          <cell r="J24">
            <v>31.319999999999997</v>
          </cell>
          <cell r="K24">
            <v>2.2000000000000002</v>
          </cell>
        </row>
        <row r="25">
          <cell r="B25">
            <v>21.400000000000002</v>
          </cell>
          <cell r="C25">
            <v>24.3</v>
          </cell>
          <cell r="D25">
            <v>15.4</v>
          </cell>
          <cell r="E25">
            <v>86.916666666666671</v>
          </cell>
          <cell r="F25">
            <v>96</v>
          </cell>
          <cell r="G25">
            <v>73</v>
          </cell>
          <cell r="H25">
            <v>20.88</v>
          </cell>
          <cell r="I25" t="str">
            <v>SO</v>
          </cell>
          <cell r="J25">
            <v>40.680000000000007</v>
          </cell>
          <cell r="K25">
            <v>0</v>
          </cell>
        </row>
        <row r="26">
          <cell r="C26">
            <v>16.399999999999999</v>
          </cell>
          <cell r="D26">
            <v>11.7</v>
          </cell>
          <cell r="F26">
            <v>95</v>
          </cell>
          <cell r="G26">
            <v>74</v>
          </cell>
          <cell r="H26">
            <v>14.4</v>
          </cell>
          <cell r="I26" t="str">
            <v>SO</v>
          </cell>
          <cell r="J26">
            <v>33.480000000000004</v>
          </cell>
          <cell r="K26">
            <v>4.2</v>
          </cell>
        </row>
        <row r="27">
          <cell r="B27">
            <v>18.920833333333331</v>
          </cell>
          <cell r="C27">
            <v>24.8</v>
          </cell>
          <cell r="D27">
            <v>15.6</v>
          </cell>
          <cell r="E27">
            <v>79.541666666666671</v>
          </cell>
          <cell r="F27">
            <v>92</v>
          </cell>
          <cell r="G27">
            <v>62</v>
          </cell>
          <cell r="H27">
            <v>16.559999999999999</v>
          </cell>
          <cell r="I27" t="str">
            <v>L</v>
          </cell>
          <cell r="J27">
            <v>27.720000000000002</v>
          </cell>
          <cell r="K27">
            <v>0</v>
          </cell>
        </row>
        <row r="28">
          <cell r="B28">
            <v>20.533333333333335</v>
          </cell>
          <cell r="C28">
            <v>25.9</v>
          </cell>
          <cell r="D28">
            <v>17.5</v>
          </cell>
          <cell r="E28">
            <v>82.291666666666671</v>
          </cell>
          <cell r="F28">
            <v>93</v>
          </cell>
          <cell r="G28">
            <v>63</v>
          </cell>
          <cell r="H28">
            <v>23.400000000000002</v>
          </cell>
          <cell r="I28" t="str">
            <v>L</v>
          </cell>
          <cell r="J28">
            <v>36.72</v>
          </cell>
          <cell r="K28">
            <v>0</v>
          </cell>
        </row>
        <row r="29">
          <cell r="B29">
            <v>18.5</v>
          </cell>
          <cell r="C29">
            <v>20.8</v>
          </cell>
          <cell r="D29">
            <v>17.100000000000001</v>
          </cell>
          <cell r="E29">
            <v>88.590909090909093</v>
          </cell>
          <cell r="F29">
            <v>95</v>
          </cell>
          <cell r="G29">
            <v>80</v>
          </cell>
          <cell r="H29">
            <v>20.52</v>
          </cell>
          <cell r="I29" t="str">
            <v>SE</v>
          </cell>
          <cell r="J29">
            <v>36.36</v>
          </cell>
          <cell r="K29">
            <v>14.8</v>
          </cell>
        </row>
        <row r="30">
          <cell r="B30">
            <v>17.887499999999999</v>
          </cell>
          <cell r="C30">
            <v>18.8</v>
          </cell>
          <cell r="D30">
            <v>17.3</v>
          </cell>
          <cell r="E30">
            <v>94.916666666666671</v>
          </cell>
          <cell r="F30">
            <v>96</v>
          </cell>
          <cell r="G30">
            <v>91</v>
          </cell>
          <cell r="H30">
            <v>15.840000000000002</v>
          </cell>
          <cell r="I30" t="str">
            <v>L</v>
          </cell>
          <cell r="J30">
            <v>27</v>
          </cell>
          <cell r="K30">
            <v>23.2</v>
          </cell>
        </row>
        <row r="31">
          <cell r="B31">
            <v>18.975000000000001</v>
          </cell>
          <cell r="C31">
            <v>23.5</v>
          </cell>
          <cell r="D31">
            <v>16.7</v>
          </cell>
          <cell r="E31">
            <v>89.208333333333329</v>
          </cell>
          <cell r="F31">
            <v>96</v>
          </cell>
          <cell r="G31">
            <v>70</v>
          </cell>
          <cell r="H31">
            <v>11.520000000000001</v>
          </cell>
          <cell r="I31" t="str">
            <v>NE</v>
          </cell>
          <cell r="J31">
            <v>24.48</v>
          </cell>
          <cell r="K31">
            <v>0.4</v>
          </cell>
        </row>
        <row r="32">
          <cell r="B32">
            <v>21.066666666666666</v>
          </cell>
          <cell r="C32">
            <v>27.2</v>
          </cell>
          <cell r="D32">
            <v>18.100000000000001</v>
          </cell>
          <cell r="E32">
            <v>86.166666666666671</v>
          </cell>
          <cell r="F32">
            <v>96</v>
          </cell>
          <cell r="G32">
            <v>61</v>
          </cell>
          <cell r="H32">
            <v>19.079999999999998</v>
          </cell>
          <cell r="I32" t="str">
            <v>L</v>
          </cell>
          <cell r="J32">
            <v>25.92</v>
          </cell>
          <cell r="K32">
            <v>0.2</v>
          </cell>
        </row>
        <row r="33">
          <cell r="B33">
            <v>23.462499999999995</v>
          </cell>
          <cell r="C33">
            <v>30.2</v>
          </cell>
          <cell r="D33">
            <v>19</v>
          </cell>
          <cell r="E33">
            <v>77.208333333333329</v>
          </cell>
          <cell r="F33">
            <v>94</v>
          </cell>
          <cell r="G33">
            <v>49</v>
          </cell>
          <cell r="H33">
            <v>16.559999999999999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23.795833333333331</v>
          </cell>
          <cell r="C34">
            <v>30.1</v>
          </cell>
          <cell r="D34">
            <v>19.7</v>
          </cell>
          <cell r="E34">
            <v>76.625</v>
          </cell>
          <cell r="F34">
            <v>93</v>
          </cell>
          <cell r="G34">
            <v>50</v>
          </cell>
          <cell r="H34">
            <v>11.879999999999999</v>
          </cell>
          <cell r="I34" t="str">
            <v>NO</v>
          </cell>
          <cell r="J34">
            <v>25.92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NE</v>
          </cell>
        </row>
      </sheetData>
      <sheetData sheetId="5" refreshError="1">
        <row r="5">
          <cell r="B5">
            <v>23.995833333333326</v>
          </cell>
          <cell r="C5">
            <v>30.6</v>
          </cell>
          <cell r="D5">
            <v>19.2</v>
          </cell>
          <cell r="E5">
            <v>80.166666666666671</v>
          </cell>
          <cell r="F5">
            <v>93</v>
          </cell>
          <cell r="G5">
            <v>55</v>
          </cell>
          <cell r="H5">
            <v>13.68</v>
          </cell>
          <cell r="I5" t="str">
            <v>NE</v>
          </cell>
          <cell r="J5">
            <v>30.96</v>
          </cell>
          <cell r="K5">
            <v>1.5999999999999999</v>
          </cell>
        </row>
        <row r="6">
          <cell r="C6">
            <v>28.5</v>
          </cell>
          <cell r="D6">
            <v>19.7</v>
          </cell>
          <cell r="F6">
            <v>95</v>
          </cell>
          <cell r="G6">
            <v>56</v>
          </cell>
          <cell r="H6">
            <v>12.6</v>
          </cell>
          <cell r="I6" t="str">
            <v>S</v>
          </cell>
          <cell r="J6">
            <v>46.800000000000004</v>
          </cell>
          <cell r="K6">
            <v>3</v>
          </cell>
        </row>
        <row r="7">
          <cell r="B7">
            <v>21.387500000000003</v>
          </cell>
          <cell r="C7">
            <v>28.3</v>
          </cell>
          <cell r="D7">
            <v>15.3</v>
          </cell>
          <cell r="E7">
            <v>79.291666666666671</v>
          </cell>
          <cell r="F7">
            <v>96</v>
          </cell>
          <cell r="G7">
            <v>43</v>
          </cell>
          <cell r="H7">
            <v>7.9200000000000008</v>
          </cell>
          <cell r="I7" t="str">
            <v>S</v>
          </cell>
          <cell r="J7">
            <v>15.840000000000002</v>
          </cell>
          <cell r="K7">
            <v>0.2</v>
          </cell>
        </row>
        <row r="8">
          <cell r="B8">
            <v>18.479166666666668</v>
          </cell>
          <cell r="C8">
            <v>28.4</v>
          </cell>
          <cell r="D8">
            <v>11.2</v>
          </cell>
          <cell r="E8">
            <v>81.166666666666671</v>
          </cell>
          <cell r="F8">
            <v>97</v>
          </cell>
          <cell r="G8">
            <v>42</v>
          </cell>
          <cell r="H8">
            <v>5.7600000000000007</v>
          </cell>
          <cell r="I8" t="str">
            <v>NE</v>
          </cell>
          <cell r="J8">
            <v>18.36</v>
          </cell>
          <cell r="K8">
            <v>0.2</v>
          </cell>
        </row>
        <row r="9">
          <cell r="B9">
            <v>19.00416666666667</v>
          </cell>
          <cell r="C9">
            <v>28.2</v>
          </cell>
          <cell r="D9">
            <v>12.9</v>
          </cell>
          <cell r="E9">
            <v>79.25</v>
          </cell>
          <cell r="F9">
            <v>97</v>
          </cell>
          <cell r="G9">
            <v>43</v>
          </cell>
          <cell r="H9">
            <v>10.08</v>
          </cell>
          <cell r="I9" t="str">
            <v>NE</v>
          </cell>
          <cell r="J9">
            <v>24.840000000000003</v>
          </cell>
          <cell r="K9">
            <v>0.2</v>
          </cell>
        </row>
        <row r="10">
          <cell r="B10">
            <v>19.629166666666666</v>
          </cell>
          <cell r="C10">
            <v>29.5</v>
          </cell>
          <cell r="D10">
            <v>12.3</v>
          </cell>
          <cell r="E10">
            <v>77.5</v>
          </cell>
          <cell r="F10">
            <v>97</v>
          </cell>
          <cell r="G10">
            <v>35</v>
          </cell>
          <cell r="H10">
            <v>10.44</v>
          </cell>
          <cell r="I10" t="str">
            <v>NE</v>
          </cell>
          <cell r="J10">
            <v>21.6</v>
          </cell>
          <cell r="K10">
            <v>0.2</v>
          </cell>
        </row>
        <row r="11">
          <cell r="B11">
            <v>19.462500000000002</v>
          </cell>
          <cell r="C11">
            <v>29.5</v>
          </cell>
          <cell r="D11">
            <v>12.5</v>
          </cell>
          <cell r="E11">
            <v>78</v>
          </cell>
          <cell r="F11">
            <v>97</v>
          </cell>
          <cell r="G11">
            <v>33</v>
          </cell>
          <cell r="H11">
            <v>7.2</v>
          </cell>
          <cell r="I11" t="str">
            <v>NE</v>
          </cell>
          <cell r="J11">
            <v>19.8</v>
          </cell>
          <cell r="K11">
            <v>0.2</v>
          </cell>
        </row>
        <row r="12">
          <cell r="B12">
            <v>19.887499999999999</v>
          </cell>
          <cell r="C12">
            <v>30.9</v>
          </cell>
          <cell r="D12">
            <v>13.1</v>
          </cell>
          <cell r="E12">
            <v>78.875</v>
          </cell>
          <cell r="F12">
            <v>97</v>
          </cell>
          <cell r="G12">
            <v>37</v>
          </cell>
          <cell r="H12">
            <v>6.12</v>
          </cell>
          <cell r="I12" t="str">
            <v>NE</v>
          </cell>
          <cell r="J12">
            <v>14.4</v>
          </cell>
          <cell r="K12">
            <v>0.2</v>
          </cell>
        </row>
        <row r="13">
          <cell r="B13">
            <v>20.345833333333339</v>
          </cell>
          <cell r="C13">
            <v>31.1</v>
          </cell>
          <cell r="D13">
            <v>12.7</v>
          </cell>
          <cell r="E13">
            <v>77.458333333333329</v>
          </cell>
          <cell r="F13">
            <v>97</v>
          </cell>
          <cell r="G13">
            <v>42</v>
          </cell>
          <cell r="H13">
            <v>10.8</v>
          </cell>
          <cell r="I13" t="str">
            <v>NE</v>
          </cell>
          <cell r="J13">
            <v>23.400000000000002</v>
          </cell>
          <cell r="K13">
            <v>0.2</v>
          </cell>
        </row>
        <row r="14">
          <cell r="B14">
            <v>19.712499999999999</v>
          </cell>
          <cell r="C14">
            <v>26</v>
          </cell>
          <cell r="D14">
            <v>16.8</v>
          </cell>
          <cell r="E14">
            <v>89.291666666666671</v>
          </cell>
          <cell r="F14">
            <v>95</v>
          </cell>
          <cell r="G14">
            <v>71</v>
          </cell>
          <cell r="H14">
            <v>14.04</v>
          </cell>
          <cell r="I14" t="str">
            <v>NE</v>
          </cell>
          <cell r="J14">
            <v>28.8</v>
          </cell>
          <cell r="K14">
            <v>8</v>
          </cell>
        </row>
        <row r="15">
          <cell r="B15">
            <v>20.058333333333341</v>
          </cell>
          <cell r="C15">
            <v>25.8</v>
          </cell>
          <cell r="D15">
            <v>16.8</v>
          </cell>
          <cell r="E15">
            <v>91.041666666666671</v>
          </cell>
          <cell r="F15">
            <v>96</v>
          </cell>
          <cell r="G15">
            <v>66</v>
          </cell>
          <cell r="H15">
            <v>6.48</v>
          </cell>
          <cell r="I15" t="str">
            <v>N</v>
          </cell>
          <cell r="J15">
            <v>15.840000000000002</v>
          </cell>
          <cell r="K15">
            <v>3.2</v>
          </cell>
        </row>
        <row r="16">
          <cell r="C16">
            <v>29.8</v>
          </cell>
          <cell r="D16">
            <v>16</v>
          </cell>
          <cell r="F16">
            <v>97</v>
          </cell>
          <cell r="G16">
            <v>48</v>
          </cell>
          <cell r="H16">
            <v>6.48</v>
          </cell>
          <cell r="I16" t="str">
            <v>NE</v>
          </cell>
          <cell r="J16">
            <v>15.120000000000001</v>
          </cell>
          <cell r="K16">
            <v>0.2</v>
          </cell>
        </row>
        <row r="17">
          <cell r="B17">
            <v>21.683333333333326</v>
          </cell>
          <cell r="C17">
            <v>30.1</v>
          </cell>
          <cell r="D17">
            <v>15.4</v>
          </cell>
          <cell r="E17">
            <v>83.125</v>
          </cell>
          <cell r="F17">
            <v>97</v>
          </cell>
          <cell r="G17">
            <v>51</v>
          </cell>
          <cell r="H17">
            <v>6.84</v>
          </cell>
          <cell r="I17" t="str">
            <v>NE</v>
          </cell>
          <cell r="J17">
            <v>16.2</v>
          </cell>
          <cell r="K17">
            <v>0.2</v>
          </cell>
        </row>
        <row r="18">
          <cell r="B18">
            <v>22.745833333333337</v>
          </cell>
          <cell r="C18">
            <v>30.4</v>
          </cell>
          <cell r="D18">
            <v>18.3</v>
          </cell>
          <cell r="E18">
            <v>82.875</v>
          </cell>
          <cell r="F18">
            <v>96</v>
          </cell>
          <cell r="G18">
            <v>54</v>
          </cell>
          <cell r="H18">
            <v>8.64</v>
          </cell>
          <cell r="I18" t="str">
            <v>NE</v>
          </cell>
          <cell r="J18">
            <v>19.440000000000001</v>
          </cell>
          <cell r="K18">
            <v>0</v>
          </cell>
        </row>
        <row r="19">
          <cell r="B19">
            <v>20.87083333333333</v>
          </cell>
          <cell r="C19">
            <v>25.5</v>
          </cell>
          <cell r="D19">
            <v>17.7</v>
          </cell>
          <cell r="E19">
            <v>85.333333333333329</v>
          </cell>
          <cell r="F19">
            <v>94</v>
          </cell>
          <cell r="G19">
            <v>68</v>
          </cell>
          <cell r="H19">
            <v>17.28</v>
          </cell>
          <cell r="I19" t="str">
            <v>NE</v>
          </cell>
          <cell r="J19">
            <v>35.28</v>
          </cell>
          <cell r="K19">
            <v>13.399999999999999</v>
          </cell>
        </row>
        <row r="20">
          <cell r="B20">
            <v>20.19583333333334</v>
          </cell>
          <cell r="C20">
            <v>25</v>
          </cell>
          <cell r="D20">
            <v>17.5</v>
          </cell>
          <cell r="E20">
            <v>86.916666666666671</v>
          </cell>
          <cell r="F20">
            <v>95</v>
          </cell>
          <cell r="G20">
            <v>62</v>
          </cell>
          <cell r="H20">
            <v>12.24</v>
          </cell>
          <cell r="I20" t="str">
            <v>NE</v>
          </cell>
          <cell r="J20">
            <v>23.759999999999998</v>
          </cell>
          <cell r="K20">
            <v>20.400000000000002</v>
          </cell>
        </row>
        <row r="21">
          <cell r="B21">
            <v>20.654166666666665</v>
          </cell>
          <cell r="C21">
            <v>27.7</v>
          </cell>
          <cell r="D21">
            <v>15</v>
          </cell>
          <cell r="E21">
            <v>81.916666666666671</v>
          </cell>
          <cell r="F21">
            <v>96</v>
          </cell>
          <cell r="G21">
            <v>51</v>
          </cell>
          <cell r="H21">
            <v>8.2799999999999994</v>
          </cell>
          <cell r="I21" t="str">
            <v>N</v>
          </cell>
          <cell r="J21">
            <v>14.04</v>
          </cell>
          <cell r="K21">
            <v>0</v>
          </cell>
        </row>
        <row r="22">
          <cell r="B22">
            <v>21.708333333333332</v>
          </cell>
          <cell r="C22">
            <v>29.7</v>
          </cell>
          <cell r="D22">
            <v>16.2</v>
          </cell>
          <cell r="E22">
            <v>81.583333333333329</v>
          </cell>
          <cell r="F22">
            <v>95</v>
          </cell>
          <cell r="G22">
            <v>55</v>
          </cell>
          <cell r="H22">
            <v>9.3600000000000012</v>
          </cell>
          <cell r="I22" t="str">
            <v>NE</v>
          </cell>
          <cell r="J22">
            <v>23.759999999999998</v>
          </cell>
          <cell r="K22">
            <v>0</v>
          </cell>
        </row>
        <row r="23">
          <cell r="B23">
            <v>23.133333333333336</v>
          </cell>
          <cell r="C23">
            <v>26.7</v>
          </cell>
          <cell r="D23">
            <v>21.2</v>
          </cell>
          <cell r="E23">
            <v>86.75</v>
          </cell>
          <cell r="F23">
            <v>94</v>
          </cell>
          <cell r="G23">
            <v>73</v>
          </cell>
          <cell r="H23">
            <v>9.3600000000000012</v>
          </cell>
          <cell r="I23" t="str">
            <v>NE</v>
          </cell>
          <cell r="J23">
            <v>30.6</v>
          </cell>
          <cell r="K23">
            <v>60.599999999999994</v>
          </cell>
        </row>
        <row r="24">
          <cell r="B24">
            <v>18.037499999999998</v>
          </cell>
          <cell r="C24">
            <v>22.3</v>
          </cell>
          <cell r="D24">
            <v>15.2</v>
          </cell>
          <cell r="E24">
            <v>93.166666666666671</v>
          </cell>
          <cell r="F24">
            <v>96</v>
          </cell>
          <cell r="G24">
            <v>84</v>
          </cell>
          <cell r="H24">
            <v>11.16</v>
          </cell>
          <cell r="I24" t="str">
            <v>SO</v>
          </cell>
          <cell r="J24">
            <v>19.8</v>
          </cell>
          <cell r="K24">
            <v>0.8</v>
          </cell>
        </row>
        <row r="25">
          <cell r="B25">
            <v>12.783333333333331</v>
          </cell>
          <cell r="C25">
            <v>15.3</v>
          </cell>
          <cell r="D25">
            <v>11.2</v>
          </cell>
          <cell r="E25">
            <v>92.833333333333329</v>
          </cell>
          <cell r="F25">
            <v>95</v>
          </cell>
          <cell r="G25">
            <v>88</v>
          </cell>
          <cell r="H25">
            <v>14.04</v>
          </cell>
          <cell r="I25" t="str">
            <v>SO</v>
          </cell>
          <cell r="J25">
            <v>28.44</v>
          </cell>
          <cell r="K25">
            <v>0.8</v>
          </cell>
        </row>
        <row r="26">
          <cell r="C26">
            <v>14.9</v>
          </cell>
          <cell r="D26">
            <v>9.4</v>
          </cell>
          <cell r="F26">
            <v>94</v>
          </cell>
          <cell r="G26">
            <v>84</v>
          </cell>
          <cell r="H26">
            <v>9.7200000000000006</v>
          </cell>
          <cell r="I26" t="str">
            <v>L</v>
          </cell>
          <cell r="J26">
            <v>18.720000000000002</v>
          </cell>
          <cell r="K26">
            <v>3.4</v>
          </cell>
        </row>
        <row r="27">
          <cell r="B27">
            <v>19.087499999999995</v>
          </cell>
          <cell r="C27">
            <v>25.1</v>
          </cell>
          <cell r="D27">
            <v>14.9</v>
          </cell>
          <cell r="E27">
            <v>86.458333333333329</v>
          </cell>
          <cell r="F27">
            <v>95</v>
          </cell>
          <cell r="G27">
            <v>68</v>
          </cell>
          <cell r="H27">
            <v>9.7200000000000006</v>
          </cell>
          <cell r="I27" t="str">
            <v>NE</v>
          </cell>
          <cell r="J27">
            <v>20.16</v>
          </cell>
          <cell r="K27">
            <v>1.8000000000000003</v>
          </cell>
        </row>
        <row r="28">
          <cell r="B28">
            <v>17.966666666666665</v>
          </cell>
          <cell r="C28">
            <v>21.8</v>
          </cell>
          <cell r="D28">
            <v>16.3</v>
          </cell>
          <cell r="E28">
            <v>92.25</v>
          </cell>
          <cell r="F28">
            <v>96</v>
          </cell>
          <cell r="G28">
            <v>86</v>
          </cell>
          <cell r="H28">
            <v>9.3600000000000012</v>
          </cell>
          <cell r="I28" t="str">
            <v>SO</v>
          </cell>
          <cell r="J28">
            <v>19.8</v>
          </cell>
          <cell r="K28">
            <v>0.2</v>
          </cell>
        </row>
        <row r="29">
          <cell r="B29">
            <v>14.527272727272726</v>
          </cell>
          <cell r="C29">
            <v>16.899999999999999</v>
          </cell>
          <cell r="D29">
            <v>13.9</v>
          </cell>
          <cell r="E29">
            <v>95.045454545454547</v>
          </cell>
          <cell r="F29">
            <v>96</v>
          </cell>
          <cell r="G29">
            <v>92</v>
          </cell>
          <cell r="H29">
            <v>15.48</v>
          </cell>
          <cell r="I29" t="str">
            <v>SO</v>
          </cell>
          <cell r="J29">
            <v>27</v>
          </cell>
          <cell r="K29">
            <v>81.400000000000006</v>
          </cell>
        </row>
        <row r="30">
          <cell r="B30">
            <v>15.954166666666666</v>
          </cell>
          <cell r="C30">
            <v>18.2</v>
          </cell>
          <cell r="D30">
            <v>14.7</v>
          </cell>
          <cell r="E30">
            <v>94.291666666666671</v>
          </cell>
          <cell r="F30">
            <v>96</v>
          </cell>
          <cell r="G30">
            <v>90</v>
          </cell>
          <cell r="H30">
            <v>7.9200000000000008</v>
          </cell>
          <cell r="I30" t="str">
            <v>S</v>
          </cell>
          <cell r="J30">
            <v>24.840000000000003</v>
          </cell>
          <cell r="K30">
            <v>17.799999999999997</v>
          </cell>
        </row>
        <row r="31">
          <cell r="B31">
            <v>18.399999999999995</v>
          </cell>
          <cell r="C31">
            <v>25.4</v>
          </cell>
          <cell r="D31">
            <v>15.5</v>
          </cell>
          <cell r="E31">
            <v>88.666666666666671</v>
          </cell>
          <cell r="F31">
            <v>96</v>
          </cell>
          <cell r="G31">
            <v>66</v>
          </cell>
          <cell r="H31">
            <v>7.2</v>
          </cell>
          <cell r="I31" t="str">
            <v>NE</v>
          </cell>
          <cell r="J31">
            <v>18.36</v>
          </cell>
          <cell r="K31">
            <v>0.60000000000000009</v>
          </cell>
        </row>
        <row r="32">
          <cell r="B32">
            <v>22.183333333333337</v>
          </cell>
          <cell r="C32">
            <v>29.2</v>
          </cell>
          <cell r="D32">
            <v>17.399999999999999</v>
          </cell>
          <cell r="E32">
            <v>80.041666666666671</v>
          </cell>
          <cell r="F32">
            <v>94</v>
          </cell>
          <cell r="G32">
            <v>58</v>
          </cell>
          <cell r="H32">
            <v>12.24</v>
          </cell>
          <cell r="I32" t="str">
            <v>NE</v>
          </cell>
          <cell r="J32">
            <v>35.28</v>
          </cell>
          <cell r="K32">
            <v>0</v>
          </cell>
        </row>
        <row r="33">
          <cell r="B33">
            <v>23.658333333333328</v>
          </cell>
          <cell r="C33">
            <v>29.8</v>
          </cell>
          <cell r="D33">
            <v>19</v>
          </cell>
          <cell r="E33">
            <v>81.416666666666671</v>
          </cell>
          <cell r="F33">
            <v>95</v>
          </cell>
          <cell r="G33">
            <v>54</v>
          </cell>
          <cell r="H33">
            <v>14.4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21.595833333333331</v>
          </cell>
          <cell r="C34">
            <v>27.6</v>
          </cell>
          <cell r="D34">
            <v>19.2</v>
          </cell>
          <cell r="E34">
            <v>86.708333333333329</v>
          </cell>
          <cell r="F34">
            <v>96</v>
          </cell>
          <cell r="G34">
            <v>57</v>
          </cell>
          <cell r="H34">
            <v>15.48</v>
          </cell>
          <cell r="I34" t="str">
            <v>S</v>
          </cell>
          <cell r="J34">
            <v>28.44</v>
          </cell>
          <cell r="K34">
            <v>0.4</v>
          </cell>
        </row>
      </sheetData>
      <sheetData sheetId="6">
        <row r="5">
          <cell r="B5">
            <v>18.929166666666667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SE</v>
          </cell>
        </row>
      </sheetData>
      <sheetData sheetId="5" refreshError="1">
        <row r="5">
          <cell r="B5">
            <v>23.716666666666665</v>
          </cell>
          <cell r="C5">
            <v>29.5</v>
          </cell>
          <cell r="D5">
            <v>19.2</v>
          </cell>
          <cell r="E5">
            <v>71.083333333333329</v>
          </cell>
          <cell r="F5">
            <v>87</v>
          </cell>
          <cell r="G5">
            <v>50</v>
          </cell>
          <cell r="H5">
            <v>20.52</v>
          </cell>
          <cell r="I5" t="str">
            <v>N</v>
          </cell>
          <cell r="J5">
            <v>42.84</v>
          </cell>
          <cell r="K5">
            <v>0</v>
          </cell>
        </row>
        <row r="6">
          <cell r="C6">
            <v>24.2</v>
          </cell>
          <cell r="D6">
            <v>17.5</v>
          </cell>
          <cell r="F6">
            <v>95</v>
          </cell>
          <cell r="G6">
            <v>73</v>
          </cell>
          <cell r="H6">
            <v>15.840000000000002</v>
          </cell>
          <cell r="I6" t="str">
            <v>N</v>
          </cell>
          <cell r="J6">
            <v>44.64</v>
          </cell>
          <cell r="K6">
            <v>41.199999999999989</v>
          </cell>
        </row>
        <row r="7">
          <cell r="B7">
            <v>19.070833333333336</v>
          </cell>
          <cell r="C7">
            <v>25.4</v>
          </cell>
          <cell r="D7">
            <v>13.4</v>
          </cell>
          <cell r="E7">
            <v>82.666666666666671</v>
          </cell>
          <cell r="F7">
            <v>96</v>
          </cell>
          <cell r="G7">
            <v>47</v>
          </cell>
          <cell r="H7">
            <v>15.120000000000001</v>
          </cell>
          <cell r="I7" t="str">
            <v>L</v>
          </cell>
          <cell r="J7">
            <v>27.36</v>
          </cell>
          <cell r="K7">
            <v>0.4</v>
          </cell>
        </row>
        <row r="8">
          <cell r="B8">
            <v>18.933333333333337</v>
          </cell>
          <cell r="C8">
            <v>26.7</v>
          </cell>
          <cell r="D8">
            <v>12.4</v>
          </cell>
          <cell r="E8">
            <v>73.958333333333329</v>
          </cell>
          <cell r="F8">
            <v>95</v>
          </cell>
          <cell r="G8">
            <v>42</v>
          </cell>
          <cell r="H8">
            <v>16.920000000000002</v>
          </cell>
          <cell r="I8" t="str">
            <v>L</v>
          </cell>
          <cell r="J8">
            <v>29.16</v>
          </cell>
          <cell r="K8">
            <v>0.2</v>
          </cell>
        </row>
        <row r="9">
          <cell r="B9">
            <v>20.891666666666666</v>
          </cell>
          <cell r="C9">
            <v>27.7</v>
          </cell>
          <cell r="D9">
            <v>16.5</v>
          </cell>
          <cell r="E9">
            <v>64.541666666666671</v>
          </cell>
          <cell r="F9">
            <v>79</v>
          </cell>
          <cell r="G9">
            <v>37</v>
          </cell>
          <cell r="H9">
            <v>22.32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21.599999999999998</v>
          </cell>
          <cell r="C10">
            <v>27.9</v>
          </cell>
          <cell r="D10">
            <v>16.100000000000001</v>
          </cell>
          <cell r="E10">
            <v>65.666666666666671</v>
          </cell>
          <cell r="F10">
            <v>87</v>
          </cell>
          <cell r="G10">
            <v>37</v>
          </cell>
          <cell r="H10">
            <v>14.4</v>
          </cell>
          <cell r="I10" t="str">
            <v>L</v>
          </cell>
          <cell r="J10">
            <v>26.28</v>
          </cell>
          <cell r="K10">
            <v>0</v>
          </cell>
        </row>
        <row r="11">
          <cell r="B11">
            <v>21.400000000000002</v>
          </cell>
          <cell r="C11">
            <v>29.7</v>
          </cell>
          <cell r="D11">
            <v>15</v>
          </cell>
          <cell r="E11">
            <v>65.5</v>
          </cell>
          <cell r="F11">
            <v>85</v>
          </cell>
          <cell r="G11">
            <v>31</v>
          </cell>
          <cell r="H11">
            <v>20.16</v>
          </cell>
          <cell r="I11" t="str">
            <v>L</v>
          </cell>
          <cell r="J11">
            <v>38.519999999999996</v>
          </cell>
          <cell r="K11">
            <v>0</v>
          </cell>
        </row>
        <row r="12">
          <cell r="B12">
            <v>22.825000000000003</v>
          </cell>
          <cell r="C12">
            <v>29.6</v>
          </cell>
          <cell r="D12">
            <v>17.3</v>
          </cell>
          <cell r="E12">
            <v>58.75</v>
          </cell>
          <cell r="F12">
            <v>81</v>
          </cell>
          <cell r="G12">
            <v>33</v>
          </cell>
          <cell r="H12">
            <v>22.32</v>
          </cell>
          <cell r="I12" t="str">
            <v>L</v>
          </cell>
          <cell r="J12">
            <v>36.72</v>
          </cell>
          <cell r="K12">
            <v>0</v>
          </cell>
        </row>
        <row r="13">
          <cell r="B13">
            <v>23.079166666666669</v>
          </cell>
          <cell r="C13">
            <v>29.8</v>
          </cell>
          <cell r="D13">
            <v>18.8</v>
          </cell>
          <cell r="E13">
            <v>58.166666666666664</v>
          </cell>
          <cell r="F13">
            <v>76</v>
          </cell>
          <cell r="G13">
            <v>29</v>
          </cell>
          <cell r="H13">
            <v>30.240000000000002</v>
          </cell>
          <cell r="I13" t="str">
            <v>L</v>
          </cell>
          <cell r="J13">
            <v>47.88</v>
          </cell>
          <cell r="K13">
            <v>0</v>
          </cell>
        </row>
        <row r="14">
          <cell r="B14">
            <v>22.779166666666669</v>
          </cell>
          <cell r="C14">
            <v>29.8</v>
          </cell>
          <cell r="D14">
            <v>17.7</v>
          </cell>
          <cell r="E14">
            <v>67.583333333333329</v>
          </cell>
          <cell r="F14">
            <v>87</v>
          </cell>
          <cell r="G14">
            <v>36</v>
          </cell>
          <cell r="H14">
            <v>14.04</v>
          </cell>
          <cell r="I14" t="str">
            <v>L</v>
          </cell>
          <cell r="J14">
            <v>30.96</v>
          </cell>
          <cell r="K14">
            <v>0</v>
          </cell>
        </row>
        <row r="15">
          <cell r="B15">
            <v>21.808333333333326</v>
          </cell>
          <cell r="C15">
            <v>27.2</v>
          </cell>
          <cell r="D15">
            <v>18</v>
          </cell>
          <cell r="E15">
            <v>78.541666666666671</v>
          </cell>
          <cell r="F15">
            <v>95</v>
          </cell>
          <cell r="G15">
            <v>41</v>
          </cell>
          <cell r="H15">
            <v>14.76</v>
          </cell>
          <cell r="I15" t="str">
            <v>N</v>
          </cell>
          <cell r="J15">
            <v>32.76</v>
          </cell>
          <cell r="K15">
            <v>9.8000000000000007</v>
          </cell>
        </row>
        <row r="16">
          <cell r="C16">
            <v>29.2</v>
          </cell>
          <cell r="D16">
            <v>18</v>
          </cell>
          <cell r="F16">
            <v>89</v>
          </cell>
          <cell r="G16">
            <v>41</v>
          </cell>
          <cell r="H16">
            <v>12.96</v>
          </cell>
          <cell r="I16" t="str">
            <v>SE</v>
          </cell>
          <cell r="J16">
            <v>19.8</v>
          </cell>
          <cell r="K16">
            <v>0</v>
          </cell>
        </row>
        <row r="17">
          <cell r="B17">
            <v>23.283333333333331</v>
          </cell>
          <cell r="C17">
            <v>29.8</v>
          </cell>
          <cell r="D17">
            <v>19.2</v>
          </cell>
          <cell r="E17">
            <v>70.541666666666671</v>
          </cell>
          <cell r="F17">
            <v>87</v>
          </cell>
          <cell r="G17">
            <v>43</v>
          </cell>
          <cell r="H17">
            <v>15.120000000000001</v>
          </cell>
          <cell r="I17" t="str">
            <v>SE</v>
          </cell>
          <cell r="J17">
            <v>26.28</v>
          </cell>
          <cell r="K17">
            <v>0</v>
          </cell>
        </row>
        <row r="18">
          <cell r="B18">
            <v>23.820833333333329</v>
          </cell>
          <cell r="C18">
            <v>29.9</v>
          </cell>
          <cell r="D18">
            <v>19.3</v>
          </cell>
          <cell r="E18">
            <v>67.166666666666671</v>
          </cell>
          <cell r="F18">
            <v>90</v>
          </cell>
          <cell r="G18">
            <v>41</v>
          </cell>
          <cell r="H18">
            <v>20.16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20.770833333333336</v>
          </cell>
          <cell r="C19">
            <v>25.6</v>
          </cell>
          <cell r="D19">
            <v>17.3</v>
          </cell>
          <cell r="E19">
            <v>80.416666666666671</v>
          </cell>
          <cell r="F19">
            <v>94</v>
          </cell>
          <cell r="G19">
            <v>64</v>
          </cell>
          <cell r="H19">
            <v>22.32</v>
          </cell>
          <cell r="I19" t="str">
            <v>L</v>
          </cell>
          <cell r="J19">
            <v>37.440000000000005</v>
          </cell>
          <cell r="K19">
            <v>10.199999999999999</v>
          </cell>
        </row>
        <row r="20">
          <cell r="B20">
            <v>18.675000000000001</v>
          </cell>
          <cell r="C20">
            <v>20</v>
          </cell>
          <cell r="D20">
            <v>16.3</v>
          </cell>
          <cell r="E20">
            <v>90.583333333333329</v>
          </cell>
          <cell r="F20">
            <v>96</v>
          </cell>
          <cell r="G20">
            <v>84</v>
          </cell>
          <cell r="H20">
            <v>22.32</v>
          </cell>
          <cell r="I20" t="str">
            <v>N</v>
          </cell>
          <cell r="J20">
            <v>83.88000000000001</v>
          </cell>
          <cell r="K20">
            <v>43.399999999999991</v>
          </cell>
        </row>
        <row r="21">
          <cell r="B21">
            <v>19.908333333333331</v>
          </cell>
          <cell r="C21">
            <v>25.2</v>
          </cell>
          <cell r="D21">
            <v>16.100000000000001</v>
          </cell>
          <cell r="E21">
            <v>82.125</v>
          </cell>
          <cell r="F21">
            <v>96</v>
          </cell>
          <cell r="G21">
            <v>58</v>
          </cell>
          <cell r="H21">
            <v>16.559999999999999</v>
          </cell>
          <cell r="I21" t="str">
            <v>SE</v>
          </cell>
          <cell r="J21">
            <v>28.8</v>
          </cell>
          <cell r="K21">
            <v>3</v>
          </cell>
        </row>
        <row r="22">
          <cell r="B22">
            <v>23.133333333333329</v>
          </cell>
          <cell r="C22">
            <v>29.9</v>
          </cell>
          <cell r="D22">
            <v>18.7</v>
          </cell>
          <cell r="E22">
            <v>71.541666666666671</v>
          </cell>
          <cell r="F22">
            <v>87</v>
          </cell>
          <cell r="G22">
            <v>41</v>
          </cell>
          <cell r="H22">
            <v>16.920000000000002</v>
          </cell>
          <cell r="I22" t="str">
            <v>L</v>
          </cell>
          <cell r="J22">
            <v>28.44</v>
          </cell>
          <cell r="K22">
            <v>0</v>
          </cell>
        </row>
        <row r="23">
          <cell r="B23">
            <v>23.241666666666664</v>
          </cell>
          <cell r="C23">
            <v>29.8</v>
          </cell>
          <cell r="D23">
            <v>19.600000000000001</v>
          </cell>
          <cell r="E23">
            <v>73.791666666666671</v>
          </cell>
          <cell r="F23">
            <v>93</v>
          </cell>
          <cell r="G23">
            <v>48</v>
          </cell>
          <cell r="H23">
            <v>19.079999999999998</v>
          </cell>
          <cell r="I23" t="str">
            <v>NE</v>
          </cell>
          <cell r="J23">
            <v>75.600000000000009</v>
          </cell>
          <cell r="K23">
            <v>6</v>
          </cell>
        </row>
        <row r="24">
          <cell r="B24">
            <v>21.404166666666669</v>
          </cell>
          <cell r="C24">
            <v>26.1</v>
          </cell>
          <cell r="D24">
            <v>18.899999999999999</v>
          </cell>
          <cell r="E24">
            <v>85.833333333333329</v>
          </cell>
          <cell r="F24">
            <v>94</v>
          </cell>
          <cell r="G24">
            <v>69</v>
          </cell>
          <cell r="H24">
            <v>9.3600000000000012</v>
          </cell>
          <cell r="I24" t="str">
            <v>N</v>
          </cell>
          <cell r="J24">
            <v>23.040000000000003</v>
          </cell>
          <cell r="K24">
            <v>0</v>
          </cell>
        </row>
        <row r="25">
          <cell r="B25">
            <v>18.05</v>
          </cell>
          <cell r="C25">
            <v>20.7</v>
          </cell>
          <cell r="D25">
            <v>14.2</v>
          </cell>
          <cell r="E25">
            <v>95</v>
          </cell>
          <cell r="F25">
            <v>96</v>
          </cell>
          <cell r="G25">
            <v>91</v>
          </cell>
          <cell r="H25">
            <v>11.879999999999999</v>
          </cell>
          <cell r="I25" t="str">
            <v>N</v>
          </cell>
          <cell r="J25">
            <v>31.680000000000003</v>
          </cell>
          <cell r="K25">
            <v>2.6</v>
          </cell>
        </row>
        <row r="26">
          <cell r="C26">
            <v>21.4</v>
          </cell>
          <cell r="D26">
            <v>13.7</v>
          </cell>
          <cell r="F26">
            <v>96</v>
          </cell>
          <cell r="G26">
            <v>76</v>
          </cell>
          <cell r="H26">
            <v>8.2799999999999994</v>
          </cell>
          <cell r="I26" t="str">
            <v>N</v>
          </cell>
          <cell r="J26">
            <v>14.04</v>
          </cell>
          <cell r="K26">
            <v>0.8</v>
          </cell>
        </row>
        <row r="27">
          <cell r="B27">
            <v>21.024999999999995</v>
          </cell>
          <cell r="C27">
            <v>27.3</v>
          </cell>
          <cell r="D27">
            <v>17.3</v>
          </cell>
          <cell r="E27">
            <v>80.583333333333329</v>
          </cell>
          <cell r="F27">
            <v>91</v>
          </cell>
          <cell r="G27">
            <v>56</v>
          </cell>
          <cell r="H27">
            <v>14.4</v>
          </cell>
          <cell r="I27" t="str">
            <v>L</v>
          </cell>
          <cell r="J27">
            <v>23.759999999999998</v>
          </cell>
          <cell r="K27">
            <v>0</v>
          </cell>
        </row>
        <row r="28">
          <cell r="B28">
            <v>23.729166666666661</v>
          </cell>
          <cell r="C28">
            <v>29.1</v>
          </cell>
          <cell r="D28">
            <v>20.7</v>
          </cell>
          <cell r="E28">
            <v>73.708333333333329</v>
          </cell>
          <cell r="F28">
            <v>88</v>
          </cell>
          <cell r="G28">
            <v>52</v>
          </cell>
          <cell r="H28">
            <v>12.96</v>
          </cell>
          <cell r="I28" t="str">
            <v>N</v>
          </cell>
          <cell r="J28">
            <v>27</v>
          </cell>
          <cell r="K28">
            <v>0</v>
          </cell>
        </row>
        <row r="29">
          <cell r="B29">
            <v>20.90909090909091</v>
          </cell>
          <cell r="C29">
            <v>25.3</v>
          </cell>
          <cell r="D29">
            <v>17.8</v>
          </cell>
          <cell r="E29">
            <v>88.818181818181813</v>
          </cell>
          <cell r="F29">
            <v>95</v>
          </cell>
          <cell r="G29">
            <v>71</v>
          </cell>
          <cell r="H29">
            <v>25.92</v>
          </cell>
          <cell r="I29" t="str">
            <v>L</v>
          </cell>
          <cell r="J29">
            <v>45.72</v>
          </cell>
          <cell r="K29">
            <v>8.4</v>
          </cell>
        </row>
        <row r="30">
          <cell r="B30">
            <v>17.504166666666666</v>
          </cell>
          <cell r="C30">
            <v>18.399999999999999</v>
          </cell>
          <cell r="D30">
            <v>16.7</v>
          </cell>
          <cell r="E30">
            <v>88.958333333333329</v>
          </cell>
          <cell r="F30">
            <v>94</v>
          </cell>
          <cell r="G30">
            <v>82</v>
          </cell>
          <cell r="H30">
            <v>26.64</v>
          </cell>
          <cell r="I30" t="str">
            <v>SE</v>
          </cell>
          <cell r="J30">
            <v>47.519999999999996</v>
          </cell>
          <cell r="K30">
            <v>56.2</v>
          </cell>
        </row>
        <row r="31">
          <cell r="B31">
            <v>19.024999999999999</v>
          </cell>
          <cell r="C31">
            <v>25.6</v>
          </cell>
          <cell r="D31">
            <v>15.5</v>
          </cell>
          <cell r="E31">
            <v>84.041666666666671</v>
          </cell>
          <cell r="F31">
            <v>96</v>
          </cell>
          <cell r="G31">
            <v>57</v>
          </cell>
          <cell r="H31">
            <v>11.520000000000001</v>
          </cell>
          <cell r="I31" t="str">
            <v>N</v>
          </cell>
          <cell r="J31">
            <v>27.36</v>
          </cell>
          <cell r="K31">
            <v>0.2</v>
          </cell>
        </row>
        <row r="32">
          <cell r="B32">
            <v>22.545833333333338</v>
          </cell>
          <cell r="C32">
            <v>28.9</v>
          </cell>
          <cell r="D32">
            <v>17.600000000000001</v>
          </cell>
          <cell r="E32">
            <v>74.875</v>
          </cell>
          <cell r="F32">
            <v>92</v>
          </cell>
          <cell r="G32">
            <v>52</v>
          </cell>
          <cell r="H32">
            <v>16.2</v>
          </cell>
          <cell r="I32" t="str">
            <v>L</v>
          </cell>
          <cell r="J32">
            <v>32.4</v>
          </cell>
          <cell r="K32">
            <v>0</v>
          </cell>
        </row>
        <row r="33">
          <cell r="B33">
            <v>22.929166666666674</v>
          </cell>
          <cell r="C33">
            <v>29</v>
          </cell>
          <cell r="D33">
            <v>17.899999999999999</v>
          </cell>
          <cell r="E33">
            <v>78.541666666666671</v>
          </cell>
          <cell r="F33">
            <v>92</v>
          </cell>
          <cell r="G33">
            <v>55</v>
          </cell>
          <cell r="H33">
            <v>15.840000000000002</v>
          </cell>
          <cell r="I33" t="str">
            <v>N</v>
          </cell>
          <cell r="J33">
            <v>36.72</v>
          </cell>
          <cell r="K33">
            <v>0</v>
          </cell>
        </row>
        <row r="34">
          <cell r="B34">
            <v>23.095833333333335</v>
          </cell>
          <cell r="C34">
            <v>29</v>
          </cell>
          <cell r="D34">
            <v>19.600000000000001</v>
          </cell>
          <cell r="E34">
            <v>79.75</v>
          </cell>
          <cell r="F34">
            <v>90</v>
          </cell>
          <cell r="G34">
            <v>59</v>
          </cell>
          <cell r="H34">
            <v>12.96</v>
          </cell>
          <cell r="I34" t="str">
            <v>N</v>
          </cell>
          <cell r="J34">
            <v>28.08</v>
          </cell>
          <cell r="K34">
            <v>0</v>
          </cell>
        </row>
      </sheetData>
      <sheetData sheetId="6">
        <row r="5">
          <cell r="B5">
            <v>18.845833333333331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L</v>
          </cell>
        </row>
      </sheetData>
      <sheetData sheetId="5" refreshError="1">
        <row r="5">
          <cell r="B5">
            <v>23.841666666666669</v>
          </cell>
          <cell r="C5">
            <v>32</v>
          </cell>
          <cell r="D5">
            <v>17.3</v>
          </cell>
          <cell r="E5">
            <v>70.416666666666671</v>
          </cell>
          <cell r="F5">
            <v>96</v>
          </cell>
          <cell r="G5">
            <v>35</v>
          </cell>
          <cell r="H5">
            <v>12.24</v>
          </cell>
          <cell r="I5" t="str">
            <v>NO</v>
          </cell>
          <cell r="J5">
            <v>35.64</v>
          </cell>
          <cell r="K5">
            <v>0</v>
          </cell>
        </row>
        <row r="6">
          <cell r="C6">
            <v>26.8</v>
          </cell>
          <cell r="D6">
            <v>17.899999999999999</v>
          </cell>
          <cell r="F6">
            <v>93</v>
          </cell>
          <cell r="G6">
            <v>61</v>
          </cell>
          <cell r="H6">
            <v>14.04</v>
          </cell>
          <cell r="I6" t="str">
            <v>O</v>
          </cell>
          <cell r="J6">
            <v>39.96</v>
          </cell>
          <cell r="K6">
            <v>5.6000000000000005</v>
          </cell>
        </row>
        <row r="7">
          <cell r="B7">
            <v>20.220833333333328</v>
          </cell>
          <cell r="C7">
            <v>26.4</v>
          </cell>
          <cell r="D7">
            <v>16.399999999999999</v>
          </cell>
          <cell r="E7">
            <v>78.791666666666671</v>
          </cell>
          <cell r="F7">
            <v>95</v>
          </cell>
          <cell r="G7">
            <v>49</v>
          </cell>
          <cell r="H7">
            <v>6.48</v>
          </cell>
          <cell r="I7" t="str">
            <v>NE</v>
          </cell>
          <cell r="J7">
            <v>21.240000000000002</v>
          </cell>
          <cell r="K7">
            <v>0.4</v>
          </cell>
        </row>
        <row r="8">
          <cell r="B8">
            <v>19.920833333333334</v>
          </cell>
          <cell r="C8">
            <v>26.6</v>
          </cell>
          <cell r="D8">
            <v>14.1</v>
          </cell>
          <cell r="E8">
            <v>76.875</v>
          </cell>
          <cell r="F8">
            <v>95</v>
          </cell>
          <cell r="G8">
            <v>44</v>
          </cell>
          <cell r="H8">
            <v>11.16</v>
          </cell>
          <cell r="I8" t="str">
            <v>L</v>
          </cell>
          <cell r="J8">
            <v>25.56</v>
          </cell>
          <cell r="K8">
            <v>0.2</v>
          </cell>
        </row>
        <row r="9">
          <cell r="B9">
            <v>20.841666666666665</v>
          </cell>
          <cell r="C9">
            <v>28.7</v>
          </cell>
          <cell r="D9">
            <v>14.7</v>
          </cell>
          <cell r="E9">
            <v>71.791666666666671</v>
          </cell>
          <cell r="F9">
            <v>94</v>
          </cell>
          <cell r="G9">
            <v>37</v>
          </cell>
          <cell r="H9">
            <v>10.08</v>
          </cell>
          <cell r="I9" t="str">
            <v>L</v>
          </cell>
          <cell r="J9">
            <v>21.240000000000002</v>
          </cell>
          <cell r="K9">
            <v>0</v>
          </cell>
        </row>
        <row r="10">
          <cell r="B10">
            <v>22.037499999999994</v>
          </cell>
          <cell r="C10">
            <v>30.3</v>
          </cell>
          <cell r="D10">
            <v>15.5</v>
          </cell>
          <cell r="E10">
            <v>70.166666666666671</v>
          </cell>
          <cell r="F10">
            <v>93</v>
          </cell>
          <cell r="G10">
            <v>37</v>
          </cell>
          <cell r="H10">
            <v>8.64</v>
          </cell>
          <cell r="I10" t="str">
            <v>S</v>
          </cell>
          <cell r="J10">
            <v>25.2</v>
          </cell>
          <cell r="K10">
            <v>0</v>
          </cell>
        </row>
        <row r="11">
          <cell r="B11">
            <v>22.150000000000006</v>
          </cell>
          <cell r="C11">
            <v>29.9</v>
          </cell>
          <cell r="D11">
            <v>15.9</v>
          </cell>
          <cell r="E11">
            <v>72.875</v>
          </cell>
          <cell r="F11">
            <v>94</v>
          </cell>
          <cell r="G11">
            <v>41</v>
          </cell>
          <cell r="H11">
            <v>9.7200000000000006</v>
          </cell>
          <cell r="I11" t="str">
            <v>L</v>
          </cell>
          <cell r="J11">
            <v>24.12</v>
          </cell>
          <cell r="K11">
            <v>0</v>
          </cell>
        </row>
        <row r="12">
          <cell r="B12">
            <v>22.808333333333337</v>
          </cell>
          <cell r="C12">
            <v>30.4</v>
          </cell>
          <cell r="D12">
            <v>16</v>
          </cell>
          <cell r="E12">
            <v>66.458333333333329</v>
          </cell>
          <cell r="F12">
            <v>92</v>
          </cell>
          <cell r="G12">
            <v>28</v>
          </cell>
          <cell r="H12">
            <v>14.04</v>
          </cell>
          <cell r="I12" t="str">
            <v>L</v>
          </cell>
          <cell r="J12">
            <v>27</v>
          </cell>
          <cell r="K12">
            <v>0</v>
          </cell>
        </row>
        <row r="13">
          <cell r="B13">
            <v>22.729166666666661</v>
          </cell>
          <cell r="C13">
            <v>30.3</v>
          </cell>
          <cell r="D13">
            <v>16.5</v>
          </cell>
          <cell r="E13">
            <v>64.541666666666671</v>
          </cell>
          <cell r="F13">
            <v>84</v>
          </cell>
          <cell r="G13">
            <v>40</v>
          </cell>
          <cell r="H13">
            <v>13.32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23.266666666666669</v>
          </cell>
          <cell r="C14">
            <v>31</v>
          </cell>
          <cell r="D14">
            <v>16.399999999999999</v>
          </cell>
          <cell r="E14">
            <v>67.666666666666671</v>
          </cell>
          <cell r="F14">
            <v>93</v>
          </cell>
          <cell r="G14">
            <v>34</v>
          </cell>
          <cell r="H14">
            <v>9.3600000000000012</v>
          </cell>
          <cell r="I14" t="str">
            <v>O</v>
          </cell>
          <cell r="J14">
            <v>20.52</v>
          </cell>
          <cell r="K14">
            <v>0</v>
          </cell>
        </row>
        <row r="15">
          <cell r="B15">
            <v>23.379166666666663</v>
          </cell>
          <cell r="C15">
            <v>30.6</v>
          </cell>
          <cell r="D15">
            <v>18.399999999999999</v>
          </cell>
          <cell r="E15">
            <v>69.458333333333329</v>
          </cell>
          <cell r="F15">
            <v>91</v>
          </cell>
          <cell r="G15">
            <v>42</v>
          </cell>
          <cell r="H15">
            <v>10.44</v>
          </cell>
          <cell r="I15" t="str">
            <v>O</v>
          </cell>
          <cell r="J15">
            <v>27</v>
          </cell>
          <cell r="K15">
            <v>0</v>
          </cell>
        </row>
        <row r="16">
          <cell r="C16">
            <v>30.4</v>
          </cell>
          <cell r="D16">
            <v>17.399999999999999</v>
          </cell>
          <cell r="F16">
            <v>96</v>
          </cell>
          <cell r="G16">
            <v>40</v>
          </cell>
          <cell r="H16">
            <v>7.2</v>
          </cell>
          <cell r="I16" t="str">
            <v>O</v>
          </cell>
          <cell r="J16">
            <v>17.28</v>
          </cell>
          <cell r="K16">
            <v>1</v>
          </cell>
        </row>
        <row r="17">
          <cell r="B17">
            <v>22.808333333333337</v>
          </cell>
          <cell r="C17">
            <v>30.4</v>
          </cell>
          <cell r="D17">
            <v>16.2</v>
          </cell>
          <cell r="E17">
            <v>68.291666666666671</v>
          </cell>
          <cell r="F17">
            <v>92</v>
          </cell>
          <cell r="G17">
            <v>36</v>
          </cell>
          <cell r="H17">
            <v>9</v>
          </cell>
          <cell r="I17" t="str">
            <v>O</v>
          </cell>
          <cell r="J17">
            <v>21.96</v>
          </cell>
          <cell r="K17">
            <v>0</v>
          </cell>
        </row>
        <row r="18">
          <cell r="B18">
            <v>22.558333333333334</v>
          </cell>
          <cell r="C18">
            <v>30.1</v>
          </cell>
          <cell r="D18">
            <v>16.3</v>
          </cell>
          <cell r="E18">
            <v>67.125</v>
          </cell>
          <cell r="F18">
            <v>89</v>
          </cell>
          <cell r="G18">
            <v>35</v>
          </cell>
          <cell r="H18">
            <v>12.6</v>
          </cell>
          <cell r="I18" t="str">
            <v>SO</v>
          </cell>
          <cell r="J18">
            <v>20.52</v>
          </cell>
          <cell r="K18">
            <v>0</v>
          </cell>
        </row>
        <row r="19">
          <cell r="B19">
            <v>22.212499999999995</v>
          </cell>
          <cell r="C19">
            <v>30.7</v>
          </cell>
          <cell r="D19">
            <v>15.4</v>
          </cell>
          <cell r="E19">
            <v>65.5</v>
          </cell>
          <cell r="F19">
            <v>91</v>
          </cell>
          <cell r="G19">
            <v>32</v>
          </cell>
          <cell r="H19">
            <v>6.48</v>
          </cell>
          <cell r="I19" t="str">
            <v>SO</v>
          </cell>
          <cell r="J19">
            <v>20.52</v>
          </cell>
          <cell r="K19">
            <v>0</v>
          </cell>
        </row>
        <row r="20">
          <cell r="B20">
            <v>22.616666666666664</v>
          </cell>
          <cell r="C20">
            <v>32.299999999999997</v>
          </cell>
          <cell r="D20">
            <v>15.8</v>
          </cell>
          <cell r="E20">
            <v>64.583333333333329</v>
          </cell>
          <cell r="F20">
            <v>92</v>
          </cell>
          <cell r="G20">
            <v>31</v>
          </cell>
          <cell r="H20">
            <v>15.120000000000001</v>
          </cell>
          <cell r="I20" t="str">
            <v>SO</v>
          </cell>
          <cell r="J20">
            <v>63</v>
          </cell>
          <cell r="K20">
            <v>7.2</v>
          </cell>
        </row>
        <row r="21">
          <cell r="B21">
            <v>20.787499999999998</v>
          </cell>
          <cell r="C21">
            <v>27.4</v>
          </cell>
          <cell r="D21">
            <v>17.7</v>
          </cell>
          <cell r="E21">
            <v>83.833333333333329</v>
          </cell>
          <cell r="F21">
            <v>94</v>
          </cell>
          <cell r="G21">
            <v>55</v>
          </cell>
          <cell r="H21">
            <v>9.3600000000000012</v>
          </cell>
          <cell r="I21" t="str">
            <v>L</v>
          </cell>
          <cell r="J21">
            <v>24.840000000000003</v>
          </cell>
          <cell r="K21">
            <v>3.6</v>
          </cell>
        </row>
        <row r="22">
          <cell r="B22">
            <v>22.695833333333336</v>
          </cell>
          <cell r="C22">
            <v>30.1</v>
          </cell>
          <cell r="D22">
            <v>17.399999999999999</v>
          </cell>
          <cell r="E22">
            <v>77.416666666666671</v>
          </cell>
          <cell r="F22">
            <v>95</v>
          </cell>
          <cell r="G22">
            <v>45</v>
          </cell>
          <cell r="H22">
            <v>7.9200000000000008</v>
          </cell>
          <cell r="I22" t="str">
            <v>L</v>
          </cell>
          <cell r="J22">
            <v>23.040000000000003</v>
          </cell>
          <cell r="K22">
            <v>0.2</v>
          </cell>
        </row>
        <row r="23">
          <cell r="B23">
            <v>23.875</v>
          </cell>
          <cell r="C23">
            <v>32</v>
          </cell>
          <cell r="D23">
            <v>17.3</v>
          </cell>
          <cell r="E23">
            <v>68.875</v>
          </cell>
          <cell r="F23">
            <v>94</v>
          </cell>
          <cell r="G23">
            <v>33</v>
          </cell>
          <cell r="H23">
            <v>10.08</v>
          </cell>
          <cell r="I23" t="str">
            <v>O</v>
          </cell>
          <cell r="J23">
            <v>23.759999999999998</v>
          </cell>
          <cell r="K23">
            <v>0</v>
          </cell>
        </row>
        <row r="24">
          <cell r="B24">
            <v>23.987499999999997</v>
          </cell>
          <cell r="C24">
            <v>31.5</v>
          </cell>
          <cell r="D24">
            <v>18.600000000000001</v>
          </cell>
          <cell r="E24">
            <v>69.208333333333329</v>
          </cell>
          <cell r="F24">
            <v>92</v>
          </cell>
          <cell r="G24">
            <v>35</v>
          </cell>
          <cell r="H24">
            <v>6.48</v>
          </cell>
          <cell r="I24" t="str">
            <v>O</v>
          </cell>
          <cell r="J24">
            <v>18.36</v>
          </cell>
          <cell r="K24">
            <v>0</v>
          </cell>
        </row>
        <row r="25">
          <cell r="B25">
            <v>24.529166666666665</v>
          </cell>
          <cell r="C25">
            <v>32.200000000000003</v>
          </cell>
          <cell r="D25">
            <v>18.600000000000001</v>
          </cell>
          <cell r="E25">
            <v>65.166666666666671</v>
          </cell>
          <cell r="F25">
            <v>91</v>
          </cell>
          <cell r="G25">
            <v>30</v>
          </cell>
          <cell r="H25">
            <v>16.920000000000002</v>
          </cell>
          <cell r="I25" t="str">
            <v>NO</v>
          </cell>
          <cell r="J25">
            <v>43.2</v>
          </cell>
          <cell r="K25">
            <v>0</v>
          </cell>
        </row>
        <row r="26">
          <cell r="C26">
            <v>25.6</v>
          </cell>
          <cell r="D26">
            <v>19.100000000000001</v>
          </cell>
          <cell r="F26">
            <v>90</v>
          </cell>
          <cell r="G26">
            <v>57</v>
          </cell>
          <cell r="H26">
            <v>7.5600000000000005</v>
          </cell>
          <cell r="I26" t="str">
            <v>O</v>
          </cell>
          <cell r="J26">
            <v>20.52</v>
          </cell>
          <cell r="K26">
            <v>0</v>
          </cell>
        </row>
        <row r="27">
          <cell r="B27">
            <v>22.55</v>
          </cell>
          <cell r="C27">
            <v>30.4</v>
          </cell>
          <cell r="D27">
            <v>17.399999999999999</v>
          </cell>
          <cell r="E27">
            <v>76.458333333333329</v>
          </cell>
          <cell r="F27">
            <v>95</v>
          </cell>
          <cell r="G27">
            <v>43</v>
          </cell>
          <cell r="H27">
            <v>8.64</v>
          </cell>
          <cell r="I27" t="str">
            <v>L</v>
          </cell>
          <cell r="J27">
            <v>16.559999999999999</v>
          </cell>
          <cell r="K27">
            <v>0</v>
          </cell>
        </row>
        <row r="28">
          <cell r="B28">
            <v>24.600000000000005</v>
          </cell>
          <cell r="C28">
            <v>32.5</v>
          </cell>
          <cell r="D28">
            <v>18.3</v>
          </cell>
          <cell r="E28">
            <v>67.916666666666671</v>
          </cell>
          <cell r="F28">
            <v>94</v>
          </cell>
          <cell r="G28">
            <v>33</v>
          </cell>
          <cell r="H28">
            <v>10.08</v>
          </cell>
          <cell r="I28" t="str">
            <v>SE</v>
          </cell>
          <cell r="J28">
            <v>22.32</v>
          </cell>
          <cell r="K28">
            <v>0</v>
          </cell>
        </row>
        <row r="29">
          <cell r="B29">
            <v>23.504545454545454</v>
          </cell>
          <cell r="C29">
            <v>30</v>
          </cell>
          <cell r="D29">
            <v>19.3</v>
          </cell>
          <cell r="E29">
            <v>76.954545454545453</v>
          </cell>
          <cell r="F29">
            <v>95</v>
          </cell>
          <cell r="G29">
            <v>46</v>
          </cell>
          <cell r="H29">
            <v>10.08</v>
          </cell>
          <cell r="I29" t="str">
            <v>L</v>
          </cell>
          <cell r="J29">
            <v>31.319999999999997</v>
          </cell>
          <cell r="K29">
            <v>2</v>
          </cell>
        </row>
        <row r="30">
          <cell r="B30">
            <v>19.658333333333335</v>
          </cell>
          <cell r="C30">
            <v>23.2</v>
          </cell>
          <cell r="D30">
            <v>18</v>
          </cell>
          <cell r="E30">
            <v>90.25</v>
          </cell>
          <cell r="F30">
            <v>95</v>
          </cell>
          <cell r="G30">
            <v>78</v>
          </cell>
          <cell r="H30">
            <v>10.44</v>
          </cell>
          <cell r="I30" t="str">
            <v>SE</v>
          </cell>
          <cell r="J30">
            <v>30.96</v>
          </cell>
          <cell r="K30">
            <v>6.2000000000000011</v>
          </cell>
        </row>
        <row r="31">
          <cell r="B31">
            <v>19.400000000000002</v>
          </cell>
          <cell r="C31">
            <v>24.8</v>
          </cell>
          <cell r="D31">
            <v>16.600000000000001</v>
          </cell>
          <cell r="E31">
            <v>85.833333333333329</v>
          </cell>
          <cell r="F31">
            <v>95</v>
          </cell>
          <cell r="G31">
            <v>66</v>
          </cell>
          <cell r="H31">
            <v>10.08</v>
          </cell>
          <cell r="I31" t="str">
            <v>L</v>
          </cell>
          <cell r="J31">
            <v>18.720000000000002</v>
          </cell>
          <cell r="K31">
            <v>4</v>
          </cell>
        </row>
        <row r="32">
          <cell r="B32">
            <v>22.183333333333337</v>
          </cell>
          <cell r="C32">
            <v>30.1</v>
          </cell>
          <cell r="D32">
            <v>16.3</v>
          </cell>
          <cell r="E32">
            <v>78.583333333333329</v>
          </cell>
          <cell r="F32">
            <v>96</v>
          </cell>
          <cell r="G32">
            <v>43</v>
          </cell>
          <cell r="H32">
            <v>8.64</v>
          </cell>
          <cell r="I32" t="str">
            <v>L</v>
          </cell>
          <cell r="J32">
            <v>18.720000000000002</v>
          </cell>
          <cell r="K32">
            <v>0.2</v>
          </cell>
        </row>
        <row r="33">
          <cell r="B33">
            <v>23.716666666666665</v>
          </cell>
          <cell r="C33">
            <v>32.299999999999997</v>
          </cell>
          <cell r="D33">
            <v>17.100000000000001</v>
          </cell>
          <cell r="E33">
            <v>70.5</v>
          </cell>
          <cell r="F33">
            <v>95</v>
          </cell>
          <cell r="G33">
            <v>26</v>
          </cell>
          <cell r="H33">
            <v>7.9200000000000008</v>
          </cell>
          <cell r="I33" t="str">
            <v>SO</v>
          </cell>
          <cell r="J33">
            <v>18</v>
          </cell>
          <cell r="K33">
            <v>0</v>
          </cell>
        </row>
        <row r="34">
          <cell r="B34">
            <v>22.854166666666668</v>
          </cell>
          <cell r="C34">
            <v>31.7</v>
          </cell>
          <cell r="D34">
            <v>16.100000000000001</v>
          </cell>
          <cell r="E34">
            <v>68.916666666666671</v>
          </cell>
          <cell r="F34">
            <v>91</v>
          </cell>
          <cell r="G34">
            <v>33</v>
          </cell>
          <cell r="H34">
            <v>6.48</v>
          </cell>
          <cell r="I34" t="str">
            <v>O</v>
          </cell>
          <cell r="J34">
            <v>23.400000000000002</v>
          </cell>
          <cell r="K34">
            <v>0</v>
          </cell>
        </row>
      </sheetData>
      <sheetData sheetId="6">
        <row r="5">
          <cell r="B5">
            <v>21.270833333333336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L</v>
          </cell>
        </row>
      </sheetData>
      <sheetData sheetId="5" refreshError="1">
        <row r="5">
          <cell r="B5">
            <v>21.391666666666669</v>
          </cell>
          <cell r="C5">
            <v>29.2</v>
          </cell>
          <cell r="D5">
            <v>16.899999999999999</v>
          </cell>
          <cell r="E5">
            <v>75.958333333333329</v>
          </cell>
          <cell r="F5">
            <v>94</v>
          </cell>
          <cell r="G5">
            <v>43</v>
          </cell>
          <cell r="H5">
            <v>16.559999999999999</v>
          </cell>
          <cell r="I5" t="str">
            <v>N</v>
          </cell>
          <cell r="J5">
            <v>49.680000000000007</v>
          </cell>
          <cell r="K5">
            <v>0</v>
          </cell>
        </row>
        <row r="6">
          <cell r="C6">
            <v>26.1</v>
          </cell>
          <cell r="D6">
            <v>16.100000000000001</v>
          </cell>
          <cell r="F6">
            <v>95</v>
          </cell>
          <cell r="G6">
            <v>55</v>
          </cell>
          <cell r="H6">
            <v>20.16</v>
          </cell>
          <cell r="I6" t="str">
            <v>NO</v>
          </cell>
          <cell r="J6">
            <v>48.96</v>
          </cell>
          <cell r="K6">
            <v>0</v>
          </cell>
        </row>
        <row r="7">
          <cell r="B7">
            <v>18.066666666666666</v>
          </cell>
          <cell r="C7">
            <v>23.6</v>
          </cell>
          <cell r="D7">
            <v>14.4</v>
          </cell>
          <cell r="E7">
            <v>81.333333333333329</v>
          </cell>
          <cell r="F7">
            <v>95</v>
          </cell>
          <cell r="G7">
            <v>59</v>
          </cell>
          <cell r="H7">
            <v>13.32</v>
          </cell>
          <cell r="I7" t="str">
            <v>N</v>
          </cell>
          <cell r="J7">
            <v>32.76</v>
          </cell>
          <cell r="K7">
            <v>0</v>
          </cell>
        </row>
        <row r="8">
          <cell r="B8">
            <v>19.049999999999997</v>
          </cell>
          <cell r="C8">
            <v>25</v>
          </cell>
          <cell r="D8">
            <v>14.5</v>
          </cell>
          <cell r="E8">
            <v>75.5</v>
          </cell>
          <cell r="F8">
            <v>96</v>
          </cell>
          <cell r="G8">
            <v>45</v>
          </cell>
          <cell r="H8">
            <v>18.36</v>
          </cell>
          <cell r="I8" t="str">
            <v>L</v>
          </cell>
          <cell r="J8">
            <v>33.119999999999997</v>
          </cell>
          <cell r="K8">
            <v>0</v>
          </cell>
        </row>
        <row r="9">
          <cell r="B9">
            <v>19.674999999999997</v>
          </cell>
          <cell r="C9">
            <v>26.8</v>
          </cell>
          <cell r="D9">
            <v>14.7</v>
          </cell>
          <cell r="E9">
            <v>74.166666666666671</v>
          </cell>
          <cell r="F9">
            <v>95</v>
          </cell>
          <cell r="G9">
            <v>41</v>
          </cell>
          <cell r="H9">
            <v>14.4</v>
          </cell>
          <cell r="I9" t="str">
            <v>L</v>
          </cell>
          <cell r="J9">
            <v>24.840000000000003</v>
          </cell>
          <cell r="K9">
            <v>0</v>
          </cell>
        </row>
        <row r="10">
          <cell r="B10">
            <v>21.574999999999999</v>
          </cell>
          <cell r="C10">
            <v>28.2</v>
          </cell>
          <cell r="D10">
            <v>16.100000000000001</v>
          </cell>
          <cell r="E10">
            <v>66.666666666666671</v>
          </cell>
          <cell r="F10">
            <v>91</v>
          </cell>
          <cell r="G10">
            <v>35</v>
          </cell>
          <cell r="H10">
            <v>10.8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21.6875</v>
          </cell>
          <cell r="C11">
            <v>28</v>
          </cell>
          <cell r="D11">
            <v>15.5</v>
          </cell>
          <cell r="E11">
            <v>66.416666666666671</v>
          </cell>
          <cell r="F11">
            <v>92</v>
          </cell>
          <cell r="G11">
            <v>38</v>
          </cell>
          <cell r="H11">
            <v>14.4</v>
          </cell>
          <cell r="I11" t="str">
            <v>L</v>
          </cell>
          <cell r="J11">
            <v>29.16</v>
          </cell>
          <cell r="K11">
            <v>0</v>
          </cell>
        </row>
        <row r="12">
          <cell r="B12">
            <v>22.237499999999997</v>
          </cell>
          <cell r="C12">
            <v>28.4</v>
          </cell>
          <cell r="D12">
            <v>17.5</v>
          </cell>
          <cell r="E12">
            <v>61.291666666666664</v>
          </cell>
          <cell r="F12">
            <v>81</v>
          </cell>
          <cell r="G12">
            <v>32</v>
          </cell>
          <cell r="H12">
            <v>22.68</v>
          </cell>
          <cell r="I12" t="str">
            <v>L</v>
          </cell>
          <cell r="J12">
            <v>35.64</v>
          </cell>
          <cell r="K12">
            <v>0</v>
          </cell>
        </row>
        <row r="13">
          <cell r="B13">
            <v>21.82083333333334</v>
          </cell>
          <cell r="C13">
            <v>28.6</v>
          </cell>
          <cell r="D13">
            <v>16.7</v>
          </cell>
          <cell r="E13">
            <v>63.125</v>
          </cell>
          <cell r="F13">
            <v>79</v>
          </cell>
          <cell r="G13">
            <v>40</v>
          </cell>
          <cell r="H13">
            <v>19.8</v>
          </cell>
          <cell r="I13" t="str">
            <v>L</v>
          </cell>
          <cell r="J13">
            <v>36.72</v>
          </cell>
          <cell r="K13">
            <v>0</v>
          </cell>
        </row>
        <row r="14">
          <cell r="B14">
            <v>21.620833333333334</v>
          </cell>
          <cell r="C14">
            <v>29</v>
          </cell>
          <cell r="D14">
            <v>18.600000000000001</v>
          </cell>
          <cell r="E14">
            <v>72.833333333333329</v>
          </cell>
          <cell r="F14">
            <v>90</v>
          </cell>
          <cell r="G14">
            <v>41</v>
          </cell>
          <cell r="H14">
            <v>17.28</v>
          </cell>
          <cell r="I14" t="str">
            <v>NO</v>
          </cell>
          <cell r="J14">
            <v>43.56</v>
          </cell>
          <cell r="K14">
            <v>5</v>
          </cell>
        </row>
        <row r="15">
          <cell r="B15">
            <v>20.420833333333331</v>
          </cell>
          <cell r="C15">
            <v>27.6</v>
          </cell>
          <cell r="D15">
            <v>16.399999999999999</v>
          </cell>
          <cell r="E15">
            <v>77.375</v>
          </cell>
          <cell r="F15">
            <v>92</v>
          </cell>
          <cell r="G15">
            <v>49</v>
          </cell>
          <cell r="H15">
            <v>16.920000000000002</v>
          </cell>
          <cell r="I15" t="str">
            <v>N</v>
          </cell>
          <cell r="J15">
            <v>36.72</v>
          </cell>
          <cell r="K15">
            <v>0</v>
          </cell>
        </row>
        <row r="16">
          <cell r="C16">
            <v>28.1</v>
          </cell>
          <cell r="D16">
            <v>16.2</v>
          </cell>
          <cell r="F16">
            <v>92</v>
          </cell>
          <cell r="G16">
            <v>44</v>
          </cell>
          <cell r="H16">
            <v>10.8</v>
          </cell>
          <cell r="I16" t="str">
            <v>NO</v>
          </cell>
          <cell r="J16">
            <v>23.759999999999998</v>
          </cell>
          <cell r="K16">
            <v>0</v>
          </cell>
        </row>
        <row r="17">
          <cell r="B17">
            <v>22.537499999999994</v>
          </cell>
          <cell r="C17">
            <v>28.1</v>
          </cell>
          <cell r="D17">
            <v>18.5</v>
          </cell>
          <cell r="E17">
            <v>64.166666666666671</v>
          </cell>
          <cell r="F17">
            <v>83</v>
          </cell>
          <cell r="G17">
            <v>40</v>
          </cell>
          <cell r="H17">
            <v>13.68</v>
          </cell>
          <cell r="I17" t="str">
            <v>L</v>
          </cell>
          <cell r="J17">
            <v>26.64</v>
          </cell>
          <cell r="K17">
            <v>0</v>
          </cell>
        </row>
        <row r="18">
          <cell r="B18">
            <v>22.554166666666664</v>
          </cell>
          <cell r="C18">
            <v>28.4</v>
          </cell>
          <cell r="D18">
            <v>17.5</v>
          </cell>
          <cell r="E18">
            <v>60.208333333333336</v>
          </cell>
          <cell r="F18">
            <v>84</v>
          </cell>
          <cell r="G18">
            <v>35</v>
          </cell>
          <cell r="H18">
            <v>16.559999999999999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22.099999999999998</v>
          </cell>
          <cell r="C19">
            <v>28.6</v>
          </cell>
          <cell r="D19">
            <v>17</v>
          </cell>
          <cell r="E19">
            <v>59.75</v>
          </cell>
          <cell r="F19">
            <v>79</v>
          </cell>
          <cell r="G19">
            <v>34</v>
          </cell>
          <cell r="H19">
            <v>12.96</v>
          </cell>
          <cell r="I19" t="str">
            <v>NO</v>
          </cell>
          <cell r="J19">
            <v>26.64</v>
          </cell>
          <cell r="K19">
            <v>0</v>
          </cell>
        </row>
        <row r="20">
          <cell r="B20">
            <v>21.362499999999997</v>
          </cell>
          <cell r="C20">
            <v>29</v>
          </cell>
          <cell r="D20">
            <v>16.3</v>
          </cell>
          <cell r="E20">
            <v>64.125</v>
          </cell>
          <cell r="F20">
            <v>94</v>
          </cell>
          <cell r="G20">
            <v>35</v>
          </cell>
          <cell r="H20">
            <v>23.400000000000002</v>
          </cell>
          <cell r="I20" t="str">
            <v>N</v>
          </cell>
          <cell r="J20">
            <v>46.800000000000004</v>
          </cell>
          <cell r="K20">
            <v>0.2</v>
          </cell>
        </row>
        <row r="21">
          <cell r="B21">
            <v>19.604166666666668</v>
          </cell>
          <cell r="C21">
            <v>25.6</v>
          </cell>
          <cell r="D21">
            <v>15.1</v>
          </cell>
          <cell r="E21">
            <v>81.625</v>
          </cell>
          <cell r="F21">
            <v>95</v>
          </cell>
          <cell r="G21">
            <v>59</v>
          </cell>
          <cell r="H21">
            <v>8.64</v>
          </cell>
          <cell r="I21" t="str">
            <v>SE</v>
          </cell>
          <cell r="J21">
            <v>23.400000000000002</v>
          </cell>
          <cell r="K21">
            <v>0</v>
          </cell>
        </row>
        <row r="22">
          <cell r="B22">
            <v>22.041666666666668</v>
          </cell>
          <cell r="C22">
            <v>29.1</v>
          </cell>
          <cell r="D22">
            <v>17</v>
          </cell>
          <cell r="E22">
            <v>73.333333333333329</v>
          </cell>
          <cell r="F22">
            <v>95</v>
          </cell>
          <cell r="G22">
            <v>33</v>
          </cell>
          <cell r="H22">
            <v>17.28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23.133333333333336</v>
          </cell>
          <cell r="C23">
            <v>29.9</v>
          </cell>
          <cell r="D23">
            <v>17.600000000000001</v>
          </cell>
          <cell r="E23">
            <v>62.458333333333336</v>
          </cell>
          <cell r="F23">
            <v>87</v>
          </cell>
          <cell r="G23">
            <v>34</v>
          </cell>
          <cell r="H23">
            <v>14.76</v>
          </cell>
          <cell r="I23" t="str">
            <v>N</v>
          </cell>
          <cell r="J23">
            <v>29.880000000000003</v>
          </cell>
          <cell r="K23">
            <v>0</v>
          </cell>
        </row>
        <row r="24">
          <cell r="B24">
            <v>22.745833333333334</v>
          </cell>
          <cell r="C24">
            <v>29.2</v>
          </cell>
          <cell r="D24">
            <v>16.5</v>
          </cell>
          <cell r="E24">
            <v>67.625</v>
          </cell>
          <cell r="F24">
            <v>94</v>
          </cell>
          <cell r="G24">
            <v>40</v>
          </cell>
          <cell r="H24">
            <v>12.96</v>
          </cell>
          <cell r="I24" t="str">
            <v>N</v>
          </cell>
          <cell r="J24">
            <v>26.28</v>
          </cell>
          <cell r="K24">
            <v>0</v>
          </cell>
        </row>
        <row r="25">
          <cell r="B25">
            <v>22.320833333333336</v>
          </cell>
          <cell r="C25">
            <v>28.6</v>
          </cell>
          <cell r="D25">
            <v>17.399999999999999</v>
          </cell>
          <cell r="E25">
            <v>69.5</v>
          </cell>
          <cell r="F25">
            <v>93</v>
          </cell>
          <cell r="G25">
            <v>36</v>
          </cell>
          <cell r="H25">
            <v>26.64</v>
          </cell>
          <cell r="I25" t="str">
            <v>NO</v>
          </cell>
          <cell r="J25">
            <v>46.080000000000005</v>
          </cell>
          <cell r="K25">
            <v>0</v>
          </cell>
        </row>
        <row r="26">
          <cell r="C26">
            <v>23.9</v>
          </cell>
          <cell r="D26">
            <v>17.600000000000001</v>
          </cell>
          <cell r="F26">
            <v>95</v>
          </cell>
          <cell r="G26">
            <v>64</v>
          </cell>
          <cell r="H26">
            <v>13.32</v>
          </cell>
          <cell r="I26" t="str">
            <v>O</v>
          </cell>
          <cell r="J26">
            <v>28.44</v>
          </cell>
          <cell r="K26">
            <v>0</v>
          </cell>
        </row>
        <row r="27">
          <cell r="B27">
            <v>21.462500000000002</v>
          </cell>
          <cell r="C27">
            <v>29</v>
          </cell>
          <cell r="D27">
            <v>17.100000000000001</v>
          </cell>
          <cell r="E27">
            <v>77.75</v>
          </cell>
          <cell r="F27">
            <v>98</v>
          </cell>
          <cell r="G27">
            <v>39</v>
          </cell>
          <cell r="H27">
            <v>15.120000000000001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23.3125</v>
          </cell>
          <cell r="C28">
            <v>30.7</v>
          </cell>
          <cell r="D28">
            <v>16.899999999999999</v>
          </cell>
          <cell r="E28">
            <v>68.25</v>
          </cell>
          <cell r="F28">
            <v>94</v>
          </cell>
          <cell r="G28">
            <v>37</v>
          </cell>
          <cell r="H28">
            <v>20.52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21.881818181818183</v>
          </cell>
          <cell r="C29">
            <v>28.9</v>
          </cell>
          <cell r="D29">
            <v>17.7</v>
          </cell>
          <cell r="E29">
            <v>77.227272727272734</v>
          </cell>
          <cell r="F29">
            <v>95</v>
          </cell>
          <cell r="G29">
            <v>43</v>
          </cell>
          <cell r="H29">
            <v>14.04</v>
          </cell>
          <cell r="I29" t="str">
            <v>N</v>
          </cell>
          <cell r="J29">
            <v>35.28</v>
          </cell>
          <cell r="K29">
            <v>0</v>
          </cell>
        </row>
        <row r="30">
          <cell r="B30">
            <v>17.979166666666668</v>
          </cell>
          <cell r="C30">
            <v>20.7</v>
          </cell>
          <cell r="D30">
            <v>15.6</v>
          </cell>
          <cell r="E30">
            <v>96.916666666666671</v>
          </cell>
          <cell r="F30">
            <v>98</v>
          </cell>
          <cell r="G30">
            <v>84</v>
          </cell>
          <cell r="H30">
            <v>16.920000000000002</v>
          </cell>
          <cell r="I30" t="str">
            <v>SE</v>
          </cell>
          <cell r="J30">
            <v>38.159999999999997</v>
          </cell>
          <cell r="K30">
            <v>49.6</v>
          </cell>
        </row>
        <row r="31">
          <cell r="B31">
            <v>18.308333333333334</v>
          </cell>
          <cell r="C31">
            <v>25.8</v>
          </cell>
          <cell r="D31">
            <v>15.1</v>
          </cell>
          <cell r="E31">
            <v>88.875</v>
          </cell>
          <cell r="F31">
            <v>98</v>
          </cell>
          <cell r="G31">
            <v>60</v>
          </cell>
          <cell r="H31">
            <v>19.079999999999998</v>
          </cell>
          <cell r="I31" t="str">
            <v>NE</v>
          </cell>
          <cell r="J31">
            <v>34.92</v>
          </cell>
          <cell r="K31">
            <v>26.8</v>
          </cell>
        </row>
        <row r="32">
          <cell r="B32">
            <v>21.675000000000001</v>
          </cell>
          <cell r="C32">
            <v>28.6</v>
          </cell>
          <cell r="D32">
            <v>16.899999999999999</v>
          </cell>
          <cell r="E32">
            <v>77.541666666666671</v>
          </cell>
          <cell r="F32">
            <v>96</v>
          </cell>
          <cell r="G32">
            <v>42</v>
          </cell>
          <cell r="H32">
            <v>12.24</v>
          </cell>
          <cell r="I32" t="str">
            <v>NE</v>
          </cell>
          <cell r="J32">
            <v>44.64</v>
          </cell>
          <cell r="K32">
            <v>0</v>
          </cell>
        </row>
        <row r="33">
          <cell r="B33">
            <v>22.737500000000001</v>
          </cell>
          <cell r="C33">
            <v>29.5</v>
          </cell>
          <cell r="D33">
            <v>18.100000000000001</v>
          </cell>
          <cell r="E33">
            <v>67.208333333333329</v>
          </cell>
          <cell r="F33">
            <v>90</v>
          </cell>
          <cell r="G33">
            <v>31</v>
          </cell>
          <cell r="H33">
            <v>16.559999999999999</v>
          </cell>
          <cell r="I33" t="str">
            <v>N</v>
          </cell>
          <cell r="J33">
            <v>31.319999999999997</v>
          </cell>
          <cell r="K33">
            <v>0</v>
          </cell>
        </row>
        <row r="34">
          <cell r="B34">
            <v>22.433333333333337</v>
          </cell>
          <cell r="C34">
            <v>29.9</v>
          </cell>
          <cell r="D34">
            <v>16.100000000000001</v>
          </cell>
          <cell r="E34">
            <v>63.333333333333336</v>
          </cell>
          <cell r="F34">
            <v>91</v>
          </cell>
          <cell r="G34">
            <v>26</v>
          </cell>
          <cell r="H34">
            <v>14.4</v>
          </cell>
          <cell r="I34" t="str">
            <v>NO</v>
          </cell>
          <cell r="J34">
            <v>27.720000000000002</v>
          </cell>
          <cell r="K34">
            <v>0</v>
          </cell>
        </row>
      </sheetData>
      <sheetData sheetId="6">
        <row r="5">
          <cell r="B5">
            <v>20.479166666666668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I35" t="str">
            <v>L</v>
          </cell>
        </row>
      </sheetData>
      <sheetData sheetId="5" refreshError="1">
        <row r="5">
          <cell r="B5">
            <v>26.383333333333329</v>
          </cell>
          <cell r="C5">
            <v>32.799999999999997</v>
          </cell>
          <cell r="D5">
            <v>23.4</v>
          </cell>
          <cell r="E5">
            <v>78</v>
          </cell>
          <cell r="F5">
            <v>90</v>
          </cell>
          <cell r="G5">
            <v>55</v>
          </cell>
          <cell r="H5">
            <v>11.520000000000001</v>
          </cell>
          <cell r="I5" t="str">
            <v>L</v>
          </cell>
          <cell r="J5">
            <v>24.48</v>
          </cell>
          <cell r="K5">
            <v>0</v>
          </cell>
        </row>
        <row r="6">
          <cell r="C6">
            <v>30</v>
          </cell>
          <cell r="D6">
            <v>21.3</v>
          </cell>
          <cell r="F6">
            <v>93</v>
          </cell>
          <cell r="G6">
            <v>63</v>
          </cell>
          <cell r="H6">
            <v>14.76</v>
          </cell>
          <cell r="I6" t="str">
            <v>NO</v>
          </cell>
          <cell r="J6">
            <v>37.440000000000005</v>
          </cell>
          <cell r="K6">
            <v>24.4</v>
          </cell>
        </row>
        <row r="7">
          <cell r="B7">
            <v>23.087500000000002</v>
          </cell>
          <cell r="C7">
            <v>26.6</v>
          </cell>
          <cell r="D7">
            <v>21.3</v>
          </cell>
          <cell r="E7">
            <v>84.041666666666671</v>
          </cell>
          <cell r="F7">
            <v>92</v>
          </cell>
          <cell r="G7">
            <v>67</v>
          </cell>
          <cell r="H7">
            <v>14.04</v>
          </cell>
          <cell r="I7" t="str">
            <v>L</v>
          </cell>
          <cell r="J7">
            <v>23.759999999999998</v>
          </cell>
          <cell r="K7">
            <v>0.2</v>
          </cell>
        </row>
        <row r="8">
          <cell r="B8">
            <v>23.470833333333331</v>
          </cell>
          <cell r="C8">
            <v>27.6</v>
          </cell>
          <cell r="D8">
            <v>19.399999999999999</v>
          </cell>
          <cell r="E8">
            <v>72.125</v>
          </cell>
          <cell r="F8">
            <v>91</v>
          </cell>
          <cell r="G8">
            <v>51</v>
          </cell>
          <cell r="H8">
            <v>12.6</v>
          </cell>
          <cell r="I8" t="str">
            <v>SE</v>
          </cell>
          <cell r="J8">
            <v>21.6</v>
          </cell>
          <cell r="K8">
            <v>0</v>
          </cell>
        </row>
        <row r="9">
          <cell r="B9">
            <v>23.908333333333335</v>
          </cell>
          <cell r="C9">
            <v>29.3</v>
          </cell>
          <cell r="D9">
            <v>19.100000000000001</v>
          </cell>
          <cell r="E9">
            <v>67.833333333333329</v>
          </cell>
          <cell r="F9">
            <v>87</v>
          </cell>
          <cell r="G9">
            <v>48</v>
          </cell>
          <cell r="H9">
            <v>14.76</v>
          </cell>
          <cell r="I9" t="str">
            <v>SE</v>
          </cell>
          <cell r="J9">
            <v>24.840000000000003</v>
          </cell>
          <cell r="K9">
            <v>0</v>
          </cell>
        </row>
        <row r="10">
          <cell r="B10">
            <v>25.166666666666671</v>
          </cell>
          <cell r="C10">
            <v>29.8</v>
          </cell>
          <cell r="D10">
            <v>21.3</v>
          </cell>
          <cell r="E10">
            <v>67.541666666666671</v>
          </cell>
          <cell r="F10">
            <v>89</v>
          </cell>
          <cell r="G10">
            <v>49</v>
          </cell>
          <cell r="H10">
            <v>9.3600000000000012</v>
          </cell>
          <cell r="I10" t="str">
            <v>SE</v>
          </cell>
          <cell r="J10">
            <v>17.28</v>
          </cell>
          <cell r="K10">
            <v>0</v>
          </cell>
        </row>
        <row r="11">
          <cell r="B11">
            <v>25.787499999999994</v>
          </cell>
          <cell r="C11">
            <v>29.7</v>
          </cell>
          <cell r="D11">
            <v>21.4</v>
          </cell>
          <cell r="E11">
            <v>59.166666666666664</v>
          </cell>
          <cell r="F11">
            <v>89</v>
          </cell>
          <cell r="G11">
            <v>44</v>
          </cell>
          <cell r="H11">
            <v>13.32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25.900000000000002</v>
          </cell>
          <cell r="C12">
            <v>30.1</v>
          </cell>
          <cell r="D12">
            <v>21</v>
          </cell>
          <cell r="E12">
            <v>62.625</v>
          </cell>
          <cell r="F12">
            <v>86</v>
          </cell>
          <cell r="G12">
            <v>48</v>
          </cell>
          <cell r="H12">
            <v>15.48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25.945833333333329</v>
          </cell>
          <cell r="C13">
            <v>29.9</v>
          </cell>
          <cell r="D13">
            <v>23</v>
          </cell>
          <cell r="E13">
            <v>61.708333333333336</v>
          </cell>
          <cell r="F13">
            <v>76</v>
          </cell>
          <cell r="G13">
            <v>48</v>
          </cell>
          <cell r="H13">
            <v>15.120000000000001</v>
          </cell>
          <cell r="I13" t="str">
            <v>SE</v>
          </cell>
          <cell r="J13">
            <v>28.8</v>
          </cell>
          <cell r="K13">
            <v>0</v>
          </cell>
        </row>
        <row r="14">
          <cell r="B14">
            <v>24.891666666666666</v>
          </cell>
          <cell r="C14">
            <v>30</v>
          </cell>
          <cell r="D14">
            <v>22.1</v>
          </cell>
          <cell r="E14">
            <v>74.541666666666671</v>
          </cell>
          <cell r="F14">
            <v>92</v>
          </cell>
          <cell r="G14">
            <v>58</v>
          </cell>
          <cell r="H14">
            <v>15.120000000000001</v>
          </cell>
          <cell r="I14" t="str">
            <v>L</v>
          </cell>
          <cell r="J14">
            <v>41.76</v>
          </cell>
          <cell r="K14">
            <v>3</v>
          </cell>
        </row>
        <row r="15">
          <cell r="B15">
            <v>22.174999999999997</v>
          </cell>
          <cell r="C15">
            <v>25.7</v>
          </cell>
          <cell r="D15">
            <v>20.2</v>
          </cell>
          <cell r="E15">
            <v>87.958333333333329</v>
          </cell>
          <cell r="F15">
            <v>93</v>
          </cell>
          <cell r="G15">
            <v>74</v>
          </cell>
          <cell r="H15">
            <v>9</v>
          </cell>
          <cell r="I15" t="str">
            <v>SE</v>
          </cell>
          <cell r="J15">
            <v>31.319999999999997</v>
          </cell>
          <cell r="K15">
            <v>6</v>
          </cell>
        </row>
        <row r="16">
          <cell r="C16">
            <v>29.1</v>
          </cell>
          <cell r="D16">
            <v>18.899999999999999</v>
          </cell>
          <cell r="F16">
            <v>94</v>
          </cell>
          <cell r="G16">
            <v>61</v>
          </cell>
          <cell r="H16">
            <v>7.2</v>
          </cell>
          <cell r="I16" t="str">
            <v>O</v>
          </cell>
          <cell r="J16">
            <v>12.24</v>
          </cell>
          <cell r="K16">
            <v>0.2</v>
          </cell>
        </row>
        <row r="17">
          <cell r="B17">
            <v>25.670833333333334</v>
          </cell>
          <cell r="C17">
            <v>30.4</v>
          </cell>
          <cell r="D17">
            <v>21.4</v>
          </cell>
          <cell r="E17">
            <v>72.25</v>
          </cell>
          <cell r="F17">
            <v>91</v>
          </cell>
          <cell r="G17">
            <v>51</v>
          </cell>
          <cell r="H17">
            <v>10.44</v>
          </cell>
          <cell r="I17" t="str">
            <v>L</v>
          </cell>
          <cell r="J17">
            <v>20.16</v>
          </cell>
          <cell r="K17">
            <v>0</v>
          </cell>
        </row>
        <row r="18">
          <cell r="B18">
            <v>26.308333333333337</v>
          </cell>
          <cell r="C18">
            <v>31.6</v>
          </cell>
          <cell r="D18">
            <v>22.9</v>
          </cell>
          <cell r="E18">
            <v>73.791666666666671</v>
          </cell>
          <cell r="F18">
            <v>92</v>
          </cell>
          <cell r="G18">
            <v>51</v>
          </cell>
          <cell r="H18">
            <v>9.7200000000000006</v>
          </cell>
          <cell r="I18" t="str">
            <v>NE</v>
          </cell>
          <cell r="J18">
            <v>16.2</v>
          </cell>
          <cell r="K18">
            <v>0</v>
          </cell>
        </row>
        <row r="19">
          <cell r="B19">
            <v>25.954166666666669</v>
          </cell>
          <cell r="C19">
            <v>31.1</v>
          </cell>
          <cell r="D19">
            <v>23.2</v>
          </cell>
          <cell r="E19">
            <v>72.458333333333329</v>
          </cell>
          <cell r="F19">
            <v>87</v>
          </cell>
          <cell r="G19">
            <v>52</v>
          </cell>
          <cell r="H19">
            <v>14.04</v>
          </cell>
          <cell r="I19" t="str">
            <v>L</v>
          </cell>
          <cell r="J19">
            <v>39.24</v>
          </cell>
          <cell r="K19">
            <v>0</v>
          </cell>
        </row>
        <row r="20">
          <cell r="B20">
            <v>23.833333333333332</v>
          </cell>
          <cell r="C20">
            <v>26.8</v>
          </cell>
          <cell r="D20">
            <v>22.3</v>
          </cell>
          <cell r="E20">
            <v>83</v>
          </cell>
          <cell r="F20">
            <v>92</v>
          </cell>
          <cell r="G20">
            <v>71</v>
          </cell>
          <cell r="H20">
            <v>18.36</v>
          </cell>
          <cell r="I20" t="str">
            <v>L</v>
          </cell>
          <cell r="J20">
            <v>33.119999999999997</v>
          </cell>
          <cell r="K20">
            <v>0</v>
          </cell>
        </row>
        <row r="21">
          <cell r="B21">
            <v>23.224999999999998</v>
          </cell>
          <cell r="C21">
            <v>26.6</v>
          </cell>
          <cell r="D21">
            <v>20.8</v>
          </cell>
          <cell r="E21">
            <v>83.666666666666671</v>
          </cell>
          <cell r="F21">
            <v>93</v>
          </cell>
          <cell r="G21">
            <v>70</v>
          </cell>
          <cell r="H21">
            <v>14.04</v>
          </cell>
          <cell r="I21" t="str">
            <v>L</v>
          </cell>
          <cell r="J21">
            <v>25.56</v>
          </cell>
          <cell r="K21">
            <v>9.4</v>
          </cell>
        </row>
        <row r="22">
          <cell r="B22">
            <v>25.587499999999995</v>
          </cell>
          <cell r="C22">
            <v>30.6</v>
          </cell>
          <cell r="D22">
            <v>22.8</v>
          </cell>
          <cell r="E22">
            <v>76.833333333333329</v>
          </cell>
          <cell r="F22">
            <v>89</v>
          </cell>
          <cell r="G22">
            <v>57</v>
          </cell>
          <cell r="H22">
            <v>14.04</v>
          </cell>
          <cell r="I22" t="str">
            <v>L</v>
          </cell>
          <cell r="J22">
            <v>28.44</v>
          </cell>
          <cell r="K22">
            <v>0</v>
          </cell>
        </row>
        <row r="23">
          <cell r="B23">
            <v>25.279166666666669</v>
          </cell>
          <cell r="C23">
            <v>27.1</v>
          </cell>
          <cell r="D23">
            <v>23.2</v>
          </cell>
          <cell r="E23">
            <v>79.25</v>
          </cell>
          <cell r="F23">
            <v>89</v>
          </cell>
          <cell r="G23">
            <v>70</v>
          </cell>
          <cell r="H23">
            <v>18.36</v>
          </cell>
          <cell r="I23" t="str">
            <v>O</v>
          </cell>
          <cell r="J23">
            <v>39.96</v>
          </cell>
          <cell r="K23">
            <v>2.6</v>
          </cell>
        </row>
        <row r="24">
          <cell r="B24">
            <v>19.766666666666669</v>
          </cell>
          <cell r="C24">
            <v>23.2</v>
          </cell>
          <cell r="D24">
            <v>16.899999999999999</v>
          </cell>
          <cell r="E24">
            <v>82.875</v>
          </cell>
          <cell r="F24">
            <v>89</v>
          </cell>
          <cell r="G24">
            <v>72</v>
          </cell>
          <cell r="H24">
            <v>12.96</v>
          </cell>
          <cell r="I24" t="str">
            <v>SO</v>
          </cell>
          <cell r="J24">
            <v>28.08</v>
          </cell>
          <cell r="K24">
            <v>0</v>
          </cell>
        </row>
        <row r="25">
          <cell r="B25">
            <v>13.9375</v>
          </cell>
          <cell r="C25">
            <v>17</v>
          </cell>
          <cell r="D25">
            <v>12.4</v>
          </cell>
          <cell r="E25">
            <v>85.166666666666671</v>
          </cell>
          <cell r="F25">
            <v>90</v>
          </cell>
          <cell r="G25">
            <v>78</v>
          </cell>
          <cell r="H25">
            <v>18.36</v>
          </cell>
          <cell r="I25" t="str">
            <v>SO</v>
          </cell>
          <cell r="J25">
            <v>31.680000000000003</v>
          </cell>
          <cell r="K25">
            <v>0</v>
          </cell>
        </row>
        <row r="26">
          <cell r="C26">
            <v>22.9</v>
          </cell>
          <cell r="D26">
            <v>12.9</v>
          </cell>
          <cell r="F26">
            <v>91</v>
          </cell>
          <cell r="G26">
            <v>65</v>
          </cell>
          <cell r="H26">
            <v>9</v>
          </cell>
          <cell r="I26" t="str">
            <v>L</v>
          </cell>
          <cell r="J26">
            <v>18</v>
          </cell>
          <cell r="K26">
            <v>0</v>
          </cell>
        </row>
        <row r="27">
          <cell r="B27">
            <v>23.158333333333335</v>
          </cell>
          <cell r="C27">
            <v>27.4</v>
          </cell>
          <cell r="D27">
            <v>20.9</v>
          </cell>
          <cell r="E27">
            <v>78.375</v>
          </cell>
          <cell r="F27">
            <v>88</v>
          </cell>
          <cell r="G27">
            <v>67</v>
          </cell>
          <cell r="H27">
            <v>12.96</v>
          </cell>
          <cell r="I27" t="str">
            <v>L</v>
          </cell>
          <cell r="J27">
            <v>24.840000000000003</v>
          </cell>
          <cell r="K27">
            <v>0</v>
          </cell>
        </row>
        <row r="28">
          <cell r="B28">
            <v>19.791666666666668</v>
          </cell>
          <cell r="C28">
            <v>25.1</v>
          </cell>
          <cell r="D28">
            <v>16.8</v>
          </cell>
          <cell r="E28">
            <v>81.583333333333329</v>
          </cell>
          <cell r="F28">
            <v>92</v>
          </cell>
          <cell r="G28">
            <v>71</v>
          </cell>
          <cell r="H28">
            <v>13.32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17.645454545454548</v>
          </cell>
          <cell r="C29">
            <v>19.399999999999999</v>
          </cell>
          <cell r="D29">
            <v>16.399999999999999</v>
          </cell>
          <cell r="E29">
            <v>83.63636363636364</v>
          </cell>
          <cell r="F29">
            <v>89</v>
          </cell>
          <cell r="G29">
            <v>75</v>
          </cell>
          <cell r="H29">
            <v>14.4</v>
          </cell>
          <cell r="I29" t="str">
            <v>SO</v>
          </cell>
          <cell r="J29">
            <v>31.680000000000003</v>
          </cell>
          <cell r="K29">
            <v>0</v>
          </cell>
        </row>
        <row r="30">
          <cell r="B30">
            <v>16.954166666666666</v>
          </cell>
          <cell r="C30">
            <v>19.100000000000001</v>
          </cell>
          <cell r="D30">
            <v>15.8</v>
          </cell>
          <cell r="E30">
            <v>89.291666666666671</v>
          </cell>
          <cell r="F30">
            <v>93</v>
          </cell>
          <cell r="G30">
            <v>82</v>
          </cell>
          <cell r="H30">
            <v>13.32</v>
          </cell>
          <cell r="I30" t="str">
            <v>SO</v>
          </cell>
          <cell r="J30">
            <v>35.64</v>
          </cell>
          <cell r="K30">
            <v>29.2</v>
          </cell>
        </row>
        <row r="31">
          <cell r="B31">
            <v>18.691666666666666</v>
          </cell>
          <cell r="C31">
            <v>23.4</v>
          </cell>
          <cell r="D31">
            <v>15.6</v>
          </cell>
          <cell r="E31">
            <v>87.125</v>
          </cell>
          <cell r="F31">
            <v>94</v>
          </cell>
          <cell r="G31">
            <v>74</v>
          </cell>
          <cell r="H31">
            <v>12.6</v>
          </cell>
          <cell r="I31" t="str">
            <v>S</v>
          </cell>
          <cell r="J31">
            <v>24.12</v>
          </cell>
          <cell r="K31">
            <v>0</v>
          </cell>
        </row>
        <row r="32">
          <cell r="B32">
            <v>24.687500000000004</v>
          </cell>
          <cell r="C32">
            <v>30.2</v>
          </cell>
          <cell r="D32">
            <v>21.5</v>
          </cell>
          <cell r="E32">
            <v>78.5</v>
          </cell>
          <cell r="F32">
            <v>88</v>
          </cell>
          <cell r="G32">
            <v>63</v>
          </cell>
          <cell r="H32">
            <v>10.08</v>
          </cell>
          <cell r="I32" t="str">
            <v>SE</v>
          </cell>
          <cell r="J32">
            <v>22.68</v>
          </cell>
          <cell r="K32">
            <v>0</v>
          </cell>
        </row>
        <row r="33">
          <cell r="B33">
            <v>25.804166666666671</v>
          </cell>
          <cell r="C33">
            <v>31.3</v>
          </cell>
          <cell r="D33">
            <v>23.4</v>
          </cell>
          <cell r="E33">
            <v>80.041666666666671</v>
          </cell>
          <cell r="F33">
            <v>88</v>
          </cell>
          <cell r="G33">
            <v>59</v>
          </cell>
          <cell r="H33">
            <v>6.48</v>
          </cell>
          <cell r="I33" t="str">
            <v>L</v>
          </cell>
          <cell r="J33">
            <v>20.52</v>
          </cell>
          <cell r="K33">
            <v>0.2</v>
          </cell>
        </row>
        <row r="34">
          <cell r="B34">
            <v>23.820833333333329</v>
          </cell>
          <cell r="C34">
            <v>26.5</v>
          </cell>
          <cell r="D34">
            <v>21</v>
          </cell>
          <cell r="E34">
            <v>82.125</v>
          </cell>
          <cell r="F34">
            <v>92</v>
          </cell>
          <cell r="G34">
            <v>72</v>
          </cell>
          <cell r="H34">
            <v>11.16</v>
          </cell>
          <cell r="I34" t="str">
            <v>SO</v>
          </cell>
          <cell r="J34">
            <v>26.28</v>
          </cell>
          <cell r="K34">
            <v>0</v>
          </cell>
        </row>
      </sheetData>
      <sheetData sheetId="6">
        <row r="5">
          <cell r="B5">
            <v>20.341666666666669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zoomScale="90" zoomScaleNormal="90" workbookViewId="0">
      <selection activeCell="AE33" sqref="AE33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3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7"/>
    </row>
    <row r="3" spans="1:33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40</v>
      </c>
      <c r="AG3" s="8"/>
    </row>
    <row r="4" spans="1:33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  <c r="AG4" s="8"/>
    </row>
    <row r="5" spans="1:33" s="5" customFormat="1" ht="20.100000000000001" customHeight="1" x14ac:dyDescent="0.2">
      <c r="A5" s="16" t="s">
        <v>47</v>
      </c>
      <c r="B5" s="25">
        <f>[1]Junho!$B$5</f>
        <v>23.379166666666674</v>
      </c>
      <c r="C5" s="25">
        <f>[1]Junho!$B$5</f>
        <v>23.379166666666674</v>
      </c>
      <c r="D5" s="25">
        <f>[1]Junho!$B$7</f>
        <v>19.908333333333331</v>
      </c>
      <c r="E5" s="25">
        <f>[1]Junho!$B$8</f>
        <v>19.512499999999996</v>
      </c>
      <c r="F5" s="25">
        <f>[1]Junho!$B$9</f>
        <v>19.600000000000001</v>
      </c>
      <c r="G5" s="25">
        <f>[1]Junho!$B$10</f>
        <v>21.208333333333332</v>
      </c>
      <c r="H5" s="25">
        <f>[1]Junho!$B$11</f>
        <v>20.766666666666669</v>
      </c>
      <c r="I5" s="25">
        <f>[1]Junho!$B$12</f>
        <v>22.3125</v>
      </c>
      <c r="J5" s="25">
        <f>[1]Junho!$B$13</f>
        <v>21.862499999999997</v>
      </c>
      <c r="K5" s="25">
        <f>[1]Junho!$B$14</f>
        <v>22.820833333333329</v>
      </c>
      <c r="L5" s="25">
        <f>[1]Junho!$B$15</f>
        <v>22.104166666666668</v>
      </c>
      <c r="M5" s="25">
        <f>[1]Junho!$B$15</f>
        <v>22.104166666666668</v>
      </c>
      <c r="N5" s="25">
        <f>[1]Junho!$B$17</f>
        <v>22.820833333333336</v>
      </c>
      <c r="O5" s="25">
        <f>[1]Junho!$B$18</f>
        <v>22.754166666666666</v>
      </c>
      <c r="P5" s="25">
        <f>[1]Junho!$B$19</f>
        <v>22.112500000000001</v>
      </c>
      <c r="Q5" s="25">
        <f>[1]Junho!$B$20</f>
        <v>19.754166666666674</v>
      </c>
      <c r="R5" s="25">
        <f>[1]Junho!$B$21</f>
        <v>20.5</v>
      </c>
      <c r="S5" s="25">
        <f>[1]Junho!$B$22</f>
        <v>21.716666666666665</v>
      </c>
      <c r="T5" s="25">
        <f>[1]Junho!$B$23</f>
        <v>24.174999999999997</v>
      </c>
      <c r="U5" s="25">
        <f>[1]Junho!$B$24</f>
        <v>23.587500000000002</v>
      </c>
      <c r="V5" s="25">
        <f>[1]Junho!$B$25</f>
        <v>23.633333333333336</v>
      </c>
      <c r="W5" s="25">
        <f>[1]Junho!$B$25</f>
        <v>23.633333333333336</v>
      </c>
      <c r="X5" s="25">
        <f>[1]Junho!$B$27</f>
        <v>21.233333333333331</v>
      </c>
      <c r="Y5" s="25">
        <f>[1]Junho!$B$28</f>
        <v>24.079166666666669</v>
      </c>
      <c r="Z5" s="25">
        <f>[1]Junho!$B$29</f>
        <v>21.268181818181819</v>
      </c>
      <c r="AA5" s="25">
        <f>[1]Junho!$B$30</f>
        <v>18.641666666666669</v>
      </c>
      <c r="AB5" s="25">
        <f>[1]Junho!$B$31</f>
        <v>20.758333333333333</v>
      </c>
      <c r="AC5" s="25">
        <f>[1]Junho!$B$32</f>
        <v>22.3125</v>
      </c>
      <c r="AD5" s="25">
        <f>[1]Junho!$B$33</f>
        <v>23.383333333333329</v>
      </c>
      <c r="AE5" s="25">
        <f>[1]Junho!$B$34</f>
        <v>23.750000000000004</v>
      </c>
      <c r="AF5" s="35">
        <f t="shared" ref="AF5:AF14" si="1">AVERAGE(B5:AE5)</f>
        <v>21.969078282828278</v>
      </c>
      <c r="AG5" s="8"/>
    </row>
    <row r="6" spans="1:33" ht="17.100000000000001" customHeight="1" x14ac:dyDescent="0.2">
      <c r="A6" s="16" t="s">
        <v>0</v>
      </c>
      <c r="B6" s="18">
        <f>[2]Junho!$B$5</f>
        <v>21.237500000000001</v>
      </c>
      <c r="C6" s="18">
        <f>[2]Junho!$B$5</f>
        <v>21.237500000000001</v>
      </c>
      <c r="D6" s="18">
        <f>[2]Junho!$B$7</f>
        <v>16.833333333333336</v>
      </c>
      <c r="E6" s="18">
        <f>[2]Junho!$B$8</f>
        <v>15.991666666666669</v>
      </c>
      <c r="F6" s="18">
        <f>[2]Junho!$B$9</f>
        <v>17.258333333333336</v>
      </c>
      <c r="G6" s="18">
        <f>[2]Junho!$B$10</f>
        <v>18.170833333333338</v>
      </c>
      <c r="H6" s="18">
        <f>[2]Junho!$B$11</f>
        <v>18.058333333333334</v>
      </c>
      <c r="I6" s="18">
        <f>[2]Junho!$B$12</f>
        <v>17.995833333333334</v>
      </c>
      <c r="J6" s="18">
        <f>[2]Junho!$B$13</f>
        <v>18.758333333333329</v>
      </c>
      <c r="K6" s="18">
        <f>[2]Junho!$B$14</f>
        <v>18.545833333333331</v>
      </c>
      <c r="L6" s="18">
        <f>[2]Junho!$B$15</f>
        <v>18.383333333333333</v>
      </c>
      <c r="M6" s="18">
        <f>[2]Junho!$B$15</f>
        <v>18.383333333333333</v>
      </c>
      <c r="N6" s="18">
        <f>[2]Junho!$B$17</f>
        <v>20.133333333333333</v>
      </c>
      <c r="O6" s="18">
        <f>[2]Junho!$B$18</f>
        <v>20.316666666666666</v>
      </c>
      <c r="P6" s="18">
        <f>[2]Junho!$B$19</f>
        <v>17.3125</v>
      </c>
      <c r="Q6" s="18">
        <f>[2]Junho!$B$20</f>
        <v>18.341666666666669</v>
      </c>
      <c r="R6" s="18">
        <f>[2]Junho!$B$21</f>
        <v>17.045833333333334</v>
      </c>
      <c r="S6" s="18">
        <f>[2]Junho!$B$22</f>
        <v>18.608333333333331</v>
      </c>
      <c r="T6" s="18">
        <f>[2]Junho!$B$23</f>
        <v>20.312500000000004</v>
      </c>
      <c r="U6" s="18">
        <f>[2]Junho!$B$24</f>
        <v>18.666666666666668</v>
      </c>
      <c r="V6" s="18">
        <f>[2]Junho!$B$25</f>
        <v>13.3375</v>
      </c>
      <c r="W6" s="18">
        <f>[2]Junho!$B$25</f>
        <v>13.3375</v>
      </c>
      <c r="X6" s="18">
        <f>[2]Junho!$B$27</f>
        <v>14.691666666666663</v>
      </c>
      <c r="Y6" s="18">
        <f>[2]Junho!$B$28</f>
        <v>18.820833333333333</v>
      </c>
      <c r="Z6" s="18" t="str">
        <f>[2]Junho!$B$29</f>
        <v>**</v>
      </c>
      <c r="AA6" s="18" t="str">
        <f>[2]Junho!$B$30</f>
        <v>**</v>
      </c>
      <c r="AB6" s="18" t="str">
        <f>[2]Junho!$B$31</f>
        <v>**</v>
      </c>
      <c r="AC6" s="18">
        <f>[2]Junho!$B$32</f>
        <v>20.9</v>
      </c>
      <c r="AD6" s="18">
        <f>[2]Junho!$B$33</f>
        <v>22.662500000000005</v>
      </c>
      <c r="AE6" s="18">
        <f>[2]Junho!$B$34</f>
        <v>20.641666666666669</v>
      </c>
      <c r="AF6" s="36">
        <f>AVERAGE(B5:AE5)</f>
        <v>21.969078282828278</v>
      </c>
    </row>
    <row r="7" spans="1:33" ht="17.100000000000001" customHeight="1" x14ac:dyDescent="0.2">
      <c r="A7" s="16" t="s">
        <v>1</v>
      </c>
      <c r="B7" s="18">
        <f>[3]Junho!$B$5</f>
        <v>24.425000000000001</v>
      </c>
      <c r="C7" s="18">
        <f>[3]Junho!$B$5</f>
        <v>24.425000000000001</v>
      </c>
      <c r="D7" s="18">
        <f>[3]Junho!$B$7</f>
        <v>21.983333333333334</v>
      </c>
      <c r="E7" s="18">
        <f>[3]Junho!$B$8</f>
        <v>20.258333333333333</v>
      </c>
      <c r="F7" s="18">
        <f>[3]Junho!$B$9</f>
        <v>21.212499999999999</v>
      </c>
      <c r="G7" s="18">
        <f>[3]Junho!$B$10</f>
        <v>21.395833333333332</v>
      </c>
      <c r="H7" s="18">
        <f>[3]Junho!$B$11</f>
        <v>21.533333333333335</v>
      </c>
      <c r="I7" s="18">
        <f>[3]Junho!$B$12</f>
        <v>22.245833333333334</v>
      </c>
      <c r="J7" s="18">
        <f>[3]Junho!$B$13</f>
        <v>23.270833333333329</v>
      </c>
      <c r="K7" s="18">
        <f>[3]Junho!$B$14</f>
        <v>21.441666666666666</v>
      </c>
      <c r="L7" s="18">
        <f>[3]Junho!$B$15</f>
        <v>21.920833333333334</v>
      </c>
      <c r="M7" s="18">
        <f>[3]Junho!$B$15</f>
        <v>21.920833333333334</v>
      </c>
      <c r="N7" s="18">
        <f>[3]Junho!$B$17</f>
        <v>23.616666666666664</v>
      </c>
      <c r="O7" s="18">
        <f>[3]Junho!$B$18</f>
        <v>24.116666666666664</v>
      </c>
      <c r="P7" s="18">
        <f>[3]Junho!$B$19</f>
        <v>20.974999999999994</v>
      </c>
      <c r="Q7" s="18">
        <f>[3]Junho!$B$20</f>
        <v>19.758333333333333</v>
      </c>
      <c r="R7" s="18">
        <f>[3]Junho!$B$21</f>
        <v>20.95</v>
      </c>
      <c r="S7" s="18">
        <f>[3]Junho!$B$22</f>
        <v>23.274999999999995</v>
      </c>
      <c r="T7" s="18">
        <f>[3]Junho!$B$23</f>
        <v>22.308333333333337</v>
      </c>
      <c r="U7" s="18">
        <f>[3]Junho!$B$24</f>
        <v>22.233333333333334</v>
      </c>
      <c r="V7" s="18">
        <f>[3]Junho!$B$25</f>
        <v>17.629166666666666</v>
      </c>
      <c r="W7" s="18">
        <f>[3]Junho!$B$25</f>
        <v>17.629166666666666</v>
      </c>
      <c r="X7" s="18">
        <f>[3]Junho!$B$27</f>
        <v>21.924999999999997</v>
      </c>
      <c r="Y7" s="18">
        <f>[3]Junho!$B$28</f>
        <v>23.299999999999997</v>
      </c>
      <c r="Z7" s="18">
        <f>[3]Junho!$B$29</f>
        <v>20.09545454545454</v>
      </c>
      <c r="AA7" s="18">
        <f>[3]Junho!$B$30</f>
        <v>19.3</v>
      </c>
      <c r="AB7" s="18">
        <f>[3]Junho!$B$31</f>
        <v>20.683333333333334</v>
      </c>
      <c r="AC7" s="18">
        <f>[3]Junho!$B$32</f>
        <v>22.779166666666669</v>
      </c>
      <c r="AD7" s="18">
        <f>[3]Junho!$B$33</f>
        <v>23.19583333333334</v>
      </c>
      <c r="AE7" s="18">
        <f>[3]Junho!$B$34</f>
        <v>22.929166666666664</v>
      </c>
      <c r="AF7" s="36">
        <f t="shared" si="1"/>
        <v>21.757765151515152</v>
      </c>
    </row>
    <row r="8" spans="1:33" ht="17.100000000000001" customHeight="1" x14ac:dyDescent="0.2">
      <c r="A8" s="16" t="s">
        <v>58</v>
      </c>
      <c r="B8" s="18">
        <f>[4]Junho!$B$5</f>
        <v>23.141666666666666</v>
      </c>
      <c r="C8" s="18">
        <f>[4]Junho!$B$5</f>
        <v>23.141666666666666</v>
      </c>
      <c r="D8" s="18">
        <f>[4]Junho!$B$7</f>
        <v>20.737500000000001</v>
      </c>
      <c r="E8" s="18">
        <f>[4]Junho!$B$8</f>
        <v>19.733333333333334</v>
      </c>
      <c r="F8" s="18">
        <f>[4]Junho!$B$9</f>
        <v>19.716666666666665</v>
      </c>
      <c r="G8" s="18">
        <f>[4]Junho!$B$10</f>
        <v>21.966666666666669</v>
      </c>
      <c r="H8" s="18">
        <f>[4]Junho!$B$11</f>
        <v>21.695833333333336</v>
      </c>
      <c r="I8" s="18">
        <f>[4]Junho!$B$12</f>
        <v>22.020833333333332</v>
      </c>
      <c r="J8" s="18">
        <f>[4]Junho!$B$13</f>
        <v>21.224999999999998</v>
      </c>
      <c r="K8" s="18">
        <f>[4]Junho!$B$14</f>
        <v>22.645454545454545</v>
      </c>
      <c r="L8" s="18" t="str">
        <f>[4]Junho!$B$15</f>
        <v>**</v>
      </c>
      <c r="M8" s="18" t="str">
        <f>[4]Junho!$B$15</f>
        <v>**</v>
      </c>
      <c r="N8" s="18" t="str">
        <f>[4]Junho!$B$17</f>
        <v>**</v>
      </c>
      <c r="O8" s="18" t="str">
        <f>[4]Junho!$B$18</f>
        <v>**</v>
      </c>
      <c r="P8" s="18" t="str">
        <f>[4]Junho!$B$19</f>
        <v>**</v>
      </c>
      <c r="Q8" s="18">
        <f>[4]Junho!$B$20</f>
        <v>17.484210526315792</v>
      </c>
      <c r="R8" s="18">
        <f>[4]Junho!$B$21</f>
        <v>17.687499999999996</v>
      </c>
      <c r="S8" s="18">
        <f>[4]Junho!$B$22</f>
        <v>20.991666666666667</v>
      </c>
      <c r="T8" s="18">
        <f>[4]Junho!$B$23</f>
        <v>21.970833333333335</v>
      </c>
      <c r="U8" s="18">
        <f>[4]Junho!$B$24</f>
        <v>21.666666666666668</v>
      </c>
      <c r="V8" s="18">
        <f>[4]Junho!$B$25</f>
        <v>21.400000000000002</v>
      </c>
      <c r="W8" s="18">
        <f>[4]Junho!$B$25</f>
        <v>21.400000000000002</v>
      </c>
      <c r="X8" s="18">
        <f>[4]Junho!$B$27</f>
        <v>18.920833333333331</v>
      </c>
      <c r="Y8" s="18">
        <f>[4]Junho!$B$28</f>
        <v>20.533333333333335</v>
      </c>
      <c r="Z8" s="18">
        <f>[4]Junho!$B$29</f>
        <v>18.5</v>
      </c>
      <c r="AA8" s="18">
        <f>[4]Junho!$B$30</f>
        <v>17.887499999999999</v>
      </c>
      <c r="AB8" s="18">
        <f>[4]Junho!$B$31</f>
        <v>18.975000000000001</v>
      </c>
      <c r="AC8" s="18">
        <f>[4]Junho!$B$32</f>
        <v>21.066666666666666</v>
      </c>
      <c r="AD8" s="18">
        <f>[4]Junho!$B$33</f>
        <v>23.462499999999995</v>
      </c>
      <c r="AE8" s="18">
        <f>[4]Junho!$B$34</f>
        <v>23.795833333333331</v>
      </c>
      <c r="AF8" s="36">
        <f t="shared" ref="AF8" si="2">AVERAGE(B8:AE8)</f>
        <v>20.870686602870816</v>
      </c>
    </row>
    <row r="9" spans="1:33" ht="17.100000000000001" customHeight="1" x14ac:dyDescent="0.2">
      <c r="A9" s="16" t="s">
        <v>48</v>
      </c>
      <c r="B9" s="18">
        <f>[5]Junho!$B$5</f>
        <v>23.995833333333326</v>
      </c>
      <c r="C9" s="18">
        <f>[5]Junho!$B$5</f>
        <v>23.995833333333326</v>
      </c>
      <c r="D9" s="18">
        <f>[5]Junho!$B$7</f>
        <v>21.387500000000003</v>
      </c>
      <c r="E9" s="18">
        <f>[5]Junho!$B$8</f>
        <v>18.479166666666668</v>
      </c>
      <c r="F9" s="18">
        <f>[5]Junho!$B$9</f>
        <v>19.00416666666667</v>
      </c>
      <c r="G9" s="18">
        <f>[5]Junho!$B$10</f>
        <v>19.629166666666666</v>
      </c>
      <c r="H9" s="18">
        <f>[5]Junho!$B$11</f>
        <v>19.462500000000002</v>
      </c>
      <c r="I9" s="18">
        <f>[5]Junho!$B$12</f>
        <v>19.887499999999999</v>
      </c>
      <c r="J9" s="18">
        <f>[5]Junho!$B$13</f>
        <v>20.345833333333339</v>
      </c>
      <c r="K9" s="18">
        <f>[5]Junho!$B$14</f>
        <v>19.712499999999999</v>
      </c>
      <c r="L9" s="18">
        <f>[5]Junho!$B$15</f>
        <v>20.058333333333341</v>
      </c>
      <c r="M9" s="18">
        <f>[5]Junho!$B$15</f>
        <v>20.058333333333341</v>
      </c>
      <c r="N9" s="18">
        <f>[5]Junho!$B$17</f>
        <v>21.683333333333326</v>
      </c>
      <c r="O9" s="18">
        <f>[5]Junho!$B$18</f>
        <v>22.745833333333337</v>
      </c>
      <c r="P9" s="18">
        <f>[5]Junho!$B$19</f>
        <v>20.87083333333333</v>
      </c>
      <c r="Q9" s="18">
        <f>[5]Junho!$B$20</f>
        <v>20.19583333333334</v>
      </c>
      <c r="R9" s="18">
        <f>[5]Junho!$B$21</f>
        <v>20.654166666666665</v>
      </c>
      <c r="S9" s="18">
        <f>[5]Junho!$B$22</f>
        <v>21.708333333333332</v>
      </c>
      <c r="T9" s="18">
        <f>[5]Junho!$B$23</f>
        <v>23.133333333333336</v>
      </c>
      <c r="U9" s="18">
        <f>[5]Junho!$B$24</f>
        <v>18.037499999999998</v>
      </c>
      <c r="V9" s="18">
        <f>[5]Junho!$B$25</f>
        <v>12.783333333333331</v>
      </c>
      <c r="W9" s="18">
        <f>[5]Junho!$B$25</f>
        <v>12.783333333333331</v>
      </c>
      <c r="X9" s="18">
        <f>[5]Junho!$B$27</f>
        <v>19.087499999999995</v>
      </c>
      <c r="Y9" s="18">
        <f>[5]Junho!$B$28</f>
        <v>17.966666666666665</v>
      </c>
      <c r="Z9" s="18">
        <f>[5]Junho!$B$29</f>
        <v>14.527272727272726</v>
      </c>
      <c r="AA9" s="18">
        <f>[5]Junho!$B$30</f>
        <v>15.954166666666666</v>
      </c>
      <c r="AB9" s="18">
        <f>[5]Junho!$B$31</f>
        <v>18.399999999999995</v>
      </c>
      <c r="AC9" s="18">
        <f>[5]Junho!$B$32</f>
        <v>22.183333333333337</v>
      </c>
      <c r="AD9" s="18">
        <f>[5]Junho!$B$33</f>
        <v>23.658333333333328</v>
      </c>
      <c r="AE9" s="18">
        <f>[5]Junho!$B$34</f>
        <v>21.595833333333331</v>
      </c>
      <c r="AF9" s="36">
        <f t="shared" si="1"/>
        <v>19.799520202020197</v>
      </c>
    </row>
    <row r="10" spans="1:33" ht="17.100000000000001" customHeight="1" x14ac:dyDescent="0.2">
      <c r="A10" s="16" t="s">
        <v>2</v>
      </c>
      <c r="B10" s="18">
        <f>[6]Junho!$B$5</f>
        <v>23.716666666666665</v>
      </c>
      <c r="C10" s="18">
        <f>[6]Junho!$B$5</f>
        <v>23.716666666666665</v>
      </c>
      <c r="D10" s="18">
        <f>[6]Junho!$B$7</f>
        <v>19.070833333333336</v>
      </c>
      <c r="E10" s="18">
        <f>[6]Junho!$B$8</f>
        <v>18.933333333333337</v>
      </c>
      <c r="F10" s="18">
        <f>[6]Junho!$B$9</f>
        <v>20.891666666666666</v>
      </c>
      <c r="G10" s="18">
        <f>[6]Junho!$B$10</f>
        <v>21.599999999999998</v>
      </c>
      <c r="H10" s="18">
        <f>[6]Junho!$B$11</f>
        <v>21.400000000000002</v>
      </c>
      <c r="I10" s="18">
        <f>[6]Junho!$B$12</f>
        <v>22.825000000000003</v>
      </c>
      <c r="J10" s="18">
        <f>[6]Junho!$B$13</f>
        <v>23.079166666666669</v>
      </c>
      <c r="K10" s="18">
        <f>[6]Junho!$B$14</f>
        <v>22.779166666666669</v>
      </c>
      <c r="L10" s="18">
        <f>[6]Junho!$B$15</f>
        <v>21.808333333333326</v>
      </c>
      <c r="M10" s="18">
        <f>[6]Junho!$B$15</f>
        <v>21.808333333333326</v>
      </c>
      <c r="N10" s="18">
        <f>[6]Junho!$B$17</f>
        <v>23.283333333333331</v>
      </c>
      <c r="O10" s="18">
        <f>[6]Junho!$B$18</f>
        <v>23.820833333333329</v>
      </c>
      <c r="P10" s="18">
        <f>[6]Junho!$B$19</f>
        <v>20.770833333333336</v>
      </c>
      <c r="Q10" s="18">
        <f>[6]Junho!$B$20</f>
        <v>18.675000000000001</v>
      </c>
      <c r="R10" s="18">
        <f>[6]Junho!$B$21</f>
        <v>19.908333333333331</v>
      </c>
      <c r="S10" s="18">
        <f>[6]Junho!$B$22</f>
        <v>23.133333333333329</v>
      </c>
      <c r="T10" s="18">
        <f>[6]Junho!$B$23</f>
        <v>23.241666666666664</v>
      </c>
      <c r="U10" s="18">
        <f>[6]Junho!$B$24</f>
        <v>21.404166666666669</v>
      </c>
      <c r="V10" s="18">
        <f>[6]Junho!$B$25</f>
        <v>18.05</v>
      </c>
      <c r="W10" s="18">
        <f>[6]Junho!$B$25</f>
        <v>18.05</v>
      </c>
      <c r="X10" s="18">
        <f>[6]Junho!$B$27</f>
        <v>21.024999999999995</v>
      </c>
      <c r="Y10" s="18">
        <f>[6]Junho!$B$28</f>
        <v>23.729166666666661</v>
      </c>
      <c r="Z10" s="18">
        <f>[6]Junho!$B$29</f>
        <v>20.90909090909091</v>
      </c>
      <c r="AA10" s="18">
        <f>[6]Junho!$B$30</f>
        <v>17.504166666666666</v>
      </c>
      <c r="AB10" s="18">
        <f>[6]Junho!$B$31</f>
        <v>19.024999999999999</v>
      </c>
      <c r="AC10" s="18">
        <f>[6]Junho!$B$32</f>
        <v>22.545833333333338</v>
      </c>
      <c r="AD10" s="18">
        <f>[6]Junho!$B$33</f>
        <v>22.929166666666674</v>
      </c>
      <c r="AE10" s="18">
        <f>[6]Junho!$B$34</f>
        <v>23.095833333333335</v>
      </c>
      <c r="AF10" s="36">
        <f t="shared" si="1"/>
        <v>21.424330808080807</v>
      </c>
    </row>
    <row r="11" spans="1:33" ht="17.100000000000001" customHeight="1" x14ac:dyDescent="0.2">
      <c r="A11" s="16" t="s">
        <v>3</v>
      </c>
      <c r="B11" s="18">
        <f>[7]Junho!$B$5</f>
        <v>23.841666666666669</v>
      </c>
      <c r="C11" s="18">
        <f>[7]Junho!$B$5</f>
        <v>23.841666666666669</v>
      </c>
      <c r="D11" s="18">
        <f>[7]Junho!$B$7</f>
        <v>20.220833333333328</v>
      </c>
      <c r="E11" s="18">
        <f>[7]Junho!$B$8</f>
        <v>19.920833333333334</v>
      </c>
      <c r="F11" s="18">
        <f>[7]Junho!$B$9</f>
        <v>20.841666666666665</v>
      </c>
      <c r="G11" s="18">
        <f>[7]Junho!$B$10</f>
        <v>22.037499999999994</v>
      </c>
      <c r="H11" s="18">
        <f>[7]Junho!$B$11</f>
        <v>22.150000000000006</v>
      </c>
      <c r="I11" s="18">
        <f>[7]Junho!$B$12</f>
        <v>22.808333333333337</v>
      </c>
      <c r="J11" s="18">
        <f>[7]Junho!$B$13</f>
        <v>22.729166666666661</v>
      </c>
      <c r="K11" s="18">
        <f>[7]Junho!$B$14</f>
        <v>23.266666666666669</v>
      </c>
      <c r="L11" s="18">
        <f>[7]Junho!$B$15</f>
        <v>23.379166666666663</v>
      </c>
      <c r="M11" s="18">
        <f>[7]Junho!$B$15</f>
        <v>23.379166666666663</v>
      </c>
      <c r="N11" s="18">
        <f>[7]Junho!$B$17</f>
        <v>22.808333333333337</v>
      </c>
      <c r="O11" s="18">
        <f>[7]Junho!$B$18</f>
        <v>22.558333333333334</v>
      </c>
      <c r="P11" s="18">
        <f>[7]Junho!$B$19</f>
        <v>22.212499999999995</v>
      </c>
      <c r="Q11" s="18">
        <f>[7]Junho!$B$20</f>
        <v>22.616666666666664</v>
      </c>
      <c r="R11" s="18">
        <f>[7]Junho!$B$21</f>
        <v>20.787499999999998</v>
      </c>
      <c r="S11" s="18">
        <f>[7]Junho!$B$22</f>
        <v>22.695833333333336</v>
      </c>
      <c r="T11" s="18">
        <f>[7]Junho!$B$23</f>
        <v>23.875</v>
      </c>
      <c r="U11" s="18">
        <f>[7]Junho!$B$24</f>
        <v>23.987499999999997</v>
      </c>
      <c r="V11" s="18">
        <f>[7]Junho!$B$25</f>
        <v>24.529166666666665</v>
      </c>
      <c r="W11" s="18">
        <f>[7]Junho!$B$25</f>
        <v>24.529166666666665</v>
      </c>
      <c r="X11" s="18">
        <f>[7]Junho!$B$27</f>
        <v>22.55</v>
      </c>
      <c r="Y11" s="18">
        <f>[7]Junho!$B$28</f>
        <v>24.600000000000005</v>
      </c>
      <c r="Z11" s="18">
        <f>[7]Junho!$B$29</f>
        <v>23.504545454545454</v>
      </c>
      <c r="AA11" s="18">
        <f>[7]Junho!$B$30</f>
        <v>19.658333333333335</v>
      </c>
      <c r="AB11" s="18">
        <f>[7]Junho!$B$31</f>
        <v>19.400000000000002</v>
      </c>
      <c r="AC11" s="18">
        <f>[7]Junho!$B$32</f>
        <v>22.183333333333337</v>
      </c>
      <c r="AD11" s="18">
        <f>[7]Junho!$B$33</f>
        <v>23.716666666666665</v>
      </c>
      <c r="AE11" s="18">
        <f>[7]Junho!$B$34</f>
        <v>22.854166666666668</v>
      </c>
      <c r="AF11" s="36">
        <f t="shared" si="1"/>
        <v>22.582790404040402</v>
      </c>
    </row>
    <row r="12" spans="1:33" ht="17.100000000000001" customHeight="1" x14ac:dyDescent="0.2">
      <c r="A12" s="16" t="s">
        <v>4</v>
      </c>
      <c r="B12" s="18">
        <f>[8]Junho!$B$5</f>
        <v>21.391666666666669</v>
      </c>
      <c r="C12" s="18">
        <f>[8]Junho!$B$5</f>
        <v>21.391666666666669</v>
      </c>
      <c r="D12" s="18">
        <f>[8]Junho!$B$7</f>
        <v>18.066666666666666</v>
      </c>
      <c r="E12" s="18">
        <f>[8]Junho!$B$8</f>
        <v>19.049999999999997</v>
      </c>
      <c r="F12" s="18">
        <f>[8]Junho!$B$9</f>
        <v>19.674999999999997</v>
      </c>
      <c r="G12" s="18">
        <f>[8]Junho!$B$10</f>
        <v>21.574999999999999</v>
      </c>
      <c r="H12" s="18">
        <f>[8]Junho!$B$11</f>
        <v>21.6875</v>
      </c>
      <c r="I12" s="18">
        <f>[8]Junho!$B$12</f>
        <v>22.237499999999997</v>
      </c>
      <c r="J12" s="18">
        <f>[8]Junho!$B$13</f>
        <v>21.82083333333334</v>
      </c>
      <c r="K12" s="18">
        <f>[8]Junho!$B$14</f>
        <v>21.620833333333334</v>
      </c>
      <c r="L12" s="18">
        <f>[8]Junho!$B$15</f>
        <v>20.420833333333331</v>
      </c>
      <c r="M12" s="18">
        <f>[8]Junho!$B$15</f>
        <v>20.420833333333331</v>
      </c>
      <c r="N12" s="18">
        <f>[8]Junho!$B$17</f>
        <v>22.537499999999994</v>
      </c>
      <c r="O12" s="18">
        <f>[8]Junho!$B$18</f>
        <v>22.554166666666664</v>
      </c>
      <c r="P12" s="18">
        <f>[8]Junho!$B$19</f>
        <v>22.099999999999998</v>
      </c>
      <c r="Q12" s="18">
        <f>[8]Junho!$B$20</f>
        <v>21.362499999999997</v>
      </c>
      <c r="R12" s="18">
        <f>[8]Junho!$B$21</f>
        <v>19.604166666666668</v>
      </c>
      <c r="S12" s="18">
        <f>[8]Junho!$B$22</f>
        <v>22.041666666666668</v>
      </c>
      <c r="T12" s="18">
        <f>[8]Junho!$B$23</f>
        <v>23.133333333333336</v>
      </c>
      <c r="U12" s="18">
        <f>[8]Junho!$B$24</f>
        <v>22.745833333333334</v>
      </c>
      <c r="V12" s="18">
        <f>[8]Junho!$B$25</f>
        <v>22.320833333333336</v>
      </c>
      <c r="W12" s="18">
        <f>[8]Junho!$B$25</f>
        <v>22.320833333333336</v>
      </c>
      <c r="X12" s="18">
        <f>[8]Junho!$B$27</f>
        <v>21.462500000000002</v>
      </c>
      <c r="Y12" s="18">
        <f>[8]Junho!$B$28</f>
        <v>23.3125</v>
      </c>
      <c r="Z12" s="18">
        <f>[8]Junho!$B$29</f>
        <v>21.881818181818183</v>
      </c>
      <c r="AA12" s="18">
        <f>[8]Junho!$B$30</f>
        <v>17.979166666666668</v>
      </c>
      <c r="AB12" s="18">
        <f>[8]Junho!$B$31</f>
        <v>18.308333333333334</v>
      </c>
      <c r="AC12" s="18">
        <f>[8]Junho!$B$32</f>
        <v>21.675000000000001</v>
      </c>
      <c r="AD12" s="18">
        <f>[8]Junho!$B$33</f>
        <v>22.737500000000001</v>
      </c>
      <c r="AE12" s="18">
        <f>[8]Junho!$B$34</f>
        <v>22.433333333333337</v>
      </c>
      <c r="AF12" s="36">
        <f t="shared" si="1"/>
        <v>21.328977272727268</v>
      </c>
    </row>
    <row r="13" spans="1:33" ht="17.100000000000001" customHeight="1" x14ac:dyDescent="0.2">
      <c r="A13" s="16" t="s">
        <v>5</v>
      </c>
      <c r="B13" s="18">
        <f>[9]Junho!$B$5</f>
        <v>26.383333333333329</v>
      </c>
      <c r="C13" s="18">
        <f>[9]Junho!$B$5</f>
        <v>26.383333333333329</v>
      </c>
      <c r="D13" s="18">
        <f>[9]Junho!$B$7</f>
        <v>23.087500000000002</v>
      </c>
      <c r="E13" s="18">
        <f>[9]Junho!$B$8</f>
        <v>23.470833333333331</v>
      </c>
      <c r="F13" s="18">
        <f>[9]Junho!$B$9</f>
        <v>23.908333333333335</v>
      </c>
      <c r="G13" s="18">
        <f>[9]Junho!$B$10</f>
        <v>25.166666666666671</v>
      </c>
      <c r="H13" s="18">
        <f>[9]Junho!$B$11</f>
        <v>25.787499999999994</v>
      </c>
      <c r="I13" s="18">
        <f>[9]Junho!$B$12</f>
        <v>25.900000000000002</v>
      </c>
      <c r="J13" s="18">
        <f>[9]Junho!$B$13</f>
        <v>25.945833333333329</v>
      </c>
      <c r="K13" s="18">
        <f>[9]Junho!$B$14</f>
        <v>24.891666666666666</v>
      </c>
      <c r="L13" s="18">
        <f>[9]Junho!$B$15</f>
        <v>22.174999999999997</v>
      </c>
      <c r="M13" s="18">
        <f>[9]Junho!$B$15</f>
        <v>22.174999999999997</v>
      </c>
      <c r="N13" s="18">
        <f>[9]Junho!$B$17</f>
        <v>25.670833333333334</v>
      </c>
      <c r="O13" s="18">
        <f>[9]Junho!$B$18</f>
        <v>26.308333333333337</v>
      </c>
      <c r="P13" s="18">
        <f>[9]Junho!$B$19</f>
        <v>25.954166666666669</v>
      </c>
      <c r="Q13" s="18">
        <f>[9]Junho!$B$20</f>
        <v>23.833333333333332</v>
      </c>
      <c r="R13" s="18">
        <f>[9]Junho!$B$21</f>
        <v>23.224999999999998</v>
      </c>
      <c r="S13" s="18">
        <f>[9]Junho!$B$22</f>
        <v>25.587499999999995</v>
      </c>
      <c r="T13" s="18">
        <f>[9]Junho!$B$23</f>
        <v>25.279166666666669</v>
      </c>
      <c r="U13" s="18">
        <f>[9]Junho!$B$24</f>
        <v>19.766666666666669</v>
      </c>
      <c r="V13" s="18">
        <f>[9]Junho!$B$25</f>
        <v>13.9375</v>
      </c>
      <c r="W13" s="18">
        <f>[9]Junho!$B$25</f>
        <v>13.9375</v>
      </c>
      <c r="X13" s="18">
        <f>[9]Junho!$B$27</f>
        <v>23.158333333333335</v>
      </c>
      <c r="Y13" s="18">
        <f>[9]Junho!$B$28</f>
        <v>19.791666666666668</v>
      </c>
      <c r="Z13" s="18">
        <f>[9]Junho!$B$29</f>
        <v>17.645454545454548</v>
      </c>
      <c r="AA13" s="18">
        <f>[9]Junho!$B$30</f>
        <v>16.954166666666666</v>
      </c>
      <c r="AB13" s="18">
        <f>[9]Junho!$B$31</f>
        <v>18.691666666666666</v>
      </c>
      <c r="AC13" s="18">
        <f>[9]Junho!$B$32</f>
        <v>24.687500000000004</v>
      </c>
      <c r="AD13" s="18">
        <f>[9]Junho!$B$33</f>
        <v>25.804166666666671</v>
      </c>
      <c r="AE13" s="18">
        <f>[9]Junho!$B$34</f>
        <v>23.820833333333329</v>
      </c>
      <c r="AF13" s="36">
        <f t="shared" si="1"/>
        <v>22.977626262626259</v>
      </c>
    </row>
    <row r="14" spans="1:33" ht="17.100000000000001" customHeight="1" x14ac:dyDescent="0.2">
      <c r="A14" s="16" t="s">
        <v>50</v>
      </c>
      <c r="B14" s="18">
        <f>[10]Junho!$B$5</f>
        <v>21.895833333333332</v>
      </c>
      <c r="C14" s="18">
        <f>[10]Junho!$B$5</f>
        <v>21.895833333333332</v>
      </c>
      <c r="D14" s="18">
        <f>[10]Junho!$B$7</f>
        <v>19.166666666666668</v>
      </c>
      <c r="E14" s="18">
        <f>[10]Junho!$B$8</f>
        <v>19.508333333333336</v>
      </c>
      <c r="F14" s="18">
        <f>[10]Junho!$B$9</f>
        <v>20.220833333333335</v>
      </c>
      <c r="G14" s="18">
        <f>[10]Junho!$B$10</f>
        <v>21.921739130434784</v>
      </c>
      <c r="H14" s="18">
        <f>[10]Junho!$B$11</f>
        <v>21.891666666666666</v>
      </c>
      <c r="I14" s="18">
        <f>[10]Junho!$B$12</f>
        <v>22.143478260869564</v>
      </c>
      <c r="J14" s="18">
        <f>[10]Junho!$B$13</f>
        <v>22.5</v>
      </c>
      <c r="K14" s="18">
        <f>[10]Junho!$B$14</f>
        <v>22.229166666666668</v>
      </c>
      <c r="L14" s="18">
        <f>[10]Junho!$B$15</f>
        <v>21.195833333333333</v>
      </c>
      <c r="M14" s="18">
        <f>[10]Junho!$B$15</f>
        <v>21.195833333333333</v>
      </c>
      <c r="N14" s="18">
        <f>[10]Junho!$B$17</f>
        <v>21.845833333333331</v>
      </c>
      <c r="O14" s="18">
        <f>[10]Junho!$B$18</f>
        <v>22.212499999999995</v>
      </c>
      <c r="P14" s="18">
        <f>[10]Junho!$B$19</f>
        <v>21.966666666666665</v>
      </c>
      <c r="Q14" s="18">
        <f>[10]Junho!$B$20</f>
        <v>22.054166666666664</v>
      </c>
      <c r="R14" s="18">
        <f>[10]Junho!$B$21</f>
        <v>20.658333333333331</v>
      </c>
      <c r="S14" s="18">
        <f>[10]Junho!$B$22</f>
        <v>22.733333333333331</v>
      </c>
      <c r="T14" s="18">
        <f>[10]Junho!$B$23</f>
        <v>23.204166666666666</v>
      </c>
      <c r="U14" s="18">
        <f>[10]Junho!$B$24</f>
        <v>23.062500000000004</v>
      </c>
      <c r="V14" s="18">
        <f>[10]Junho!$B$25</f>
        <v>21.891666666666669</v>
      </c>
      <c r="W14" s="18">
        <f>[10]Junho!$B$25</f>
        <v>21.891666666666669</v>
      </c>
      <c r="X14" s="18">
        <f>[10]Junho!$B$27</f>
        <v>22.3125</v>
      </c>
      <c r="Y14" s="18">
        <f>[10]Junho!$B$28</f>
        <v>23.125</v>
      </c>
      <c r="Z14" s="18">
        <f>[10]Junho!$B$29</f>
        <v>21.768181818181823</v>
      </c>
      <c r="AA14" s="18">
        <f>[10]Junho!$B$30</f>
        <v>20.421739130434784</v>
      </c>
      <c r="AB14" s="18">
        <f>[10]Junho!$B$31</f>
        <v>19.604166666666668</v>
      </c>
      <c r="AC14" s="18">
        <f>[10]Junho!$B$32</f>
        <v>22.395833333333332</v>
      </c>
      <c r="AD14" s="18">
        <f>[10]Junho!$B$33</f>
        <v>23.324999999999999</v>
      </c>
      <c r="AE14" s="18">
        <f>[10]Junho!$B$34</f>
        <v>22.787500000000005</v>
      </c>
      <c r="AF14" s="36">
        <f t="shared" si="1"/>
        <v>21.767532389108471</v>
      </c>
    </row>
    <row r="15" spans="1:33" ht="17.100000000000001" customHeight="1" x14ac:dyDescent="0.2">
      <c r="A15" s="16" t="s">
        <v>6</v>
      </c>
      <c r="B15" s="18">
        <f>[11]Junho!$B$5</f>
        <v>23.516666666666666</v>
      </c>
      <c r="C15" s="18">
        <f>[11]Junho!$B$5</f>
        <v>23.516666666666666</v>
      </c>
      <c r="D15" s="18">
        <f>[11]Junho!$B$7</f>
        <v>20.179166666666667</v>
      </c>
      <c r="E15" s="18">
        <f>[11]Junho!$B$8</f>
        <v>20.254166666666666</v>
      </c>
      <c r="F15" s="18">
        <f>[11]Junho!$B$9</f>
        <v>21.070833333333336</v>
      </c>
      <c r="G15" s="18">
        <f>[11]Junho!$B$10</f>
        <v>22.320833333333336</v>
      </c>
      <c r="H15" s="18">
        <f>[11]Junho!$B$11</f>
        <v>22.674999999999997</v>
      </c>
      <c r="I15" s="18">
        <f>[11]Junho!$B$12</f>
        <v>22.170833333333334</v>
      </c>
      <c r="J15" s="18">
        <f>[11]Junho!$B$13</f>
        <v>22.845833333333342</v>
      </c>
      <c r="K15" s="18">
        <f>[11]Junho!$B$14</f>
        <v>22.833333333333332</v>
      </c>
      <c r="L15" s="18">
        <f>[11]Junho!$B$15</f>
        <v>23.987499999999997</v>
      </c>
      <c r="M15" s="18">
        <f>[11]Junho!$B$15</f>
        <v>23.987499999999997</v>
      </c>
      <c r="N15" s="18">
        <f>[11]Junho!$B$17</f>
        <v>23.633333333333336</v>
      </c>
      <c r="O15" s="18">
        <f>[11]Junho!$B$18</f>
        <v>23.654166666666669</v>
      </c>
      <c r="P15" s="18">
        <f>[11]Junho!$B$19</f>
        <v>23.229166666666668</v>
      </c>
      <c r="Q15" s="18">
        <f>[11]Junho!$B$20</f>
        <v>22.366666666666671</v>
      </c>
      <c r="R15" s="18">
        <f>[11]Junho!$B$21</f>
        <v>22.658333333333335</v>
      </c>
      <c r="S15" s="18">
        <f>[11]Junho!$B$22</f>
        <v>23.641666666666666</v>
      </c>
      <c r="T15" s="18">
        <f>[11]Junho!$B$23</f>
        <v>24.241666666666671</v>
      </c>
      <c r="U15" s="18">
        <f>[11]Junho!$B$24</f>
        <v>23.770833333333329</v>
      </c>
      <c r="V15" s="18">
        <f>[11]Junho!$B$25</f>
        <v>20.812500000000004</v>
      </c>
      <c r="W15" s="18">
        <f>[11]Junho!$B$25</f>
        <v>20.812500000000004</v>
      </c>
      <c r="X15" s="18">
        <f>[11]Junho!$B$27</f>
        <v>23.470833333333331</v>
      </c>
      <c r="Y15" s="18">
        <f>[11]Junho!$B$28</f>
        <v>24.362500000000001</v>
      </c>
      <c r="Z15" s="18">
        <f>[11]Junho!$B$29</f>
        <v>22.631818181818179</v>
      </c>
      <c r="AA15" s="18">
        <f>[11]Junho!$B$30</f>
        <v>20.5</v>
      </c>
      <c r="AB15" s="18">
        <f>[11]Junho!$B$31</f>
        <v>21.2</v>
      </c>
      <c r="AC15" s="18">
        <f>[11]Junho!$B$32</f>
        <v>23.004166666666666</v>
      </c>
      <c r="AD15" s="18">
        <f>[11]Junho!$B$33</f>
        <v>23.779166666666665</v>
      </c>
      <c r="AE15" s="18">
        <f>[11]Junho!$B$34</f>
        <v>23.266666666666669</v>
      </c>
      <c r="AF15" s="36">
        <f t="shared" ref="AF15:AF30" si="3">AVERAGE(B15:AE15)</f>
        <v>22.67981060606061</v>
      </c>
    </row>
    <row r="16" spans="1:33" ht="17.100000000000001" customHeight="1" x14ac:dyDescent="0.2">
      <c r="A16" s="16" t="s">
        <v>7</v>
      </c>
      <c r="B16" s="18">
        <f>[12]Junho!$B$5</f>
        <v>21.758333333333329</v>
      </c>
      <c r="C16" s="18">
        <f>[12]Junho!$B$5</f>
        <v>21.758333333333329</v>
      </c>
      <c r="D16" s="18">
        <f>[12]Junho!$B$7</f>
        <v>19.729166666666664</v>
      </c>
      <c r="E16" s="18">
        <f>[12]Junho!$B$8</f>
        <v>18.912499999999998</v>
      </c>
      <c r="F16" s="18">
        <f>[12]Junho!$B$9</f>
        <v>19.591666666666669</v>
      </c>
      <c r="G16" s="18">
        <f>[12]Junho!$B$10</f>
        <v>20.729166666666668</v>
      </c>
      <c r="H16" s="18">
        <f>[12]Junho!$B$11</f>
        <v>20.854166666666671</v>
      </c>
      <c r="I16" s="18">
        <f>[12]Junho!$B$12</f>
        <v>20.412499999999998</v>
      </c>
      <c r="J16" s="18">
        <f>[12]Junho!$B$13</f>
        <v>20.916666666666668</v>
      </c>
      <c r="K16" s="18">
        <f>[12]Junho!$B$14</f>
        <v>20.466666666666665</v>
      </c>
      <c r="L16" s="18">
        <f>[12]Junho!$B$15</f>
        <v>19.154166666666665</v>
      </c>
      <c r="M16" s="18">
        <f>[12]Junho!$B$15</f>
        <v>19.154166666666665</v>
      </c>
      <c r="N16" s="18">
        <f>[12]Junho!$B$17</f>
        <v>21.958333333333332</v>
      </c>
      <c r="O16" s="18">
        <f>[12]Junho!$B$18</f>
        <v>22.816666666666666</v>
      </c>
      <c r="P16" s="18">
        <f>[12]Junho!$B$19</f>
        <v>17.941666666666663</v>
      </c>
      <c r="Q16" s="18">
        <f>[12]Junho!$B$20</f>
        <v>18.000000000000004</v>
      </c>
      <c r="R16" s="18">
        <f>[12]Junho!$B$21</f>
        <v>17.045833333333331</v>
      </c>
      <c r="S16" s="18">
        <f>[12]Junho!$B$22</f>
        <v>19.533333333333335</v>
      </c>
      <c r="T16" s="18">
        <f>[12]Junho!$B$23</f>
        <v>20.717391304347824</v>
      </c>
      <c r="U16" s="18">
        <f>[12]Junho!$B$24</f>
        <v>20.347368421052632</v>
      </c>
      <c r="V16" s="18">
        <f>[12]Junho!$B$25</f>
        <v>15.537500000000001</v>
      </c>
      <c r="W16" s="18">
        <f>[12]Junho!$B$25</f>
        <v>15.537500000000001</v>
      </c>
      <c r="X16" s="18">
        <f>[12]Junho!$B$27</f>
        <v>16.515789473684212</v>
      </c>
      <c r="Y16" s="18">
        <f>[12]Junho!$B$28</f>
        <v>22.537499999999998</v>
      </c>
      <c r="Z16" s="18">
        <f>[12]Junho!$B$29</f>
        <v>18.171428571428571</v>
      </c>
      <c r="AA16" s="18" t="str">
        <f>[12]Junho!$B$30</f>
        <v>**</v>
      </c>
      <c r="AB16" s="18" t="str">
        <f>[12]Junho!$B$31</f>
        <v>**</v>
      </c>
      <c r="AC16" s="18">
        <f>[12]Junho!$B$32</f>
        <v>21.016666666666669</v>
      </c>
      <c r="AD16" s="18">
        <f>[12]Junho!$B$33</f>
        <v>22.358333333333331</v>
      </c>
      <c r="AE16" s="18">
        <f>[12]Junho!$B$34</f>
        <v>21.858333333333334</v>
      </c>
      <c r="AF16" s="36">
        <f>AVERAGE(B15:AE15)</f>
        <v>22.67981060606061</v>
      </c>
    </row>
    <row r="17" spans="1:32" ht="17.100000000000001" customHeight="1" x14ac:dyDescent="0.2">
      <c r="A17" s="16" t="s">
        <v>8</v>
      </c>
      <c r="B17" s="18">
        <f>[13]Junho!$B$5</f>
        <v>21.791666666666671</v>
      </c>
      <c r="C17" s="18">
        <f>[13]Junho!$B$5</f>
        <v>21.791666666666671</v>
      </c>
      <c r="D17" s="18">
        <f>[13]Junho!$B$7</f>
        <v>18.520833333333332</v>
      </c>
      <c r="E17" s="18">
        <f>[13]Junho!$B$8</f>
        <v>17.520833333333332</v>
      </c>
      <c r="F17" s="18">
        <f>[13]Junho!$B$9</f>
        <v>18.3</v>
      </c>
      <c r="G17" s="18">
        <f>[13]Junho!$B$10</f>
        <v>19.524999999999999</v>
      </c>
      <c r="H17" s="18">
        <f>[13]Junho!$B$11</f>
        <v>19.399999999999999</v>
      </c>
      <c r="I17" s="18">
        <f>[13]Junho!$B$12</f>
        <v>19.720833333333335</v>
      </c>
      <c r="J17" s="18">
        <f>[13]Junho!$B$13</f>
        <v>19.616666666666671</v>
      </c>
      <c r="K17" s="18">
        <f>[13]Junho!$B$14</f>
        <v>18.720833333333335</v>
      </c>
      <c r="L17" s="18">
        <f>[13]Junho!$B$15</f>
        <v>20.204166666666662</v>
      </c>
      <c r="M17" s="18">
        <f>[13]Junho!$B$15</f>
        <v>20.204166666666662</v>
      </c>
      <c r="N17" s="18">
        <f>[13]Junho!$B$17</f>
        <v>20.466666666666661</v>
      </c>
      <c r="O17" s="18">
        <f>[13]Junho!$B$18</f>
        <v>20.804166666666667</v>
      </c>
      <c r="P17" s="18">
        <f>[13]Junho!$B$19</f>
        <v>17.170833333333338</v>
      </c>
      <c r="Q17" s="18">
        <f>[13]Junho!$B$20</f>
        <v>16.837499999999999</v>
      </c>
      <c r="R17" s="18">
        <f>[13]Junho!$B$21</f>
        <v>16.479166666666668</v>
      </c>
      <c r="S17" s="18">
        <f>[13]Junho!$B$22</f>
        <v>18.779166666666669</v>
      </c>
      <c r="T17" s="18">
        <f>[13]Junho!$B$23</f>
        <v>20.158333333333339</v>
      </c>
      <c r="U17" s="18">
        <f>[13]Junho!$B$24</f>
        <v>19.304166666666667</v>
      </c>
      <c r="V17" s="18">
        <f>[13]Junho!$B$25</f>
        <v>15.066666666666668</v>
      </c>
      <c r="W17" s="18">
        <f>[13]Junho!$B$25</f>
        <v>15.066666666666668</v>
      </c>
      <c r="X17" s="18">
        <f>[13]Junho!$B$27</f>
        <v>14.945833333333331</v>
      </c>
      <c r="Y17" s="18">
        <f>[13]Junho!$B$28</f>
        <v>17.570833333333329</v>
      </c>
      <c r="Z17" s="18">
        <f>[13]Junho!$B$29</f>
        <v>17.577272727272728</v>
      </c>
      <c r="AA17" s="18">
        <f>[13]Junho!$B$30</f>
        <v>17.445833333333333</v>
      </c>
      <c r="AB17" s="18">
        <f>[13]Junho!$B$31</f>
        <v>18.12916666666667</v>
      </c>
      <c r="AC17" s="18">
        <f>[13]Junho!$B$32</f>
        <v>19.854166666666664</v>
      </c>
      <c r="AD17" s="18">
        <f>[13]Junho!$B$33</f>
        <v>22.895833333333332</v>
      </c>
      <c r="AE17" s="18">
        <f>[13]Junho!$B$34</f>
        <v>20.808333333333334</v>
      </c>
      <c r="AF17" s="36">
        <f t="shared" si="3"/>
        <v>18.822575757575756</v>
      </c>
    </row>
    <row r="18" spans="1:32" ht="17.100000000000001" customHeight="1" x14ac:dyDescent="0.2">
      <c r="A18" s="16" t="s">
        <v>9</v>
      </c>
      <c r="B18" s="18">
        <f>[14]Junho!$B$5</f>
        <v>22.520833333333332</v>
      </c>
      <c r="C18" s="18">
        <f>[14]Junho!$B$5</f>
        <v>22.520833333333332</v>
      </c>
      <c r="D18" s="18">
        <f>[14]Junho!$B$7</f>
        <v>19.495833333333334</v>
      </c>
      <c r="E18" s="18">
        <f>[14]Junho!$B$8</f>
        <v>19.766666666666666</v>
      </c>
      <c r="F18" s="18">
        <f>[14]Junho!$B$9</f>
        <v>19.941666666666659</v>
      </c>
      <c r="G18" s="18">
        <f>[14]Junho!$B$10</f>
        <v>21.170833333333331</v>
      </c>
      <c r="H18" s="18">
        <f>[14]Junho!$B$11</f>
        <v>21.766666666666669</v>
      </c>
      <c r="I18" s="18">
        <f>[14]Junho!$B$12</f>
        <v>22.337500000000002</v>
      </c>
      <c r="J18" s="18">
        <f>[14]Junho!$B$13</f>
        <v>22.020833333333332</v>
      </c>
      <c r="K18" s="18">
        <f>[14]Junho!$B$14</f>
        <v>21.541666666666661</v>
      </c>
      <c r="L18" s="18">
        <f>[14]Junho!$B$15</f>
        <v>20.162499999999998</v>
      </c>
      <c r="M18" s="18">
        <f>[14]Junho!$B$15</f>
        <v>20.162499999999998</v>
      </c>
      <c r="N18" s="18">
        <f>[14]Junho!$B$17</f>
        <v>22.720833333333335</v>
      </c>
      <c r="O18" s="18">
        <f>[14]Junho!$B$18</f>
        <v>23.308333333333337</v>
      </c>
      <c r="P18" s="18">
        <f>[14]Junho!$B$19</f>
        <v>19.466666666666665</v>
      </c>
      <c r="Q18" s="18">
        <f>[14]Junho!$B$20</f>
        <v>17.695833333333329</v>
      </c>
      <c r="R18" s="18">
        <f>[14]Junho!$B$21</f>
        <v>16.929166666666664</v>
      </c>
      <c r="S18" s="18">
        <f>[14]Junho!$B$22</f>
        <v>20.5</v>
      </c>
      <c r="T18" s="18">
        <f>[14]Junho!$B$23</f>
        <v>21.112500000000001</v>
      </c>
      <c r="U18" s="18">
        <f>[14]Junho!$B$24</f>
        <v>20.916666666666664</v>
      </c>
      <c r="V18" s="18">
        <f>[14]Junho!$B$25</f>
        <v>18.458333333333332</v>
      </c>
      <c r="W18" s="18">
        <f>[14]Junho!$B$25</f>
        <v>18.458333333333332</v>
      </c>
      <c r="X18" s="18">
        <f>[14]Junho!$B$27</f>
        <v>17.529166666666665</v>
      </c>
      <c r="Y18" s="18">
        <f>[14]Junho!$B$28</f>
        <v>20.43333333333333</v>
      </c>
      <c r="Z18" s="18">
        <f>[14]Junho!$B$29</f>
        <v>18.099999999999998</v>
      </c>
      <c r="AA18" s="18">
        <f>[14]Junho!$B$30</f>
        <v>17.574999999999999</v>
      </c>
      <c r="AB18" s="18">
        <f>[14]Junho!$B$31</f>
        <v>19.379166666666666</v>
      </c>
      <c r="AC18" s="18">
        <f>[14]Junho!$B$32</f>
        <v>21.070833333333336</v>
      </c>
      <c r="AD18" s="18">
        <f>[14]Junho!$B$33</f>
        <v>22.745833333333334</v>
      </c>
      <c r="AE18" s="18">
        <f>[14]Junho!$B$34</f>
        <v>22.816666666666666</v>
      </c>
      <c r="AF18" s="36">
        <f t="shared" si="3"/>
        <v>20.420833333333334</v>
      </c>
    </row>
    <row r="19" spans="1:32" ht="17.100000000000001" customHeight="1" x14ac:dyDescent="0.2">
      <c r="A19" s="16" t="s">
        <v>49</v>
      </c>
      <c r="B19" s="18">
        <f>[15]Junho!$B$5</f>
        <v>24.391666666666666</v>
      </c>
      <c r="C19" s="18">
        <f>[15]Junho!$B$5</f>
        <v>24.391666666666666</v>
      </c>
      <c r="D19" s="18">
        <f>[15]Junho!$B$7</f>
        <v>22.745833333333334</v>
      </c>
      <c r="E19" s="18">
        <f>[15]Junho!$B$8</f>
        <v>19.983333333333331</v>
      </c>
      <c r="F19" s="18">
        <f>[15]Junho!$B$9</f>
        <v>21.087499999999995</v>
      </c>
      <c r="G19" s="18">
        <f>[15]Junho!$B$10</f>
        <v>20.512500000000003</v>
      </c>
      <c r="H19" s="18">
        <f>[15]Junho!$B$11</f>
        <v>20.379166666666663</v>
      </c>
      <c r="I19" s="18">
        <f>[15]Junho!$B$12</f>
        <v>20.929166666666667</v>
      </c>
      <c r="J19" s="18">
        <f>[15]Junho!$B$13</f>
        <v>21.720833333333331</v>
      </c>
      <c r="K19" s="18">
        <f>[15]Junho!$B$14</f>
        <v>20.608333333333334</v>
      </c>
      <c r="L19" s="18">
        <f>[16]Junho!$B$15</f>
        <v>18.875</v>
      </c>
      <c r="M19" s="18">
        <f>[16]Junho!$B$15</f>
        <v>18.875</v>
      </c>
      <c r="N19" s="18">
        <f>[16]Junho!$B$17</f>
        <v>20.779166666666665</v>
      </c>
      <c r="O19" s="18">
        <f>[16]Junho!$B$18</f>
        <v>21.825000000000003</v>
      </c>
      <c r="P19" s="18">
        <f>[16]Junho!$B$19</f>
        <v>18.383333333333336</v>
      </c>
      <c r="Q19" s="18">
        <f>[16]Junho!$B$20</f>
        <v>17.741666666666671</v>
      </c>
      <c r="R19" s="18">
        <f>[16]Junho!$B$21</f>
        <v>16.933333333333334</v>
      </c>
      <c r="S19" s="18">
        <f>[15]Junho!$B$22</f>
        <v>22.420833333333334</v>
      </c>
      <c r="T19" s="18">
        <f>[15]Junho!$B$23</f>
        <v>22.775000000000002</v>
      </c>
      <c r="U19" s="18">
        <f>[15]Junho!$B$24</f>
        <v>20.062499999999996</v>
      </c>
      <c r="V19" s="18">
        <f>[15]Junho!$B$25</f>
        <v>14.720833333333337</v>
      </c>
      <c r="W19" s="18">
        <f>[15]Junho!$B$25</f>
        <v>14.720833333333337</v>
      </c>
      <c r="X19" s="18">
        <f>[15]Junho!$B$27</f>
        <v>19.270833333333332</v>
      </c>
      <c r="Y19" s="18">
        <f>[15]Junho!$B$28</f>
        <v>20.458333333333332</v>
      </c>
      <c r="Z19" s="18">
        <f>[15]Junho!$B$29</f>
        <v>17.236363636363635</v>
      </c>
      <c r="AA19" s="18">
        <f>[15]Junho!$B$30</f>
        <v>17.508333333333336</v>
      </c>
      <c r="AB19" s="18">
        <f>[15]Junho!$B$31</f>
        <v>20.033333333333335</v>
      </c>
      <c r="AC19" s="18">
        <f>[15]Junho!$B$32</f>
        <v>22.004166666666666</v>
      </c>
      <c r="AD19" s="18">
        <f>[15]Junho!$B$33</f>
        <v>23.362499999999997</v>
      </c>
      <c r="AE19" s="18">
        <f>[15]Junho!$B$34</f>
        <v>22.854166666666668</v>
      </c>
      <c r="AF19" s="36">
        <f t="shared" si="3"/>
        <v>20.253017676767676</v>
      </c>
    </row>
    <row r="20" spans="1:32" ht="17.100000000000001" customHeight="1" x14ac:dyDescent="0.2">
      <c r="A20" s="16" t="s">
        <v>10</v>
      </c>
      <c r="B20" s="18">
        <f>[16]Junho!$B$5</f>
        <v>22.508333333333329</v>
      </c>
      <c r="C20" s="18">
        <f>[16]Junho!$B$5</f>
        <v>22.508333333333329</v>
      </c>
      <c r="D20" s="18">
        <f>[16]Junho!$B$7</f>
        <v>17.554166666666667</v>
      </c>
      <c r="E20" s="18">
        <f>[16]Junho!$B$8</f>
        <v>17.612500000000001</v>
      </c>
      <c r="F20" s="18">
        <f>[16]Junho!$B$9</f>
        <v>19.025000000000002</v>
      </c>
      <c r="G20" s="18">
        <f>[16]Junho!$B$10</f>
        <v>19.541666666666668</v>
      </c>
      <c r="H20" s="18">
        <f>[16]Junho!$B$11</f>
        <v>19.849999999999998</v>
      </c>
      <c r="I20" s="18">
        <f>[16]Junho!$B$12</f>
        <v>19.429166666666671</v>
      </c>
      <c r="J20" s="18">
        <f>[16]Junho!$B$13</f>
        <v>21.341666666666669</v>
      </c>
      <c r="K20" s="18">
        <f>[16]Junho!$B$14</f>
        <v>19.583333333333336</v>
      </c>
      <c r="L20" s="18">
        <f>[16]Junho!$B$15</f>
        <v>18.875</v>
      </c>
      <c r="M20" s="18">
        <f>[16]Junho!$B$15</f>
        <v>18.875</v>
      </c>
      <c r="N20" s="18">
        <f>[16]Junho!$B$17</f>
        <v>20.779166666666665</v>
      </c>
      <c r="O20" s="18">
        <f>[16]Junho!$B$18</f>
        <v>21.825000000000003</v>
      </c>
      <c r="P20" s="18">
        <f>[16]Junho!$B$19</f>
        <v>18.383333333333336</v>
      </c>
      <c r="Q20" s="18">
        <f>[16]Junho!$B$20</f>
        <v>17.741666666666671</v>
      </c>
      <c r="R20" s="18">
        <f>[16]Junho!$B$21</f>
        <v>16.933333333333334</v>
      </c>
      <c r="S20" s="18">
        <f>[16]Junho!$B$22</f>
        <v>19.850000000000001</v>
      </c>
      <c r="T20" s="18">
        <f>[16]Junho!$B$23</f>
        <v>21.237500000000004</v>
      </c>
      <c r="U20" s="18">
        <f>[16]Junho!$B$24</f>
        <v>19.858333333333334</v>
      </c>
      <c r="V20" s="18">
        <f>[16]Junho!$B$25</f>
        <v>15.241666666666667</v>
      </c>
      <c r="W20" s="18">
        <f>[16]Junho!$B$25</f>
        <v>15.241666666666667</v>
      </c>
      <c r="X20" s="18">
        <f>[16]Junho!$B$27</f>
        <v>15.966666666666669</v>
      </c>
      <c r="Y20" s="18">
        <f>[16]Junho!$B$28</f>
        <v>20.425000000000001</v>
      </c>
      <c r="Z20" s="18">
        <f>[16]Junho!$B$29</f>
        <v>17.83636363636364</v>
      </c>
      <c r="AA20" s="18">
        <f>[16]Junho!$B$30</f>
        <v>17.620833333333334</v>
      </c>
      <c r="AB20" s="18">
        <f>[16]Junho!$B$31</f>
        <v>19.100000000000001</v>
      </c>
      <c r="AC20" s="18">
        <f>[16]Junho!$B$32</f>
        <v>21.262499999999999</v>
      </c>
      <c r="AD20" s="18">
        <f>[16]Junho!$B$33</f>
        <v>23.525000000000002</v>
      </c>
      <c r="AE20" s="18">
        <f>[16]Junho!$B$34</f>
        <v>21.987499999999994</v>
      </c>
      <c r="AF20" s="36">
        <f t="shared" si="3"/>
        <v>19.383989898989899</v>
      </c>
    </row>
    <row r="21" spans="1:32" ht="17.100000000000001" customHeight="1" x14ac:dyDescent="0.2">
      <c r="A21" s="16" t="s">
        <v>11</v>
      </c>
      <c r="B21" s="18">
        <f>[17]Junho!$B$5</f>
        <v>21.920833333333334</v>
      </c>
      <c r="C21" s="18">
        <f>[17]Junho!$B$5</f>
        <v>21.920833333333334</v>
      </c>
      <c r="D21" s="18">
        <f>[17]Junho!$B$7</f>
        <v>19.783333333333335</v>
      </c>
      <c r="E21" s="18">
        <f>[17]Junho!$B$8</f>
        <v>16.779166666666665</v>
      </c>
      <c r="F21" s="18">
        <f>[17]Junho!$B$9</f>
        <v>18.275000000000006</v>
      </c>
      <c r="G21" s="18">
        <f>[17]Junho!$B$10</f>
        <v>18.829166666666666</v>
      </c>
      <c r="H21" s="18">
        <f>[17]Junho!$B$11</f>
        <v>18.533333333333335</v>
      </c>
      <c r="I21" s="18">
        <f>[17]Junho!$B$12</f>
        <v>19.129166666666663</v>
      </c>
      <c r="J21" s="18">
        <f>[17]Junho!$B$13</f>
        <v>19.858333333333331</v>
      </c>
      <c r="K21" s="18">
        <f>[17]Junho!$B$14</f>
        <v>19.56666666666667</v>
      </c>
      <c r="L21" s="18">
        <f>[17]Junho!$B$15</f>
        <v>19.662499999999998</v>
      </c>
      <c r="M21" s="18">
        <f>[17]Junho!$B$15</f>
        <v>19.662499999999998</v>
      </c>
      <c r="N21" s="18">
        <f>[17]Junho!$B$17</f>
        <v>20.624999999999996</v>
      </c>
      <c r="O21" s="18">
        <f>[17]Junho!$B$18</f>
        <v>21.416666666666661</v>
      </c>
      <c r="P21" s="18">
        <f>[17]Junho!$B$19</f>
        <v>18.883333333333336</v>
      </c>
      <c r="Q21" s="18">
        <f>[17]Junho!$B$20</f>
        <v>18.770833333333332</v>
      </c>
      <c r="R21" s="18">
        <f>[17]Junho!$B$21</f>
        <v>16.954166666666662</v>
      </c>
      <c r="S21" s="18">
        <f>[17]Junho!$B$22</f>
        <v>20.020833333333332</v>
      </c>
      <c r="T21" s="18">
        <f>[17]Junho!$B$23</f>
        <v>21.491666666666671</v>
      </c>
      <c r="U21" s="18">
        <f>[17]Junho!$B$24</f>
        <v>21.191666666666666</v>
      </c>
      <c r="V21" s="18">
        <f>[17]Junho!$B$25</f>
        <v>16.916666666666664</v>
      </c>
      <c r="W21" s="18">
        <f>[17]Junho!$B$25</f>
        <v>16.916666666666664</v>
      </c>
      <c r="X21" s="18">
        <f>[17]Junho!$B$27</f>
        <v>16.429166666666664</v>
      </c>
      <c r="Y21" s="18">
        <f>[17]Junho!$B$28</f>
        <v>20.358333333333338</v>
      </c>
      <c r="Z21" s="18">
        <f>[17]Junho!$B$29</f>
        <v>18.863636363636363</v>
      </c>
      <c r="AA21" s="18">
        <f>[17]Junho!$B$30</f>
        <v>17.583333333333329</v>
      </c>
      <c r="AB21" s="18">
        <f>[17]Junho!$B$31</f>
        <v>19.570833333333329</v>
      </c>
      <c r="AC21" s="18">
        <f>[17]Junho!$B$32</f>
        <v>20.9375</v>
      </c>
      <c r="AD21" s="18">
        <f>[17]Junho!$B$33</f>
        <v>20.966666666666669</v>
      </c>
      <c r="AE21" s="18">
        <f>[17]Junho!$B$34</f>
        <v>21.024999999999999</v>
      </c>
      <c r="AF21" s="36">
        <f t="shared" si="3"/>
        <v>19.428093434343435</v>
      </c>
    </row>
    <row r="22" spans="1:32" ht="17.100000000000001" customHeight="1" x14ac:dyDescent="0.2">
      <c r="A22" s="16" t="s">
        <v>12</v>
      </c>
      <c r="B22" s="18">
        <f>[18]Junho!$B$5</f>
        <v>24.400000000000006</v>
      </c>
      <c r="C22" s="18">
        <f>[18]Junho!$B$5</f>
        <v>24.400000000000006</v>
      </c>
      <c r="D22" s="18">
        <f>[18]Junho!$B$7</f>
        <v>21.854166666666668</v>
      </c>
      <c r="E22" s="18">
        <f>[18]Junho!$B$8</f>
        <v>20.754166666666666</v>
      </c>
      <c r="F22" s="18">
        <f>[18]Junho!$B$9</f>
        <v>21.254166666666666</v>
      </c>
      <c r="G22" s="18">
        <f>[18]Junho!$B$10</f>
        <v>22.191666666666666</v>
      </c>
      <c r="H22" s="18">
        <f>[18]Junho!$B$11</f>
        <v>21.8125</v>
      </c>
      <c r="I22" s="18">
        <f>[18]Junho!$B$12</f>
        <v>22.233333333333334</v>
      </c>
      <c r="J22" s="18">
        <f>[18]Junho!$B$13</f>
        <v>22.637499999999999</v>
      </c>
      <c r="K22" s="18">
        <f>[18]Junho!$B$14</f>
        <v>21.612500000000001</v>
      </c>
      <c r="L22" s="18">
        <f>[18]Junho!$B$15</f>
        <v>22.154166666666669</v>
      </c>
      <c r="M22" s="18">
        <f>[18]Junho!$B$15</f>
        <v>22.154166666666669</v>
      </c>
      <c r="N22" s="18">
        <f>[18]Junho!$B$17</f>
        <v>23.716666666666658</v>
      </c>
      <c r="O22" s="18">
        <f>[18]Junho!$B$18</f>
        <v>24.25</v>
      </c>
      <c r="P22" s="18">
        <f>[18]Junho!$B$19</f>
        <v>21.454166666666666</v>
      </c>
      <c r="Q22" s="18">
        <f>[18]Junho!$B$20</f>
        <v>20.05833333333333</v>
      </c>
      <c r="R22" s="18">
        <f>[18]Junho!$B$21</f>
        <v>21.041666666666664</v>
      </c>
      <c r="S22" s="18">
        <f>[18]Junho!$B$22</f>
        <v>23.229166666666668</v>
      </c>
      <c r="T22" s="18">
        <f>[18]Junho!$B$23</f>
        <v>22.762499999999999</v>
      </c>
      <c r="U22" s="18">
        <f>[18]Junho!$B$24</f>
        <v>20.866666666666667</v>
      </c>
      <c r="V22" s="18">
        <f>[18]Junho!$B$25</f>
        <v>16.108333333333331</v>
      </c>
      <c r="W22" s="18">
        <f>[18]Junho!$B$25</f>
        <v>16.108333333333331</v>
      </c>
      <c r="X22" s="18">
        <f>[18]Junho!$B$27</f>
        <v>21.170833333333331</v>
      </c>
      <c r="Y22" s="18">
        <f>[18]Junho!$B$28</f>
        <v>22.633333333333336</v>
      </c>
      <c r="Z22" s="18">
        <f>[18]Junho!$B$29</f>
        <v>19.568181818181817</v>
      </c>
      <c r="AA22" s="18">
        <f>[18]Junho!$B$30</f>
        <v>19.099999999999998</v>
      </c>
      <c r="AB22" s="18">
        <f>[18]Junho!$B$31</f>
        <v>20.683333333333334</v>
      </c>
      <c r="AC22" s="18">
        <f>[18]Junho!$B$32</f>
        <v>22.791666666666661</v>
      </c>
      <c r="AD22" s="18">
        <f>[18]Junho!$B$33</f>
        <v>23.0625</v>
      </c>
      <c r="AE22" s="18">
        <f>[18]Junho!$B$34</f>
        <v>23.395833333333332</v>
      </c>
      <c r="AF22" s="36">
        <f t="shared" si="3"/>
        <v>21.648661616161622</v>
      </c>
    </row>
    <row r="23" spans="1:32" ht="17.100000000000001" customHeight="1" x14ac:dyDescent="0.2">
      <c r="A23" s="16" t="s">
        <v>13</v>
      </c>
      <c r="B23" s="18">
        <f>[19]Junho!$B$5</f>
        <v>25.174999999999997</v>
      </c>
      <c r="C23" s="18">
        <f>[19]Junho!$B$5</f>
        <v>25.174999999999997</v>
      </c>
      <c r="D23" s="18">
        <f>[19]Junho!$B$7</f>
        <v>21.979166666666671</v>
      </c>
      <c r="E23" s="18">
        <f>[19]Junho!$B$8</f>
        <v>20.770833333333332</v>
      </c>
      <c r="F23" s="18">
        <f>[19]Junho!$B$9</f>
        <v>21.566666666666666</v>
      </c>
      <c r="G23" s="18">
        <f>[19]Junho!$B$10</f>
        <v>22.375</v>
      </c>
      <c r="H23" s="18">
        <f>[19]Junho!$B$11</f>
        <v>22.824999999999999</v>
      </c>
      <c r="I23" s="18">
        <f>[19]Junho!$B$12</f>
        <v>22.970833333333335</v>
      </c>
      <c r="J23" s="18">
        <f>[19]Junho!$B$13</f>
        <v>22.612499999999997</v>
      </c>
      <c r="K23" s="18">
        <f>[19]Junho!$B$14</f>
        <v>23.05</v>
      </c>
      <c r="L23" s="18">
        <f>[19]Junho!$B$15</f>
        <v>22.945833333333336</v>
      </c>
      <c r="M23" s="18">
        <f>[19]Junho!$B$15</f>
        <v>22.945833333333336</v>
      </c>
      <c r="N23" s="18">
        <f>[19]Junho!$B$17</f>
        <v>24.075000000000003</v>
      </c>
      <c r="O23" s="18">
        <f>[19]Junho!$B$18</f>
        <v>24.900000000000002</v>
      </c>
      <c r="P23" s="18">
        <f>[19]Junho!$B$19</f>
        <v>22.562499999999996</v>
      </c>
      <c r="Q23" s="18">
        <f>[19]Junho!$B$20</f>
        <v>21.958333333333339</v>
      </c>
      <c r="R23" s="18">
        <f>[19]Junho!$B$21</f>
        <v>22.466666666666669</v>
      </c>
      <c r="S23" s="18">
        <f>[19]Junho!$B$22</f>
        <v>24.6875</v>
      </c>
      <c r="T23" s="18">
        <f>[19]Junho!$B$23</f>
        <v>23.208333333333329</v>
      </c>
      <c r="U23" s="18">
        <f>[19]Junho!$B$24</f>
        <v>20.62916666666667</v>
      </c>
      <c r="V23" s="18" t="str">
        <f>[19]Junho!$B$25</f>
        <v>**</v>
      </c>
      <c r="W23" s="18" t="str">
        <f>[19]Junho!$B$25</f>
        <v>**</v>
      </c>
      <c r="X23" s="18" t="str">
        <f>[19]Junho!$B$27</f>
        <v>**</v>
      </c>
      <c r="Y23" s="18" t="str">
        <f>[19]Junho!$B$28</f>
        <v>**</v>
      </c>
      <c r="Z23" s="18" t="str">
        <f>[19]Junho!$B$29</f>
        <v>**</v>
      </c>
      <c r="AA23" s="18" t="str">
        <f>[19]Junho!$B$30</f>
        <v>**</v>
      </c>
      <c r="AB23" s="18" t="str">
        <f>[19]Junho!$B$31</f>
        <v>**</v>
      </c>
      <c r="AC23" s="18" t="str">
        <f>[19]Junho!$B$32</f>
        <v>**</v>
      </c>
      <c r="AD23" s="18" t="str">
        <f>[19]Junho!$B$33</f>
        <v>**</v>
      </c>
      <c r="AE23" s="18" t="str">
        <f>[19]Junho!$B$34</f>
        <v>**</v>
      </c>
      <c r="AF23" s="36">
        <f t="shared" si="3"/>
        <v>22.943958333333331</v>
      </c>
    </row>
    <row r="24" spans="1:32" ht="17.100000000000001" customHeight="1" x14ac:dyDescent="0.2">
      <c r="A24" s="16" t="s">
        <v>14</v>
      </c>
      <c r="B24" s="18">
        <f>[20]Junho!$B$5</f>
        <v>24.533333333333335</v>
      </c>
      <c r="C24" s="18">
        <f>[20]Junho!$B$5</f>
        <v>24.533333333333335</v>
      </c>
      <c r="D24" s="18">
        <f>[20]Junho!$B$7</f>
        <v>20.283333333333335</v>
      </c>
      <c r="E24" s="18">
        <f>[20]Junho!$B$8</f>
        <v>19.862500000000001</v>
      </c>
      <c r="F24" s="18">
        <f>[20]Junho!$B$9</f>
        <v>20.579166666666666</v>
      </c>
      <c r="G24" s="18">
        <f>[20]Junho!$B$10</f>
        <v>21.779166666666658</v>
      </c>
      <c r="H24" s="18">
        <f>[20]Junho!$B$11</f>
        <v>22.537499999999998</v>
      </c>
      <c r="I24" s="18">
        <f>[20]Junho!$B$12</f>
        <v>22.399999999999995</v>
      </c>
      <c r="J24" s="18">
        <f>[20]Junho!$B$13</f>
        <v>22.941666666666663</v>
      </c>
      <c r="K24" s="18">
        <f>[20]Junho!$B$14</f>
        <v>23.341666666666665</v>
      </c>
      <c r="L24" s="18">
        <f>[20]Junho!$B$15</f>
        <v>24.058333333333326</v>
      </c>
      <c r="M24" s="18">
        <f>[20]Junho!$B$15</f>
        <v>24.058333333333326</v>
      </c>
      <c r="N24" s="18">
        <f>[20]Junho!$B$17</f>
        <v>22.858333333333331</v>
      </c>
      <c r="O24" s="18">
        <f>[20]Junho!$B$18</f>
        <v>22.666666666666668</v>
      </c>
      <c r="P24" s="18">
        <f>[20]Junho!$B$19</f>
        <v>22.316666666666666</v>
      </c>
      <c r="Q24" s="18">
        <f>[20]Junho!$B$20</f>
        <v>23.370833333333334</v>
      </c>
      <c r="R24" s="18">
        <f>[20]Junho!$B$21</f>
        <v>21.212499999999999</v>
      </c>
      <c r="S24" s="18">
        <f>[20]Junho!$B$22</f>
        <v>22.529166666666665</v>
      </c>
      <c r="T24" s="18">
        <f>[20]Junho!$B$23</f>
        <v>24.108333333333334</v>
      </c>
      <c r="U24" s="18">
        <f>[20]Junho!$B$24</f>
        <v>24.629166666666666</v>
      </c>
      <c r="V24" s="18">
        <f>[20]Junho!$B$25</f>
        <v>24.920833333333334</v>
      </c>
      <c r="W24" s="18">
        <f>[20]Junho!$B$25</f>
        <v>24.920833333333334</v>
      </c>
      <c r="X24" s="18">
        <f>[20]Junho!$B$27</f>
        <v>22.216666666666669</v>
      </c>
      <c r="Y24" s="18">
        <f>[20]Junho!$B$28</f>
        <v>24.337500000000002</v>
      </c>
      <c r="Z24" s="18">
        <f>[20]Junho!$B$29</f>
        <v>23.536363636363635</v>
      </c>
      <c r="AA24" s="18">
        <f>[20]Junho!$B$30</f>
        <v>19.320833333333336</v>
      </c>
      <c r="AB24" s="18">
        <f>[20]Junho!$B$31</f>
        <v>19.791666666666668</v>
      </c>
      <c r="AC24" s="18">
        <f>[20]Junho!$B$32</f>
        <v>21.925000000000001</v>
      </c>
      <c r="AD24" s="18">
        <f>[20]Junho!$B$33</f>
        <v>23.824999999999999</v>
      </c>
      <c r="AE24" s="18">
        <f>[20]Junho!$B$34</f>
        <v>23.479166666666668</v>
      </c>
      <c r="AF24" s="36">
        <f t="shared" si="3"/>
        <v>22.762462121212117</v>
      </c>
    </row>
    <row r="25" spans="1:32" ht="17.100000000000001" customHeight="1" x14ac:dyDescent="0.2">
      <c r="A25" s="16" t="s">
        <v>15</v>
      </c>
      <c r="B25" s="18">
        <f>[21]Junho!$B$5</f>
        <v>21.154166666666669</v>
      </c>
      <c r="C25" s="18">
        <f>[21]Junho!$B$5</f>
        <v>21.154166666666669</v>
      </c>
      <c r="D25" s="18">
        <f>[21]Junho!$B$7</f>
        <v>18.962500000000002</v>
      </c>
      <c r="E25" s="18">
        <f>[21]Junho!$B$8</f>
        <v>16.837499999999999</v>
      </c>
      <c r="F25" s="18">
        <f>[21]Junho!$B$9</f>
        <v>17.4375</v>
      </c>
      <c r="G25" s="18">
        <f>[21]Junho!$B$10</f>
        <v>19.679166666666664</v>
      </c>
      <c r="H25" s="18">
        <f>[21]Junho!$B$11</f>
        <v>18.812500000000004</v>
      </c>
      <c r="I25" s="18">
        <f>[21]Junho!$B$12</f>
        <v>19.616666666666671</v>
      </c>
      <c r="J25" s="18">
        <f>[21]Junho!$B$13</f>
        <v>18.887499999999999</v>
      </c>
      <c r="K25" s="18">
        <f>[21]Junho!$B$14</f>
        <v>18.458333333333332</v>
      </c>
      <c r="L25" s="18">
        <f>[21]Junho!$B$15</f>
        <v>19.020833333333336</v>
      </c>
      <c r="M25" s="18">
        <f>[21]Junho!$B$15</f>
        <v>19.020833333333336</v>
      </c>
      <c r="N25" s="18">
        <f>[21]Junho!$B$17</f>
        <v>20.574999999999999</v>
      </c>
      <c r="O25" s="18">
        <f>[21]Junho!$B$18</f>
        <v>20.425000000000001</v>
      </c>
      <c r="P25" s="18">
        <f>[21]Junho!$B$19</f>
        <v>17.124999999999996</v>
      </c>
      <c r="Q25" s="18">
        <f>[21]Junho!$B$20</f>
        <v>17.358333333333331</v>
      </c>
      <c r="R25" s="18">
        <f>[21]Junho!$B$21</f>
        <v>17.262499999999999</v>
      </c>
      <c r="S25" s="18">
        <f>[21]Junho!$B$22</f>
        <v>17.679166666666664</v>
      </c>
      <c r="T25" s="18">
        <f>[21]Junho!$B$23</f>
        <v>21.204166666666669</v>
      </c>
      <c r="U25" s="18">
        <f>[21]Junho!$B$24</f>
        <v>17.429166666666667</v>
      </c>
      <c r="V25" s="18">
        <f>[21]Junho!$B$25</f>
        <v>11.645833333333336</v>
      </c>
      <c r="W25" s="18">
        <f>[21]Junho!$B$25</f>
        <v>11.645833333333336</v>
      </c>
      <c r="X25" s="18">
        <f>[21]Junho!$B$27</f>
        <v>14.054166666666669</v>
      </c>
      <c r="Y25" s="18">
        <f>[21]Junho!$B$28</f>
        <v>17.445833333333333</v>
      </c>
      <c r="Z25" s="18">
        <f>[21]Junho!$B$29</f>
        <v>14.92272727272727</v>
      </c>
      <c r="AA25" s="18">
        <f>[21]Junho!$B$30</f>
        <v>15.308333333333335</v>
      </c>
      <c r="AB25" s="18">
        <f>[21]Junho!$B$31</f>
        <v>18.145833333333332</v>
      </c>
      <c r="AC25" s="18">
        <f>[21]Junho!$B$32</f>
        <v>19.558333333333334</v>
      </c>
      <c r="AD25" s="18">
        <f>[21]Junho!$B$33</f>
        <v>21.879166666666666</v>
      </c>
      <c r="AE25" s="18">
        <f>[21]Junho!$B$34</f>
        <v>20.120833333333334</v>
      </c>
      <c r="AF25" s="36">
        <f t="shared" si="3"/>
        <v>18.094229797979796</v>
      </c>
    </row>
    <row r="26" spans="1:32" ht="17.100000000000001" customHeight="1" x14ac:dyDescent="0.2">
      <c r="A26" s="16" t="s">
        <v>16</v>
      </c>
      <c r="B26" s="18">
        <f>[22]Junho!$B$5</f>
        <v>25.150000000000002</v>
      </c>
      <c r="C26" s="18">
        <f>[22]Junho!$B$5</f>
        <v>25.150000000000002</v>
      </c>
      <c r="D26" s="18" t="str">
        <f>[22]Junho!$B$7</f>
        <v>**</v>
      </c>
      <c r="E26" s="18" t="str">
        <f>[22]Junho!$B$8</f>
        <v>**</v>
      </c>
      <c r="F26" s="18" t="str">
        <f>[22]Junho!$B$9</f>
        <v>**</v>
      </c>
      <c r="G26" s="18" t="str">
        <f>[22]Junho!$B$10</f>
        <v>**</v>
      </c>
      <c r="H26" s="18" t="str">
        <f>[22]Junho!$B$11</f>
        <v>**</v>
      </c>
      <c r="I26" s="18" t="str">
        <f>[22]Junho!$B$12</f>
        <v>**</v>
      </c>
      <c r="J26" s="18" t="str">
        <f>[22]Junho!$B$13</f>
        <v>**</v>
      </c>
      <c r="K26" s="18">
        <f>[22]Junho!$B$14</f>
        <v>21.358333333333334</v>
      </c>
      <c r="L26" s="18">
        <f>[22]Junho!$B$15</f>
        <v>22.254166666666663</v>
      </c>
      <c r="M26" s="18">
        <f>[22]Junho!$B$15</f>
        <v>22.254166666666663</v>
      </c>
      <c r="N26" s="18">
        <f>[22]Junho!$B$17</f>
        <v>23.929166666666664</v>
      </c>
      <c r="O26" s="18">
        <f>[22]Junho!$B$18</f>
        <v>25.091666666666665</v>
      </c>
      <c r="P26" s="18">
        <f>[22]Junho!$B$19</f>
        <v>21.325000000000003</v>
      </c>
      <c r="Q26" s="18">
        <f>[22]Junho!$B$20</f>
        <v>20.512500000000003</v>
      </c>
      <c r="R26" s="18">
        <f>[22]Junho!$B$21</f>
        <v>21.950000000000003</v>
      </c>
      <c r="S26" s="18">
        <f>[22]Junho!$B$22</f>
        <v>24.016666666666662</v>
      </c>
      <c r="T26" s="18">
        <f>[22]Junho!$B$23</f>
        <v>24.637500000000003</v>
      </c>
      <c r="U26" s="18">
        <f>[22]Junho!$B$24</f>
        <v>16.742105263157896</v>
      </c>
      <c r="V26" s="18" t="str">
        <f>[22]Junho!$B$25</f>
        <v>**</v>
      </c>
      <c r="W26" s="18" t="str">
        <f>[22]Junho!$B$25</f>
        <v>**</v>
      </c>
      <c r="X26" s="18" t="str">
        <f>[22]Junho!$B$27</f>
        <v>**</v>
      </c>
      <c r="Y26" s="18">
        <f>[22]Junho!$B$28</f>
        <v>16.28125</v>
      </c>
      <c r="Z26" s="18" t="str">
        <f>[22]Junho!$B$29</f>
        <v>**</v>
      </c>
      <c r="AA26" s="18" t="str">
        <f>[22]Junho!$B$30</f>
        <v>**</v>
      </c>
      <c r="AB26" s="18" t="str">
        <f>[22]Junho!$B$31</f>
        <v>**</v>
      </c>
      <c r="AC26" s="18" t="str">
        <f>[22]Junho!$B$32</f>
        <v>**</v>
      </c>
      <c r="AD26" s="18">
        <f>[22]Junho!$B$33</f>
        <v>25.074999999999999</v>
      </c>
      <c r="AE26" s="18">
        <f>[22]Junho!$B$34</f>
        <v>21.154166666666665</v>
      </c>
      <c r="AF26" s="36">
        <f>AVERAGE(B25:AE25)</f>
        <v>18.094229797979796</v>
      </c>
    </row>
    <row r="27" spans="1:32" ht="17.100000000000001" customHeight="1" x14ac:dyDescent="0.2">
      <c r="A27" s="16" t="s">
        <v>17</v>
      </c>
      <c r="B27" s="18">
        <f>[23]Junho!$B$5</f>
        <v>22.833333333333339</v>
      </c>
      <c r="C27" s="18">
        <f>[23]Junho!$B$5</f>
        <v>22.833333333333339</v>
      </c>
      <c r="D27" s="18">
        <f>[23]Junho!$B$7</f>
        <v>19.404166666666669</v>
      </c>
      <c r="E27" s="18">
        <f>[23]Junho!$B$8</f>
        <v>17.150000000000002</v>
      </c>
      <c r="F27" s="18">
        <f>[23]Junho!$B$9</f>
        <v>19.891666666666662</v>
      </c>
      <c r="G27" s="18">
        <f>[23]Junho!$B$10</f>
        <v>19.4375</v>
      </c>
      <c r="H27" s="18">
        <f>[23]Junho!$B$11</f>
        <v>18.900000000000002</v>
      </c>
      <c r="I27" s="18">
        <f>[23]Junho!$B$12</f>
        <v>19.470833333333331</v>
      </c>
      <c r="J27" s="18">
        <f>[23]Junho!$B$13</f>
        <v>20.895833333333332</v>
      </c>
      <c r="K27" s="18">
        <f>[23]Junho!$B$14</f>
        <v>21.070833333333336</v>
      </c>
      <c r="L27" s="18">
        <f>[23]Junho!$B$15</f>
        <v>18.724999999999998</v>
      </c>
      <c r="M27" s="18">
        <f>[23]Junho!$B$15</f>
        <v>18.724999999999998</v>
      </c>
      <c r="N27" s="18">
        <f>[23]Junho!$B$17</f>
        <v>20.995833333333334</v>
      </c>
      <c r="O27" s="18">
        <f>[23]Junho!$B$18</f>
        <v>21.966666666666669</v>
      </c>
      <c r="P27" s="18">
        <f>[23]Junho!$B$19</f>
        <v>19.641666666666669</v>
      </c>
      <c r="Q27" s="18">
        <f>[23]Junho!$B$20</f>
        <v>18.645833333333332</v>
      </c>
      <c r="R27" s="18">
        <f>[23]Junho!$B$21</f>
        <v>16.454166666666669</v>
      </c>
      <c r="S27" s="18">
        <f>[23]Junho!$B$22</f>
        <v>20.525000000000002</v>
      </c>
      <c r="T27" s="18">
        <f>[23]Junho!$B$23</f>
        <v>21.425000000000001</v>
      </c>
      <c r="U27" s="18">
        <f>[23]Junho!$B$24</f>
        <v>21.929166666666664</v>
      </c>
      <c r="V27" s="18">
        <f>[23]Junho!$B$25</f>
        <v>18.533333333333335</v>
      </c>
      <c r="W27" s="18">
        <f>[23]Junho!$B$25</f>
        <v>18.533333333333335</v>
      </c>
      <c r="X27" s="18">
        <f>[23]Junho!$B$27</f>
        <v>17.499999999999996</v>
      </c>
      <c r="Y27" s="18">
        <f>[23]Junho!$B$28</f>
        <v>22.591666666666669</v>
      </c>
      <c r="Z27" s="18">
        <f>[23]Junho!$B$29</f>
        <v>19.404545454545453</v>
      </c>
      <c r="AA27" s="18">
        <f>[23]Junho!$B$30</f>
        <v>18.033333333333331</v>
      </c>
      <c r="AB27" s="18">
        <f>[23]Junho!$B$31</f>
        <v>19.679166666666667</v>
      </c>
      <c r="AC27" s="18">
        <f>[23]Junho!$B$32</f>
        <v>21.924999999999997</v>
      </c>
      <c r="AD27" s="18">
        <f>[23]Junho!$B$33</f>
        <v>21.645833333333332</v>
      </c>
      <c r="AE27" s="18">
        <f>[23]Junho!$B$34</f>
        <v>21.070833333333336</v>
      </c>
      <c r="AF27" s="36">
        <f t="shared" si="3"/>
        <v>19.994595959595959</v>
      </c>
    </row>
    <row r="28" spans="1:32" ht="17.100000000000001" customHeight="1" x14ac:dyDescent="0.2">
      <c r="A28" s="16" t="s">
        <v>18</v>
      </c>
      <c r="B28" s="18">
        <f>[24]Junho!$B$5</f>
        <v>21.745833333333326</v>
      </c>
      <c r="C28" s="18">
        <f>[24]Junho!$B$5</f>
        <v>21.745833333333326</v>
      </c>
      <c r="D28" s="18">
        <f>[24]Junho!$B$7</f>
        <v>17.520833333333332</v>
      </c>
      <c r="E28" s="18">
        <f>[24]Junho!$B$8</f>
        <v>18.170833333333331</v>
      </c>
      <c r="F28" s="18">
        <f>[24]Junho!$B$9</f>
        <v>19.024999999999999</v>
      </c>
      <c r="G28" s="18">
        <f>[24]Junho!$B$10</f>
        <v>20.433333333333334</v>
      </c>
      <c r="H28" s="18">
        <f>[24]Junho!$B$11</f>
        <v>20.329166666666669</v>
      </c>
      <c r="I28" s="18">
        <f>[24]Junho!$B$12</f>
        <v>21.079166666666669</v>
      </c>
      <c r="J28" s="18">
        <f>[24]Junho!$B$13</f>
        <v>20.391666666666662</v>
      </c>
      <c r="K28" s="18">
        <f>[24]Junho!$B$14</f>
        <v>21.024999999999999</v>
      </c>
      <c r="L28" s="18">
        <f>[24]Junho!$B$15</f>
        <v>20.599999999999998</v>
      </c>
      <c r="M28" s="18">
        <f>[24]Junho!$B$15</f>
        <v>20.599999999999998</v>
      </c>
      <c r="N28" s="18">
        <f>[24]Junho!$B$17</f>
        <v>21.916666666666668</v>
      </c>
      <c r="O28" s="18">
        <f>[24]Junho!$B$18</f>
        <v>22.020833333333332</v>
      </c>
      <c r="P28" s="18">
        <f>[24]Junho!$B$19</f>
        <v>21.345833333333335</v>
      </c>
      <c r="Q28" s="18">
        <f>[24]Junho!$B$20</f>
        <v>19.175000000000001</v>
      </c>
      <c r="R28" s="18">
        <f>[24]Junho!$B$21</f>
        <v>19.049999999999997</v>
      </c>
      <c r="S28" s="18">
        <f>[24]Junho!$B$22</f>
        <v>21.316666666666666</v>
      </c>
      <c r="T28" s="18">
        <f>[24]Junho!$B$23</f>
        <v>22.4375</v>
      </c>
      <c r="U28" s="18">
        <f>[24]Junho!$B$24</f>
        <v>20.845833333333331</v>
      </c>
      <c r="V28" s="18">
        <f>[24]Junho!$B$25</f>
        <v>19.175000000000004</v>
      </c>
      <c r="W28" s="18">
        <f>[24]Junho!$B$25</f>
        <v>19.175000000000004</v>
      </c>
      <c r="X28" s="18">
        <f>[24]Junho!$B$27</f>
        <v>21.462500000000002</v>
      </c>
      <c r="Y28" s="18">
        <f>[24]Junho!$B$28</f>
        <v>22.337499999999995</v>
      </c>
      <c r="Z28" s="18">
        <f>[24]Junho!$B$29</f>
        <v>21.181818181818183</v>
      </c>
      <c r="AA28" s="18">
        <f>[24]Junho!$B$30</f>
        <v>17.366666666666671</v>
      </c>
      <c r="AB28" s="18">
        <f>[24]Junho!$B$31</f>
        <v>19.258333333333329</v>
      </c>
      <c r="AC28" s="18">
        <f>[24]Junho!$B$32</f>
        <v>21.266666666666666</v>
      </c>
      <c r="AD28" s="18">
        <f>[24]Junho!$B$33</f>
        <v>21.974999999999998</v>
      </c>
      <c r="AE28" s="18">
        <f>[24]Junho!$B$34</f>
        <v>21.5</v>
      </c>
      <c r="AF28" s="36">
        <f t="shared" si="3"/>
        <v>20.515782828282827</v>
      </c>
    </row>
    <row r="29" spans="1:32" ht="17.100000000000001" customHeight="1" x14ac:dyDescent="0.2">
      <c r="A29" s="16" t="s">
        <v>19</v>
      </c>
      <c r="B29" s="18">
        <f>[25]Junho!$B$5</f>
        <v>20.891666666666666</v>
      </c>
      <c r="C29" s="18">
        <f>[25]Junho!$B$5</f>
        <v>20.891666666666666</v>
      </c>
      <c r="D29" s="18">
        <f>[25]Junho!$B$7</f>
        <v>16.700000000000003</v>
      </c>
      <c r="E29" s="18">
        <f>[25]Junho!$B$8</f>
        <v>17.641666666666666</v>
      </c>
      <c r="F29" s="18">
        <f>[25]Junho!$B$9</f>
        <v>18.258333333333333</v>
      </c>
      <c r="G29" s="18">
        <f>[25]Junho!$B$10</f>
        <v>19.275000000000002</v>
      </c>
      <c r="H29" s="18">
        <f>[25]Junho!$B$11</f>
        <v>19.645833333333332</v>
      </c>
      <c r="I29" s="18">
        <f>[25]Junho!$B$12</f>
        <v>19.55</v>
      </c>
      <c r="J29" s="18">
        <f>[25]Junho!$B$13</f>
        <v>19.583333333333336</v>
      </c>
      <c r="K29" s="18">
        <f>[25]Junho!$B$14</f>
        <v>19.104166666666671</v>
      </c>
      <c r="L29" s="18">
        <f>[25]Junho!$B$15</f>
        <v>19.908333333333331</v>
      </c>
      <c r="M29" s="18">
        <f>[25]Junho!$B$15</f>
        <v>19.908333333333331</v>
      </c>
      <c r="N29" s="18">
        <f>[25]Junho!$B$17</f>
        <v>20.095833333333335</v>
      </c>
      <c r="O29" s="18">
        <f>[25]Junho!$B$18</f>
        <v>20.399999999999999</v>
      </c>
      <c r="P29" s="18">
        <f>[25]Junho!$B$19</f>
        <v>15.666666666666666</v>
      </c>
      <c r="Q29" s="18">
        <f>[25]Junho!$B$20</f>
        <v>17.191666666666666</v>
      </c>
      <c r="R29" s="18">
        <f>[25]Junho!$B$21</f>
        <v>17.504761904761903</v>
      </c>
      <c r="S29" s="18">
        <f>[25]Junho!$B$22</f>
        <v>18.55</v>
      </c>
      <c r="T29" s="18">
        <f>[25]Junho!$B$23</f>
        <v>19.758333333333336</v>
      </c>
      <c r="U29" s="18">
        <f>[25]Junho!$B$24</f>
        <v>17.957142857142859</v>
      </c>
      <c r="V29" s="18">
        <f>[25]Junho!$B$25</f>
        <v>11.057142857142859</v>
      </c>
      <c r="W29" s="18">
        <f>[25]Junho!$B$25</f>
        <v>11.057142857142859</v>
      </c>
      <c r="X29" s="18">
        <f>[25]Junho!$B$27</f>
        <v>13.288888888888886</v>
      </c>
      <c r="Y29" s="18" t="str">
        <f>[25]Junho!$B$28</f>
        <v>**</v>
      </c>
      <c r="Z29" s="18" t="str">
        <f>[25]Junho!$B$29</f>
        <v>**</v>
      </c>
      <c r="AA29" s="18" t="str">
        <f>[25]Junho!$B$30</f>
        <v>**</v>
      </c>
      <c r="AB29" s="18" t="str">
        <f>[25]Junho!$B$31</f>
        <v>**</v>
      </c>
      <c r="AC29" s="18">
        <f>[25]Junho!$B$32</f>
        <v>20.283333333333335</v>
      </c>
      <c r="AD29" s="18">
        <f>[25]Junho!$B$33</f>
        <v>22</v>
      </c>
      <c r="AE29" s="18">
        <f>[25]Junho!$B$34</f>
        <v>19.212499999999995</v>
      </c>
      <c r="AF29" s="36">
        <f t="shared" si="3"/>
        <v>18.283913308913313</v>
      </c>
    </row>
    <row r="30" spans="1:32" ht="17.100000000000001" customHeight="1" x14ac:dyDescent="0.2">
      <c r="A30" s="16" t="s">
        <v>31</v>
      </c>
      <c r="B30" s="18">
        <f>[26]Junho!$B$5</f>
        <v>23.391666666666669</v>
      </c>
      <c r="C30" s="18">
        <f>[26]Junho!$B$5</f>
        <v>23.391666666666669</v>
      </c>
      <c r="D30" s="18">
        <f>[26]Junho!$B$7</f>
        <v>19.312500000000004</v>
      </c>
      <c r="E30" s="18">
        <f>[26]Junho!$B$8</f>
        <v>18.733333333333334</v>
      </c>
      <c r="F30" s="18">
        <f>[26]Junho!$B$9</f>
        <v>20.041666666666668</v>
      </c>
      <c r="G30" s="18">
        <f>[26]Junho!$B$10</f>
        <v>21.216666666666665</v>
      </c>
      <c r="H30" s="18">
        <f>[26]Junho!$B$11</f>
        <v>20.345833333333331</v>
      </c>
      <c r="I30" s="18">
        <f>[26]Junho!$B$12</f>
        <v>21.341666666666669</v>
      </c>
      <c r="J30" s="18">
        <f>[26]Junho!$B$13</f>
        <v>22.137499999999999</v>
      </c>
      <c r="K30" s="18">
        <f>[26]Junho!$B$14</f>
        <v>21.137499999999999</v>
      </c>
      <c r="L30" s="18">
        <f>[26]Junho!$B$15</f>
        <v>20.241666666666671</v>
      </c>
      <c r="M30" s="18">
        <f>[26]Junho!$B$15</f>
        <v>20.241666666666671</v>
      </c>
      <c r="N30" s="18">
        <f>[26]Junho!$B$17</f>
        <v>22.375</v>
      </c>
      <c r="O30" s="18">
        <f>[26]Junho!$B$18</f>
        <v>22.816666666666666</v>
      </c>
      <c r="P30" s="18">
        <f>[26]Junho!$B$19</f>
        <v>19.904166666666665</v>
      </c>
      <c r="Q30" s="18">
        <f>[26]Junho!$B$20</f>
        <v>18.183333333333334</v>
      </c>
      <c r="R30" s="18">
        <f>[26]Junho!$B$21</f>
        <v>19.054166666666667</v>
      </c>
      <c r="S30" s="18">
        <f>[26]Junho!$B$22</f>
        <v>21.466666666666665</v>
      </c>
      <c r="T30" s="18">
        <f>[26]Junho!$B$23</f>
        <v>23.191666666666663</v>
      </c>
      <c r="U30" s="18">
        <f>[26]Junho!$B$24</f>
        <v>21.008333333333333</v>
      </c>
      <c r="V30" s="18">
        <f>[26]Junho!$B$25</f>
        <v>17.770833333333332</v>
      </c>
      <c r="W30" s="18">
        <f>[26]Junho!$B$25</f>
        <v>17.770833333333332</v>
      </c>
      <c r="X30" s="18">
        <f>[26]Junho!$B$27</f>
        <v>19.224999999999994</v>
      </c>
      <c r="Y30" s="18">
        <f>[26]Junho!$B$28</f>
        <v>23.099999999999998</v>
      </c>
      <c r="Z30" s="18">
        <f>[26]Junho!$B$29</f>
        <v>19.613636363636367</v>
      </c>
      <c r="AA30" s="18">
        <f>[26]Junho!$B$30</f>
        <v>17.487499999999994</v>
      </c>
      <c r="AB30" s="18">
        <f>[26]Junho!$B$31</f>
        <v>19.004166666666666</v>
      </c>
      <c r="AC30" s="18">
        <f>[26]Junho!$B$32</f>
        <v>22.05</v>
      </c>
      <c r="AD30" s="18">
        <f>[26]Junho!$B$33</f>
        <v>22.445833333333336</v>
      </c>
      <c r="AE30" s="18">
        <f>[26]Junho!$B$34</f>
        <v>22.087500000000002</v>
      </c>
      <c r="AF30" s="36">
        <f t="shared" si="3"/>
        <v>20.669621212121207</v>
      </c>
    </row>
    <row r="31" spans="1:32" ht="17.100000000000001" customHeight="1" x14ac:dyDescent="0.2">
      <c r="A31" s="16" t="s">
        <v>51</v>
      </c>
      <c r="B31" s="18">
        <f>[27]Junho!$B$5</f>
        <v>22.933333333333337</v>
      </c>
      <c r="C31" s="18">
        <f>[27]Junho!$B$5</f>
        <v>22.933333333333337</v>
      </c>
      <c r="D31" s="18">
        <f>[27]Junho!$B$7</f>
        <v>18.716666666666672</v>
      </c>
      <c r="E31" s="18">
        <f>[27]Junho!$B$8</f>
        <v>20.858333333333334</v>
      </c>
      <c r="F31" s="18">
        <f>[27]Junho!$B$9</f>
        <v>22.074999999999999</v>
      </c>
      <c r="G31" s="18">
        <f>[27]Junho!$B$10</f>
        <v>23.895833333333332</v>
      </c>
      <c r="H31" s="18">
        <f>[27]Junho!$B$11</f>
        <v>23.774999999999995</v>
      </c>
      <c r="I31" s="18">
        <f>[27]Junho!$B$12</f>
        <v>23.000000000000004</v>
      </c>
      <c r="J31" s="18">
        <f>[27]Junho!$B$13</f>
        <v>23.666666666666661</v>
      </c>
      <c r="K31" s="18">
        <f>[27]Junho!$B$14</f>
        <v>23.195833333333329</v>
      </c>
      <c r="L31" s="18">
        <f>[27]Junho!$B$15</f>
        <v>22.695833333333336</v>
      </c>
      <c r="M31" s="18">
        <f>[27]Junho!$B$15</f>
        <v>22.695833333333336</v>
      </c>
      <c r="N31" s="18">
        <f>[27]Junho!$B$17</f>
        <v>24.083333333333339</v>
      </c>
      <c r="O31" s="18">
        <f>[27]Junho!$B$18</f>
        <v>24.495833333333337</v>
      </c>
      <c r="P31" s="18">
        <f>[27]Junho!$B$19</f>
        <v>23.770833333333329</v>
      </c>
      <c r="Q31" s="18">
        <f>[27]Junho!$B$20</f>
        <v>23.679166666666671</v>
      </c>
      <c r="R31" s="18">
        <f>[27]Junho!$B$21</f>
        <v>23.491666666666664</v>
      </c>
      <c r="S31" s="18">
        <f>[27]Junho!$B$22</f>
        <v>24.404166666666669</v>
      </c>
      <c r="T31" s="18">
        <f>[27]Junho!$B$23</f>
        <v>24.770833333333339</v>
      </c>
      <c r="U31" s="18">
        <f>[27]Junho!$B$24</f>
        <v>23.195833333333329</v>
      </c>
      <c r="V31" s="18">
        <f>[27]Junho!$B$25</f>
        <v>19.129166666666666</v>
      </c>
      <c r="W31" s="18">
        <f>[27]Junho!$B$25</f>
        <v>19.129166666666666</v>
      </c>
      <c r="X31" s="18">
        <f>[27]Junho!$B$27</f>
        <v>23.641666666666666</v>
      </c>
      <c r="Y31" s="18">
        <f>[27]Junho!$B$28</f>
        <v>25.049999999999997</v>
      </c>
      <c r="Z31" s="18">
        <f>[27]Junho!$B$29</f>
        <v>22.759090909090904</v>
      </c>
      <c r="AA31" s="18">
        <f>[27]Junho!$B$30</f>
        <v>21.441666666666674</v>
      </c>
      <c r="AB31" s="18">
        <f>[27]Junho!$B$31</f>
        <v>21.974999999999998</v>
      </c>
      <c r="AC31" s="18">
        <f>[27]Junho!$B$32</f>
        <v>24.316666666666666</v>
      </c>
      <c r="AD31" s="18">
        <f>[27]Junho!$B$33</f>
        <v>24.6875</v>
      </c>
      <c r="AE31" s="18">
        <f>[27]Junho!$B$34</f>
        <v>24.479166666666671</v>
      </c>
      <c r="AF31" s="36">
        <f>AVERAGE(B31:AE31)</f>
        <v>22.964747474747476</v>
      </c>
    </row>
    <row r="32" spans="1:32" ht="17.100000000000001" customHeight="1" x14ac:dyDescent="0.2">
      <c r="A32" s="16" t="s">
        <v>20</v>
      </c>
      <c r="B32" s="18">
        <f>[28]Junho!$B$5</f>
        <v>24.412499999999998</v>
      </c>
      <c r="C32" s="18">
        <f>[28]Junho!$B$5</f>
        <v>24.412499999999998</v>
      </c>
      <c r="D32" s="18">
        <f>[28]Junho!$B$7</f>
        <v>20.966666666666669</v>
      </c>
      <c r="E32" s="18">
        <f>[28]Junho!$B$8</f>
        <v>21.179166666666671</v>
      </c>
      <c r="F32" s="18">
        <f>[28]Junho!$B$9</f>
        <v>20.341666666666665</v>
      </c>
      <c r="G32" s="18">
        <f>[28]Junho!$B$10</f>
        <v>22.587500000000002</v>
      </c>
      <c r="H32" s="18">
        <f>[28]Junho!$B$11</f>
        <v>22.920833333333331</v>
      </c>
      <c r="I32" s="18">
        <f>[28]Junho!$B$12</f>
        <v>23.125</v>
      </c>
      <c r="J32" s="18">
        <f>[28]Junho!$B$13</f>
        <v>22.841666666666669</v>
      </c>
      <c r="K32" s="18">
        <f>[28]Junho!$B$14</f>
        <v>22.904166666666665</v>
      </c>
      <c r="L32" s="18">
        <f>[28]Junho!$B$15</f>
        <v>23.945833333333336</v>
      </c>
      <c r="M32" s="18">
        <f>[28]Junho!$B$15</f>
        <v>23.945833333333336</v>
      </c>
      <c r="N32" s="18">
        <f>[28]Junho!$B$17</f>
        <v>24.174999999999997</v>
      </c>
      <c r="O32" s="18">
        <f>[28]Junho!$B$18</f>
        <v>23.524999999999995</v>
      </c>
      <c r="P32" s="18">
        <f>[28]Junho!$B$19</f>
        <v>22.379166666666666</v>
      </c>
      <c r="Q32" s="18">
        <f>[28]Junho!$B$20</f>
        <v>20.125000000000004</v>
      </c>
      <c r="R32" s="18">
        <f>[28]Junho!$B$21</f>
        <v>20.654166666666665</v>
      </c>
      <c r="S32" s="18">
        <f>[28]Junho!$B$22</f>
        <v>22.125</v>
      </c>
      <c r="T32" s="18">
        <f>[28]Junho!$B$23</f>
        <v>24.191666666666663</v>
      </c>
      <c r="U32" s="18">
        <f>[28]Junho!$B$24</f>
        <v>23.633333333333329</v>
      </c>
      <c r="V32" s="18">
        <f>[28]Junho!$B$25</f>
        <v>24.504166666666666</v>
      </c>
      <c r="W32" s="18">
        <f>[28]Junho!$B$25</f>
        <v>24.504166666666666</v>
      </c>
      <c r="X32" s="18">
        <f>[28]Junho!$B$27</f>
        <v>21.645833333333332</v>
      </c>
      <c r="Y32" s="18">
        <f>[28]Junho!$B$28</f>
        <v>24.508333333333336</v>
      </c>
      <c r="Z32" s="18">
        <f>[28]Junho!$B$29</f>
        <v>21.227272727272727</v>
      </c>
      <c r="AA32" s="18">
        <f>[28]Junho!$B$30</f>
        <v>18.80833333333333</v>
      </c>
      <c r="AB32" s="18">
        <f>[28]Junho!$B$31</f>
        <v>19.708333333333332</v>
      </c>
      <c r="AC32" s="18">
        <f>[28]Junho!$B$32</f>
        <v>21.875</v>
      </c>
      <c r="AD32" s="18">
        <f>[28]Junho!$B$33</f>
        <v>24.691666666666666</v>
      </c>
      <c r="AE32" s="18">
        <f>[28]Junho!$B$34</f>
        <v>25.312499999999996</v>
      </c>
      <c r="AF32" s="36">
        <f>AVERAGE(B32:AE32)</f>
        <v>22.705909090909088</v>
      </c>
    </row>
    <row r="33" spans="1:33" s="5" customFormat="1" ht="17.100000000000001" customHeight="1" x14ac:dyDescent="0.2">
      <c r="A33" s="38" t="s">
        <v>34</v>
      </c>
      <c r="B33" s="32">
        <f t="shared" ref="B33:AF33" si="4">AVERAGE(B5:B32)</f>
        <v>23.158482142857146</v>
      </c>
      <c r="C33" s="32">
        <f t="shared" si="4"/>
        <v>23.158482142857146</v>
      </c>
      <c r="D33" s="32">
        <f t="shared" si="4"/>
        <v>19.784104938271611</v>
      </c>
      <c r="E33" s="32">
        <f t="shared" si="4"/>
        <v>19.172067901234566</v>
      </c>
      <c r="F33" s="32">
        <f t="shared" si="4"/>
        <v>20.003395061728391</v>
      </c>
      <c r="G33" s="32">
        <f t="shared" si="4"/>
        <v>21.117471819645729</v>
      </c>
      <c r="H33" s="32">
        <f t="shared" si="4"/>
        <v>21.10354938271605</v>
      </c>
      <c r="I33" s="32">
        <f t="shared" si="4"/>
        <v>21.455314009661837</v>
      </c>
      <c r="J33" s="32">
        <f t="shared" si="4"/>
        <v>21.720524691358023</v>
      </c>
      <c r="K33" s="32">
        <f t="shared" si="4"/>
        <v>21.411891233766234</v>
      </c>
      <c r="L33" s="32">
        <f t="shared" si="4"/>
        <v>21.070987654320991</v>
      </c>
      <c r="M33" s="32">
        <f t="shared" si="4"/>
        <v>21.070987654320991</v>
      </c>
      <c r="N33" s="32">
        <f t="shared" si="4"/>
        <v>22.376234567901228</v>
      </c>
      <c r="O33" s="32">
        <f t="shared" si="4"/>
        <v>22.79984567901235</v>
      </c>
      <c r="P33" s="32">
        <f t="shared" si="4"/>
        <v>20.56388888888889</v>
      </c>
      <c r="Q33" s="32">
        <f t="shared" si="4"/>
        <v>19.767442042606518</v>
      </c>
      <c r="R33" s="32">
        <f t="shared" si="4"/>
        <v>19.467729591836733</v>
      </c>
      <c r="S33" s="32">
        <f t="shared" si="4"/>
        <v>21.705952380952379</v>
      </c>
      <c r="T33" s="32">
        <f t="shared" si="4"/>
        <v>22.645115165631474</v>
      </c>
      <c r="U33" s="32">
        <f t="shared" si="4"/>
        <v>21.052706543143579</v>
      </c>
      <c r="V33" s="32">
        <f t="shared" si="4"/>
        <v>18.042742673992677</v>
      </c>
      <c r="W33" s="32">
        <f t="shared" si="4"/>
        <v>18.042742673992677</v>
      </c>
      <c r="X33" s="32">
        <f t="shared" si="4"/>
        <v>19.411558142150248</v>
      </c>
      <c r="Y33" s="32">
        <f t="shared" si="4"/>
        <v>21.680368589743587</v>
      </c>
      <c r="Z33" s="32">
        <f t="shared" si="4"/>
        <v>19.697104978354982</v>
      </c>
      <c r="AA33" s="32">
        <f t="shared" si="4"/>
        <v>18.234821991178322</v>
      </c>
      <c r="AB33" s="32">
        <f t="shared" si="4"/>
        <v>19.543659420289856</v>
      </c>
      <c r="AC33" s="32">
        <f t="shared" si="4"/>
        <v>21.841185897435903</v>
      </c>
      <c r="AD33" s="32">
        <f t="shared" si="4"/>
        <v>23.177623456790123</v>
      </c>
      <c r="AE33" s="32">
        <f t="shared" si="4"/>
        <v>22.375308641975305</v>
      </c>
      <c r="AF33" s="36">
        <f t="shared" si="4"/>
        <v>21.028343875464781</v>
      </c>
      <c r="AG33" s="8"/>
    </row>
    <row r="36" spans="1:33" x14ac:dyDescent="0.2">
      <c r="A36" s="2" t="s">
        <v>53</v>
      </c>
      <c r="C36" s="48"/>
      <c r="D36" s="48" t="s">
        <v>61</v>
      </c>
      <c r="E36" s="48"/>
      <c r="F36" s="48"/>
      <c r="G36" s="48"/>
      <c r="N36" s="2" t="s">
        <v>62</v>
      </c>
      <c r="Y36" s="2" t="s">
        <v>63</v>
      </c>
    </row>
    <row r="37" spans="1:33" x14ac:dyDescent="0.2">
      <c r="K37" s="49"/>
      <c r="L37" s="49"/>
      <c r="M37" s="49"/>
      <c r="N37" s="49" t="s">
        <v>64</v>
      </c>
      <c r="O37" s="49"/>
      <c r="P37" s="49"/>
      <c r="Q37" s="49"/>
      <c r="W37" s="49"/>
      <c r="X37" s="49"/>
      <c r="Y37" s="49" t="s">
        <v>65</v>
      </c>
      <c r="Z37" s="49"/>
      <c r="AA37" s="49"/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88" zoomScaleNormal="88" workbookViewId="0">
      <selection activeCell="AD41" sqref="AD41"/>
    </sheetView>
  </sheetViews>
  <sheetFormatPr defaultRowHeight="12.75" x14ac:dyDescent="0.2"/>
  <cols>
    <col min="1" max="1" width="22.7109375" style="2" customWidth="1"/>
    <col min="2" max="2" width="6.5703125" style="2" bestFit="1" customWidth="1"/>
    <col min="3" max="3" width="7.28515625" style="2" customWidth="1"/>
    <col min="4" max="4" width="6.28515625" style="2" bestFit="1" customWidth="1"/>
    <col min="5" max="5" width="6.140625" style="2" customWidth="1"/>
    <col min="6" max="6" width="5.85546875" style="2" customWidth="1"/>
    <col min="7" max="7" width="6.5703125" style="2" customWidth="1"/>
    <col min="8" max="8" width="6.5703125" style="2" bestFit="1" customWidth="1"/>
    <col min="9" max="9" width="6.140625" style="2" customWidth="1"/>
    <col min="10" max="10" width="6.28515625" style="2" customWidth="1"/>
    <col min="11" max="12" width="6.5703125" style="2" bestFit="1" customWidth="1"/>
    <col min="13" max="13" width="5.28515625" style="2" customWidth="1"/>
    <col min="14" max="14" width="5.42578125" style="2" customWidth="1"/>
    <col min="15" max="15" width="5" style="2" customWidth="1"/>
    <col min="16" max="16" width="7.5703125" style="2" customWidth="1"/>
    <col min="17" max="17" width="7.85546875" style="2" customWidth="1"/>
    <col min="18" max="18" width="6.140625" style="2" customWidth="1"/>
    <col min="19" max="19" width="5.5703125" style="2" customWidth="1"/>
    <col min="20" max="21" width="7.28515625" style="2" customWidth="1"/>
    <col min="22" max="25" width="6.42578125" style="2" customWidth="1"/>
    <col min="26" max="26" width="8" style="2" customWidth="1"/>
    <col min="27" max="27" width="7.7109375" style="2" bestFit="1" customWidth="1"/>
    <col min="28" max="28" width="7.42578125" style="2" bestFit="1" customWidth="1"/>
    <col min="29" max="29" width="6.5703125" style="2" bestFit="1" customWidth="1"/>
    <col min="30" max="30" width="6.5703125" style="2" customWidth="1"/>
    <col min="31" max="31" width="7.7109375" style="2" bestFit="1" customWidth="1"/>
    <col min="32" max="32" width="8.85546875" style="9" bestFit="1" customWidth="1"/>
    <col min="33" max="33" width="8.28515625" style="1" bestFit="1" customWidth="1"/>
    <col min="34" max="34" width="15.5703125" style="15" bestFit="1" customWidth="1"/>
  </cols>
  <sheetData>
    <row r="1" spans="1:34" ht="20.100000000000001" customHeight="1" x14ac:dyDescent="0.2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4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26" t="s">
        <v>45</v>
      </c>
    </row>
    <row r="3" spans="1:34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44</v>
      </c>
      <c r="AG3" s="39" t="s">
        <v>41</v>
      </c>
      <c r="AH3" s="26" t="s">
        <v>46</v>
      </c>
    </row>
    <row r="4" spans="1:34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  <c r="AG4" s="39" t="s">
        <v>39</v>
      </c>
      <c r="AH4" s="27"/>
    </row>
    <row r="5" spans="1:34" s="5" customFormat="1" ht="20.100000000000001" customHeight="1" x14ac:dyDescent="0.2">
      <c r="A5" s="16" t="s">
        <v>47</v>
      </c>
      <c r="B5" s="25">
        <f>[1]Junho!$K$5</f>
        <v>0</v>
      </c>
      <c r="C5" s="25">
        <f>[1]Junho!$K$6</f>
        <v>41.400000000000006</v>
      </c>
      <c r="D5" s="25">
        <f>[1]Junho!$K$7</f>
        <v>0.2</v>
      </c>
      <c r="E5" s="25">
        <f>[1]Junho!$K$8</f>
        <v>0.2</v>
      </c>
      <c r="F5" s="25">
        <f>[1]Junho!$K$9</f>
        <v>0</v>
      </c>
      <c r="G5" s="25">
        <f>[1]Junho!$K$10</f>
        <v>0</v>
      </c>
      <c r="H5" s="25">
        <f>[1]Junho!$K$11</f>
        <v>0.2</v>
      </c>
      <c r="I5" s="25">
        <f>[1]Junho!$K$12</f>
        <v>0</v>
      </c>
      <c r="J5" s="25">
        <f>[1]Junho!$K$13</f>
        <v>0</v>
      </c>
      <c r="K5" s="25">
        <f>[1]Junho!$K$14</f>
        <v>0</v>
      </c>
      <c r="L5" s="25">
        <f>[1]Junho!$K$15</f>
        <v>0</v>
      </c>
      <c r="M5" s="25">
        <f>[1]Junho!$K$16</f>
        <v>0</v>
      </c>
      <c r="N5" s="25">
        <f>[1]Junho!$K$17</f>
        <v>0.2</v>
      </c>
      <c r="O5" s="25">
        <f>[1]Junho!$K$18</f>
        <v>0</v>
      </c>
      <c r="P5" s="25">
        <f>[1]Junho!$K$19</f>
        <v>0.2</v>
      </c>
      <c r="Q5" s="25">
        <f>[1]Junho!$K$20</f>
        <v>46.2</v>
      </c>
      <c r="R5" s="25">
        <f>[1]Junho!$K$21</f>
        <v>5</v>
      </c>
      <c r="S5" s="25">
        <f>[1]Junho!$K$22</f>
        <v>0</v>
      </c>
      <c r="T5" s="25">
        <f>[1]Junho!$K$23</f>
        <v>0</v>
      </c>
      <c r="U5" s="25">
        <f>[1]Junho!$K$24</f>
        <v>0</v>
      </c>
      <c r="V5" s="25">
        <f>[1]Junho!$K$25</f>
        <v>0.6</v>
      </c>
      <c r="W5" s="25">
        <f>[1]Junho!$K$26</f>
        <v>0</v>
      </c>
      <c r="X5" s="25">
        <f>[1]Junho!$K$27</f>
        <v>0</v>
      </c>
      <c r="Y5" s="25">
        <f>[1]Junho!$K$28</f>
        <v>0</v>
      </c>
      <c r="Z5" s="25">
        <f>[1]Junho!$K$29</f>
        <v>0.2</v>
      </c>
      <c r="AA5" s="25">
        <f>[1]Junho!$K$30</f>
        <v>25.2</v>
      </c>
      <c r="AB5" s="25">
        <f>[1]Junho!$K$31</f>
        <v>6.4</v>
      </c>
      <c r="AC5" s="25">
        <f>[1]Junho!$K$32</f>
        <v>0</v>
      </c>
      <c r="AD5" s="25">
        <f>[1]Junho!$K$33</f>
        <v>0.2</v>
      </c>
      <c r="AE5" s="25">
        <f>[1]Junho!$K$34</f>
        <v>0</v>
      </c>
      <c r="AF5" s="35">
        <f t="shared" ref="AF5:AF32" si="1">SUM(B5:AE5)</f>
        <v>126.20000000000003</v>
      </c>
      <c r="AG5" s="40">
        <f t="shared" ref="AG5:AG30" si="2">MAX(B5:AE5)</f>
        <v>46.2</v>
      </c>
      <c r="AH5" s="30">
        <f>COUNTIF(B5:AE5,"=0,0")</f>
        <v>17</v>
      </c>
    </row>
    <row r="6" spans="1:34" ht="17.100000000000001" customHeight="1" x14ac:dyDescent="0.2">
      <c r="A6" s="16" t="s">
        <v>0</v>
      </c>
      <c r="B6" s="18">
        <f>[2]Junho!$K$5</f>
        <v>8.1999999999999993</v>
      </c>
      <c r="C6" s="18">
        <f>[2]Junho!$K$6</f>
        <v>1.6</v>
      </c>
      <c r="D6" s="18">
        <f>[2]Junho!$K$7</f>
        <v>0</v>
      </c>
      <c r="E6" s="18">
        <f>[2]Junho!$K$8</f>
        <v>0.4</v>
      </c>
      <c r="F6" s="18">
        <f>[2]Junho!$K$9</f>
        <v>0.4</v>
      </c>
      <c r="G6" s="18">
        <f>[2]Junho!$K$10</f>
        <v>0.2</v>
      </c>
      <c r="H6" s="18">
        <f>[2]Junho!$K$11</f>
        <v>0</v>
      </c>
      <c r="I6" s="18">
        <f>[2]Junho!$K$12</f>
        <v>0</v>
      </c>
      <c r="J6" s="18">
        <f>[2]Junho!$K$13</f>
        <v>0.2</v>
      </c>
      <c r="K6" s="18">
        <f>[2]Junho!$K$14</f>
        <v>1</v>
      </c>
      <c r="L6" s="18">
        <f>[2]Junho!$K$15</f>
        <v>0.2</v>
      </c>
      <c r="M6" s="18">
        <f>[2]Junho!$K$16</f>
        <v>0.2</v>
      </c>
      <c r="N6" s="18">
        <f>[2]Junho!$K$17</f>
        <v>0.2</v>
      </c>
      <c r="O6" s="18">
        <f>[2]Junho!$K$18</f>
        <v>0.2</v>
      </c>
      <c r="P6" s="18">
        <f>[2]Junho!$K$19</f>
        <v>17.400000000000002</v>
      </c>
      <c r="Q6" s="18">
        <f>[2]Junho!$K$20</f>
        <v>6.4</v>
      </c>
      <c r="R6" s="18">
        <f>[2]Junho!$K$21</f>
        <v>0.4</v>
      </c>
      <c r="S6" s="18">
        <f>[2]Junho!$K$22</f>
        <v>0.4</v>
      </c>
      <c r="T6" s="18">
        <f>[2]Junho!$K$23</f>
        <v>61</v>
      </c>
      <c r="U6" s="18">
        <f>[2]Junho!$K$24</f>
        <v>5</v>
      </c>
      <c r="V6" s="18">
        <f>[2]Junho!$K$25</f>
        <v>4.4000000000000004</v>
      </c>
      <c r="W6" s="18">
        <f>[2]Junho!$K$26</f>
        <v>0.60000000000000009</v>
      </c>
      <c r="X6" s="18">
        <f>[2]Junho!$K$27</f>
        <v>7.8000000000000016</v>
      </c>
      <c r="Y6" s="18">
        <f>[2]Junho!$K$28</f>
        <v>2.8</v>
      </c>
      <c r="Z6" s="18" t="str">
        <f>[2]Junho!$K$29</f>
        <v>**</v>
      </c>
      <c r="AA6" s="18" t="str">
        <f>[2]Junho!$K$30</f>
        <v>**</v>
      </c>
      <c r="AB6" s="18" t="str">
        <f>[2]Junho!$K$31</f>
        <v>**</v>
      </c>
      <c r="AC6" s="18">
        <f>[2]Junho!$K$32</f>
        <v>0</v>
      </c>
      <c r="AD6" s="18">
        <f>[2]Junho!$K$33</f>
        <v>4</v>
      </c>
      <c r="AE6" s="18">
        <f>[2]Junho!$K$34</f>
        <v>1.4</v>
      </c>
      <c r="AF6" s="36">
        <f t="shared" si="1"/>
        <v>124.39999999999999</v>
      </c>
      <c r="AG6" s="37">
        <f t="shared" si="2"/>
        <v>61</v>
      </c>
      <c r="AH6" s="30">
        <f t="shared" ref="AH6:AH32" si="3">COUNTIF(B6:AE6,"=0,0")</f>
        <v>4</v>
      </c>
    </row>
    <row r="7" spans="1:34" ht="17.100000000000001" customHeight="1" x14ac:dyDescent="0.2">
      <c r="A7" s="16" t="s">
        <v>1</v>
      </c>
      <c r="B7" s="18">
        <f>[3]Junho!$K$5</f>
        <v>0.2</v>
      </c>
      <c r="C7" s="18">
        <f>[3]Junho!$K$6</f>
        <v>26.999999999999996</v>
      </c>
      <c r="D7" s="18">
        <f>[3]Junho!$K$7</f>
        <v>0</v>
      </c>
      <c r="E7" s="18">
        <f>[3]Junho!$K$8</f>
        <v>0.2</v>
      </c>
      <c r="F7" s="18">
        <f>[3]Junho!$K$9</f>
        <v>0.2</v>
      </c>
      <c r="G7" s="18">
        <f>[3]Junho!$K$10</f>
        <v>0.2</v>
      </c>
      <c r="H7" s="18">
        <f>[3]Junho!$K$11</f>
        <v>0</v>
      </c>
      <c r="I7" s="18">
        <f>[3]Junho!$K$12</f>
        <v>0.2</v>
      </c>
      <c r="J7" s="18">
        <f>[3]Junho!$K$13</f>
        <v>0</v>
      </c>
      <c r="K7" s="18">
        <f>[3]Junho!$K$14</f>
        <v>0</v>
      </c>
      <c r="L7" s="18">
        <f>[3]Junho!$K$15</f>
        <v>1.6</v>
      </c>
      <c r="M7" s="18">
        <f>[3]Junho!$K$16</f>
        <v>0</v>
      </c>
      <c r="N7" s="18">
        <f>[3]Junho!$K$17</f>
        <v>0.2</v>
      </c>
      <c r="O7" s="18">
        <f>[3]Junho!$K$18</f>
        <v>0</v>
      </c>
      <c r="P7" s="18">
        <f>[3]Junho!$K$19</f>
        <v>19.600000000000001</v>
      </c>
      <c r="Q7" s="18">
        <f>[3]Junho!$K$20</f>
        <v>76.000000000000014</v>
      </c>
      <c r="R7" s="18">
        <f>[3]Junho!$K$21</f>
        <v>0.2</v>
      </c>
      <c r="S7" s="18">
        <f>[3]Junho!$K$22</f>
        <v>0.2</v>
      </c>
      <c r="T7" s="18">
        <f>[3]Junho!$K$23</f>
        <v>10.199999999999999</v>
      </c>
      <c r="U7" s="18">
        <f>[3]Junho!$K$24</f>
        <v>0.2</v>
      </c>
      <c r="V7" s="18">
        <f>[3]Junho!$K$25</f>
        <v>0.8</v>
      </c>
      <c r="W7" s="18">
        <f>[3]Junho!$K$26</f>
        <v>0.2</v>
      </c>
      <c r="X7" s="18">
        <f>[3]Junho!$K$27</f>
        <v>0</v>
      </c>
      <c r="Y7" s="18">
        <f>[3]Junho!$K$28</f>
        <v>0</v>
      </c>
      <c r="Z7" s="18">
        <f>[3]Junho!$K$29</f>
        <v>12.599999999999998</v>
      </c>
      <c r="AA7" s="18">
        <f>[3]Junho!$K$30</f>
        <v>26.2</v>
      </c>
      <c r="AB7" s="18">
        <f>[3]Junho!$K$31</f>
        <v>0.2</v>
      </c>
      <c r="AC7" s="18">
        <f>[3]Junho!$K$32</f>
        <v>0.2</v>
      </c>
      <c r="AD7" s="18">
        <f>[3]Junho!$K$33</f>
        <v>0.6</v>
      </c>
      <c r="AE7" s="18">
        <f>[3]Junho!$K$34</f>
        <v>6.6000000000000005</v>
      </c>
      <c r="AF7" s="36">
        <f t="shared" si="1"/>
        <v>183.59999999999994</v>
      </c>
      <c r="AG7" s="37">
        <f t="shared" si="2"/>
        <v>76.000000000000014</v>
      </c>
      <c r="AH7" s="30">
        <f t="shared" si="3"/>
        <v>8</v>
      </c>
    </row>
    <row r="8" spans="1:34" ht="17.100000000000001" customHeight="1" x14ac:dyDescent="0.2">
      <c r="A8" s="16" t="s">
        <v>58</v>
      </c>
      <c r="B8" s="18">
        <f>[4]Junho!$K$5</f>
        <v>0.2</v>
      </c>
      <c r="C8" s="18">
        <f>[4]Junho!$K$6</f>
        <v>19.600000000000005</v>
      </c>
      <c r="D8" s="18">
        <f>[4]Junho!$K$7</f>
        <v>0</v>
      </c>
      <c r="E8" s="18">
        <f>[4]Junho!$K$8</f>
        <v>0</v>
      </c>
      <c r="F8" s="18">
        <f>[4]Junho!$K$9</f>
        <v>0</v>
      </c>
      <c r="G8" s="18">
        <f>[4]Junho!$K$10</f>
        <v>0</v>
      </c>
      <c r="H8" s="18">
        <f>[4]Junho!$K$11</f>
        <v>0</v>
      </c>
      <c r="I8" s="18">
        <f>[4]Junho!$K$12</f>
        <v>0</v>
      </c>
      <c r="J8" s="18">
        <f>[4]Junho!$K$13</f>
        <v>0</v>
      </c>
      <c r="K8" s="18">
        <f>[4]Junho!$K$14</f>
        <v>0</v>
      </c>
      <c r="L8" s="18" t="str">
        <f>[4]Junho!$K$15</f>
        <v>**</v>
      </c>
      <c r="M8" s="18" t="str">
        <f>[4]Junho!$K$16</f>
        <v>**</v>
      </c>
      <c r="N8" s="18" t="str">
        <f>[4]Junho!$K$17</f>
        <v>**</v>
      </c>
      <c r="O8" s="18" t="str">
        <f>[4]Junho!$K$18</f>
        <v>**</v>
      </c>
      <c r="P8" s="18" t="str">
        <f>[4]Junho!$K$19</f>
        <v>**</v>
      </c>
      <c r="Q8" s="18">
        <f>[4]Junho!$K$20</f>
        <v>23.2</v>
      </c>
      <c r="R8" s="18">
        <f>[4]Junho!$K$21</f>
        <v>0.2</v>
      </c>
      <c r="S8" s="18">
        <f>[4]Junho!$K$22</f>
        <v>0</v>
      </c>
      <c r="T8" s="18">
        <f>[4]Junho!$K$23</f>
        <v>11.600000000000001</v>
      </c>
      <c r="U8" s="18">
        <f>[4]Junho!$K$24</f>
        <v>2.2000000000000002</v>
      </c>
      <c r="V8" s="18">
        <f>[4]Junho!$K$25</f>
        <v>0</v>
      </c>
      <c r="W8" s="18">
        <f>[4]Junho!$K$26</f>
        <v>4.2</v>
      </c>
      <c r="X8" s="18">
        <f>[4]Junho!$K$27</f>
        <v>0</v>
      </c>
      <c r="Y8" s="18">
        <f>[4]Junho!$K$28</f>
        <v>0</v>
      </c>
      <c r="Z8" s="18">
        <f>[4]Junho!$K$29</f>
        <v>14.8</v>
      </c>
      <c r="AA8" s="18">
        <f>[4]Junho!$K$30</f>
        <v>23.2</v>
      </c>
      <c r="AB8" s="18">
        <f>[4]Junho!$K$31</f>
        <v>0.4</v>
      </c>
      <c r="AC8" s="18">
        <f>[4]Junho!$K$32</f>
        <v>0.2</v>
      </c>
      <c r="AD8" s="18">
        <f>[4]Junho!$K$33</f>
        <v>0</v>
      </c>
      <c r="AE8" s="18">
        <f>[4]Junho!$K$34</f>
        <v>0</v>
      </c>
      <c r="AF8" s="36">
        <f>SUM(B8:AE8)</f>
        <v>99.800000000000026</v>
      </c>
      <c r="AG8" s="37">
        <f t="shared" ref="AG8" si="4">MAX(B8:AE8)</f>
        <v>23.2</v>
      </c>
      <c r="AH8" s="30">
        <f t="shared" si="3"/>
        <v>14</v>
      </c>
    </row>
    <row r="9" spans="1:34" ht="17.100000000000001" customHeight="1" x14ac:dyDescent="0.2">
      <c r="A9" s="16" t="s">
        <v>48</v>
      </c>
      <c r="B9" s="18">
        <f>[5]Junho!$K$5</f>
        <v>1.5999999999999999</v>
      </c>
      <c r="C9" s="18">
        <f>[5]Junho!$K$6</f>
        <v>3</v>
      </c>
      <c r="D9" s="18">
        <f>[5]Junho!$K$7</f>
        <v>0.2</v>
      </c>
      <c r="E9" s="18">
        <f>[5]Junho!$K$8</f>
        <v>0.2</v>
      </c>
      <c r="F9" s="18">
        <f>[5]Junho!$K$9</f>
        <v>0.2</v>
      </c>
      <c r="G9" s="18">
        <f>[5]Junho!$K$10</f>
        <v>0.2</v>
      </c>
      <c r="H9" s="18">
        <f>[5]Junho!$K$11</f>
        <v>0.2</v>
      </c>
      <c r="I9" s="18">
        <f>[5]Junho!$K$12</f>
        <v>0.2</v>
      </c>
      <c r="J9" s="18">
        <f>[5]Junho!$K$13</f>
        <v>0.2</v>
      </c>
      <c r="K9" s="18">
        <f>[5]Junho!$K$14</f>
        <v>8</v>
      </c>
      <c r="L9" s="18">
        <f>[5]Junho!$K$15</f>
        <v>3.2</v>
      </c>
      <c r="M9" s="18">
        <f>[5]Junho!$K$16</f>
        <v>0.2</v>
      </c>
      <c r="N9" s="18">
        <f>[5]Junho!$K$17</f>
        <v>0.2</v>
      </c>
      <c r="O9" s="18">
        <f>[5]Junho!$K$18</f>
        <v>0</v>
      </c>
      <c r="P9" s="18">
        <f>[5]Junho!$K$19</f>
        <v>13.399999999999999</v>
      </c>
      <c r="Q9" s="18">
        <f>[5]Junho!$K$20</f>
        <v>20.400000000000002</v>
      </c>
      <c r="R9" s="18">
        <f>[5]Junho!$K$21</f>
        <v>0</v>
      </c>
      <c r="S9" s="18">
        <f>[5]Junho!$K$22</f>
        <v>0</v>
      </c>
      <c r="T9" s="18">
        <f>[5]Junho!$K$23</f>
        <v>60.599999999999994</v>
      </c>
      <c r="U9" s="18">
        <f>[5]Junho!$K$24</f>
        <v>0.8</v>
      </c>
      <c r="V9" s="18">
        <f>[5]Junho!$K$25</f>
        <v>0.8</v>
      </c>
      <c r="W9" s="18">
        <f>[5]Junho!$K$26</f>
        <v>3.4</v>
      </c>
      <c r="X9" s="18">
        <f>[5]Junho!$K$27</f>
        <v>1.8000000000000003</v>
      </c>
      <c r="Y9" s="18">
        <f>[5]Junho!$K$28</f>
        <v>0.2</v>
      </c>
      <c r="Z9" s="18">
        <f>[5]Junho!$K$29</f>
        <v>81.400000000000006</v>
      </c>
      <c r="AA9" s="18">
        <f>[5]Junho!$K$30</f>
        <v>17.799999999999997</v>
      </c>
      <c r="AB9" s="18">
        <f>[5]Junho!$K$31</f>
        <v>0.60000000000000009</v>
      </c>
      <c r="AC9" s="18">
        <f>[5]Junho!$K$32</f>
        <v>0</v>
      </c>
      <c r="AD9" s="18">
        <f>[5]Junho!$K$33</f>
        <v>0</v>
      </c>
      <c r="AE9" s="18">
        <f>[5]Junho!$K$34</f>
        <v>0.4</v>
      </c>
      <c r="AF9" s="36">
        <f t="shared" si="1"/>
        <v>219.2</v>
      </c>
      <c r="AG9" s="37">
        <f t="shared" si="2"/>
        <v>81.400000000000006</v>
      </c>
      <c r="AH9" s="30">
        <f t="shared" si="3"/>
        <v>5</v>
      </c>
    </row>
    <row r="10" spans="1:34" ht="17.100000000000001" customHeight="1" x14ac:dyDescent="0.2">
      <c r="A10" s="16" t="s">
        <v>2</v>
      </c>
      <c r="B10" s="18">
        <f>[6]Junho!$K$5</f>
        <v>0</v>
      </c>
      <c r="C10" s="18">
        <f>[6]Junho!$K$6</f>
        <v>41.199999999999989</v>
      </c>
      <c r="D10" s="18">
        <f>[6]Junho!$K$7</f>
        <v>0.4</v>
      </c>
      <c r="E10" s="18">
        <f>[6]Junho!$K$8</f>
        <v>0.2</v>
      </c>
      <c r="F10" s="18">
        <f>[6]Junho!$K$9</f>
        <v>0</v>
      </c>
      <c r="G10" s="18">
        <f>[6]Junho!$K$10</f>
        <v>0</v>
      </c>
      <c r="H10" s="18">
        <f>[6]Junho!$K$11</f>
        <v>0</v>
      </c>
      <c r="I10" s="18">
        <f>[6]Junho!$K$12</f>
        <v>0</v>
      </c>
      <c r="J10" s="18">
        <f>[6]Junho!$K$13</f>
        <v>0</v>
      </c>
      <c r="K10" s="18">
        <f>[6]Junho!$K$14</f>
        <v>0</v>
      </c>
      <c r="L10" s="18">
        <f>[6]Junho!$K$15</f>
        <v>9.8000000000000007</v>
      </c>
      <c r="M10" s="18">
        <f>[6]Junho!$K$16</f>
        <v>0</v>
      </c>
      <c r="N10" s="18">
        <f>[6]Junho!$K$17</f>
        <v>0</v>
      </c>
      <c r="O10" s="18">
        <f>[6]Junho!$K$18</f>
        <v>0</v>
      </c>
      <c r="P10" s="18">
        <f>[6]Junho!$K$19</f>
        <v>10.199999999999999</v>
      </c>
      <c r="Q10" s="18">
        <f>[6]Junho!$K$20</f>
        <v>43.399999999999991</v>
      </c>
      <c r="R10" s="18">
        <f>[6]Junho!$K$21</f>
        <v>3</v>
      </c>
      <c r="S10" s="18">
        <f>[6]Junho!$K$22</f>
        <v>0</v>
      </c>
      <c r="T10" s="18">
        <f>[6]Junho!$K$23</f>
        <v>6</v>
      </c>
      <c r="U10" s="18">
        <f>[6]Junho!$K$24</f>
        <v>0</v>
      </c>
      <c r="V10" s="18">
        <f>[6]Junho!$K$25</f>
        <v>2.6</v>
      </c>
      <c r="W10" s="18">
        <f>[6]Junho!$K$26</f>
        <v>0.8</v>
      </c>
      <c r="X10" s="18">
        <f>[6]Junho!$K$27</f>
        <v>0</v>
      </c>
      <c r="Y10" s="18">
        <f>[6]Junho!$K$28</f>
        <v>0</v>
      </c>
      <c r="Z10" s="18">
        <f>[6]Junho!$K$29</f>
        <v>8.4</v>
      </c>
      <c r="AA10" s="18">
        <f>[6]Junho!$K$30</f>
        <v>56.2</v>
      </c>
      <c r="AB10" s="18">
        <f>[6]Junho!$K$31</f>
        <v>0.2</v>
      </c>
      <c r="AC10" s="18">
        <f>[6]Junho!$K$32</f>
        <v>0</v>
      </c>
      <c r="AD10" s="18">
        <f>[6]Junho!$K$33</f>
        <v>0</v>
      </c>
      <c r="AE10" s="18">
        <f>[6]Junho!$K$34</f>
        <v>0</v>
      </c>
      <c r="AF10" s="36">
        <f t="shared" si="1"/>
        <v>182.39999999999998</v>
      </c>
      <c r="AG10" s="37">
        <f t="shared" si="2"/>
        <v>56.2</v>
      </c>
      <c r="AH10" s="30">
        <f t="shared" si="3"/>
        <v>17</v>
      </c>
    </row>
    <row r="11" spans="1:34" ht="17.100000000000001" customHeight="1" x14ac:dyDescent="0.2">
      <c r="A11" s="16" t="s">
        <v>3</v>
      </c>
      <c r="B11" s="18">
        <f>[7]Junho!$K$5</f>
        <v>0</v>
      </c>
      <c r="C11" s="18">
        <f>[7]Junho!$K$6</f>
        <v>5.6000000000000005</v>
      </c>
      <c r="D11" s="18">
        <f>[7]Junho!$K$7</f>
        <v>0.4</v>
      </c>
      <c r="E11" s="18">
        <f>[7]Junho!$K$8</f>
        <v>0.2</v>
      </c>
      <c r="F11" s="18">
        <f>[7]Junho!$K$9</f>
        <v>0</v>
      </c>
      <c r="G11" s="18">
        <f>[7]Junho!$K$10</f>
        <v>0</v>
      </c>
      <c r="H11" s="18">
        <f>[7]Junho!$K$11</f>
        <v>0</v>
      </c>
      <c r="I11" s="18">
        <f>[7]Junho!$K$12</f>
        <v>0</v>
      </c>
      <c r="J11" s="18">
        <f>[7]Junho!$K$13</f>
        <v>0</v>
      </c>
      <c r="K11" s="18">
        <f>[7]Junho!$K$14</f>
        <v>0</v>
      </c>
      <c r="L11" s="18">
        <f>[7]Junho!$K$15</f>
        <v>0</v>
      </c>
      <c r="M11" s="18">
        <f>[7]Junho!$K$16</f>
        <v>1</v>
      </c>
      <c r="N11" s="18">
        <f>[7]Junho!$K$17</f>
        <v>0</v>
      </c>
      <c r="O11" s="18">
        <f>[7]Junho!$K$18</f>
        <v>0</v>
      </c>
      <c r="P11" s="18">
        <f>[7]Junho!$K$19</f>
        <v>0</v>
      </c>
      <c r="Q11" s="18">
        <f>[7]Junho!$K$20</f>
        <v>7.2</v>
      </c>
      <c r="R11" s="18">
        <f>[7]Junho!$K$21</f>
        <v>3.6</v>
      </c>
      <c r="S11" s="18">
        <f>[7]Junho!$K$22</f>
        <v>0.2</v>
      </c>
      <c r="T11" s="18">
        <f>[7]Junho!$K$23</f>
        <v>0</v>
      </c>
      <c r="U11" s="18">
        <f>[7]Junho!$K$24</f>
        <v>0</v>
      </c>
      <c r="V11" s="18">
        <f>[7]Junho!$K$25</f>
        <v>0</v>
      </c>
      <c r="W11" s="18">
        <f>[7]Junho!$K$26</f>
        <v>0</v>
      </c>
      <c r="X11" s="18">
        <f>[7]Junho!$K$27</f>
        <v>0</v>
      </c>
      <c r="Y11" s="18">
        <f>[7]Junho!$K$28</f>
        <v>0</v>
      </c>
      <c r="Z11" s="18">
        <f>[7]Junho!$K$29</f>
        <v>2</v>
      </c>
      <c r="AA11" s="18">
        <f>[7]Junho!$K$30</f>
        <v>6.2000000000000011</v>
      </c>
      <c r="AB11" s="18">
        <f>[7]Junho!$K$31</f>
        <v>4</v>
      </c>
      <c r="AC11" s="18">
        <f>[7]Junho!$K$32</f>
        <v>0.2</v>
      </c>
      <c r="AD11" s="18">
        <f>[7]Junho!$K$33</f>
        <v>0</v>
      </c>
      <c r="AE11" s="18">
        <f>[7]Junho!$K$34</f>
        <v>0</v>
      </c>
      <c r="AF11" s="36">
        <f t="shared" si="1"/>
        <v>30.600000000000005</v>
      </c>
      <c r="AG11" s="37">
        <f t="shared" si="2"/>
        <v>7.2</v>
      </c>
      <c r="AH11" s="30">
        <f t="shared" si="3"/>
        <v>19</v>
      </c>
    </row>
    <row r="12" spans="1:34" ht="17.100000000000001" customHeight="1" x14ac:dyDescent="0.2">
      <c r="A12" s="16" t="s">
        <v>4</v>
      </c>
      <c r="B12" s="18">
        <f>[8]Junho!$K$5</f>
        <v>0</v>
      </c>
      <c r="C12" s="18">
        <f>[8]Junho!$K$6</f>
        <v>0</v>
      </c>
      <c r="D12" s="18">
        <f>[8]Junho!$K$7</f>
        <v>0</v>
      </c>
      <c r="E12" s="18">
        <f>[8]Junho!$K$8</f>
        <v>0</v>
      </c>
      <c r="F12" s="18">
        <f>[8]Junho!$K$9</f>
        <v>0</v>
      </c>
      <c r="G12" s="18">
        <f>[8]Junho!$K$10</f>
        <v>0</v>
      </c>
      <c r="H12" s="18">
        <f>[8]Junho!$K$11</f>
        <v>0</v>
      </c>
      <c r="I12" s="18">
        <f>[8]Junho!$K$12</f>
        <v>0</v>
      </c>
      <c r="J12" s="18">
        <f>[8]Junho!$K$13</f>
        <v>0</v>
      </c>
      <c r="K12" s="18">
        <f>[8]Junho!$K$14</f>
        <v>5</v>
      </c>
      <c r="L12" s="18">
        <f>[8]Junho!$K$15</f>
        <v>0</v>
      </c>
      <c r="M12" s="18">
        <f>[8]Junho!$K$16</f>
        <v>0</v>
      </c>
      <c r="N12" s="18">
        <f>[8]Junho!$K$17</f>
        <v>0</v>
      </c>
      <c r="O12" s="18">
        <f>[8]Junho!$K$18</f>
        <v>0</v>
      </c>
      <c r="P12" s="18">
        <f>[8]Junho!$K$19</f>
        <v>0</v>
      </c>
      <c r="Q12" s="18">
        <f>[8]Junho!$K$20</f>
        <v>0.2</v>
      </c>
      <c r="R12" s="18">
        <f>[8]Junho!$K$21</f>
        <v>0</v>
      </c>
      <c r="S12" s="18">
        <f>[8]Junho!$K$22</f>
        <v>0</v>
      </c>
      <c r="T12" s="18">
        <f>[8]Junho!$K$23</f>
        <v>0</v>
      </c>
      <c r="U12" s="18">
        <f>[8]Junho!$K$24</f>
        <v>0</v>
      </c>
      <c r="V12" s="18">
        <f>[8]Junho!$K$25</f>
        <v>0</v>
      </c>
      <c r="W12" s="18">
        <f>[8]Junho!$K$26</f>
        <v>0</v>
      </c>
      <c r="X12" s="18">
        <f>[8]Junho!$K$27</f>
        <v>0</v>
      </c>
      <c r="Y12" s="18">
        <f>[8]Junho!$K$28</f>
        <v>0</v>
      </c>
      <c r="Z12" s="18">
        <f>[8]Junho!$K$29</f>
        <v>0</v>
      </c>
      <c r="AA12" s="18">
        <f>[8]Junho!$K$30</f>
        <v>49.6</v>
      </c>
      <c r="AB12" s="18">
        <f>[8]Junho!$K$31</f>
        <v>26.8</v>
      </c>
      <c r="AC12" s="18">
        <f>[8]Junho!$K$32</f>
        <v>0</v>
      </c>
      <c r="AD12" s="18">
        <f>[8]Junho!$K$33</f>
        <v>0</v>
      </c>
      <c r="AE12" s="18">
        <f>[8]Junho!$K$34</f>
        <v>0</v>
      </c>
      <c r="AF12" s="36">
        <f t="shared" si="1"/>
        <v>81.600000000000009</v>
      </c>
      <c r="AG12" s="37">
        <f t="shared" si="2"/>
        <v>49.6</v>
      </c>
      <c r="AH12" s="30">
        <f t="shared" si="3"/>
        <v>26</v>
      </c>
    </row>
    <row r="13" spans="1:34" ht="17.100000000000001" customHeight="1" x14ac:dyDescent="0.2">
      <c r="A13" s="16" t="s">
        <v>5</v>
      </c>
      <c r="B13" s="20">
        <f>[9]Junho!$K$5</f>
        <v>0</v>
      </c>
      <c r="C13" s="20">
        <f>[9]Junho!$K$6</f>
        <v>24.4</v>
      </c>
      <c r="D13" s="20">
        <f>[9]Junho!$K$7</f>
        <v>0.2</v>
      </c>
      <c r="E13" s="20">
        <f>[9]Junho!$K$8</f>
        <v>0</v>
      </c>
      <c r="F13" s="20">
        <f>[9]Junho!$K$9</f>
        <v>0</v>
      </c>
      <c r="G13" s="20">
        <f>[9]Junho!$K$10</f>
        <v>0</v>
      </c>
      <c r="H13" s="20">
        <f>[9]Junho!$K$11</f>
        <v>0</v>
      </c>
      <c r="I13" s="20">
        <f>[9]Junho!$K$12</f>
        <v>0</v>
      </c>
      <c r="J13" s="20">
        <f>[9]Junho!$K$13</f>
        <v>0</v>
      </c>
      <c r="K13" s="20">
        <f>[9]Junho!$K$14</f>
        <v>3</v>
      </c>
      <c r="L13" s="20">
        <f>[9]Junho!$K$15</f>
        <v>6</v>
      </c>
      <c r="M13" s="20">
        <f>[9]Junho!$K$16</f>
        <v>0.2</v>
      </c>
      <c r="N13" s="20">
        <f>[9]Junho!$K$17</f>
        <v>0</v>
      </c>
      <c r="O13" s="20">
        <f>[9]Junho!$K$18</f>
        <v>0</v>
      </c>
      <c r="P13" s="20">
        <f>[9]Junho!$K$19</f>
        <v>0</v>
      </c>
      <c r="Q13" s="20">
        <f>[9]Junho!$K$20</f>
        <v>0</v>
      </c>
      <c r="R13" s="20">
        <f>[9]Junho!$K$21</f>
        <v>9.4</v>
      </c>
      <c r="S13" s="20">
        <f>[9]Junho!$K$22</f>
        <v>0</v>
      </c>
      <c r="T13" s="20">
        <f>[9]Junho!$K$23</f>
        <v>2.6</v>
      </c>
      <c r="U13" s="20">
        <f>[9]Junho!$K$24</f>
        <v>0</v>
      </c>
      <c r="V13" s="20">
        <f>[9]Junho!$K$25</f>
        <v>0</v>
      </c>
      <c r="W13" s="20">
        <f>[9]Junho!$K$26</f>
        <v>0</v>
      </c>
      <c r="X13" s="20">
        <f>[9]Junho!$K$27</f>
        <v>0</v>
      </c>
      <c r="Y13" s="20">
        <f>[9]Junho!$K$28</f>
        <v>0</v>
      </c>
      <c r="Z13" s="20">
        <f>[9]Junho!$K$29</f>
        <v>0</v>
      </c>
      <c r="AA13" s="20">
        <f>[9]Junho!$K$30</f>
        <v>29.2</v>
      </c>
      <c r="AB13" s="20">
        <f>[9]Junho!$K$31</f>
        <v>0</v>
      </c>
      <c r="AC13" s="20">
        <f>[9]Junho!$K$32</f>
        <v>0</v>
      </c>
      <c r="AD13" s="20">
        <f>[9]Junho!$K$33</f>
        <v>0.2</v>
      </c>
      <c r="AE13" s="20">
        <f>[9]Junho!$K$34</f>
        <v>0</v>
      </c>
      <c r="AF13" s="36">
        <f t="shared" si="1"/>
        <v>75.2</v>
      </c>
      <c r="AG13" s="37">
        <f t="shared" si="2"/>
        <v>29.2</v>
      </c>
      <c r="AH13" s="30">
        <f t="shared" si="3"/>
        <v>21</v>
      </c>
    </row>
    <row r="14" spans="1:34" ht="17.100000000000001" customHeight="1" x14ac:dyDescent="0.2">
      <c r="A14" s="16" t="s">
        <v>50</v>
      </c>
      <c r="B14" s="20">
        <f>[10]Junho!$K$5</f>
        <v>0</v>
      </c>
      <c r="C14" s="20">
        <f>[10]Junho!$K$6</f>
        <v>7.4</v>
      </c>
      <c r="D14" s="20">
        <f>[10]Junho!$K$7</f>
        <v>2.8000000000000003</v>
      </c>
      <c r="E14" s="20">
        <f>[10]Junho!$K$8</f>
        <v>0</v>
      </c>
      <c r="F14" s="20">
        <f>[10]Junho!$K$9</f>
        <v>0</v>
      </c>
      <c r="G14" s="20">
        <f>[10]Junho!$K$10</f>
        <v>0</v>
      </c>
      <c r="H14" s="20">
        <f>[10]Junho!$K$11</f>
        <v>0</v>
      </c>
      <c r="I14" s="20">
        <f>[10]Junho!$K$12</f>
        <v>0</v>
      </c>
      <c r="J14" s="20">
        <f>[10]Junho!$K$13</f>
        <v>2.8</v>
      </c>
      <c r="K14" s="20">
        <f>[10]Junho!$K$14</f>
        <v>3.4</v>
      </c>
      <c r="L14" s="20">
        <f>[10]Junho!$K$15</f>
        <v>10.4</v>
      </c>
      <c r="M14" s="20">
        <f>[10]Junho!$K$16</f>
        <v>0.2</v>
      </c>
      <c r="N14" s="20">
        <f>[10]Junho!$K$17</f>
        <v>0</v>
      </c>
      <c r="O14" s="20">
        <f>[10]Junho!$K$18</f>
        <v>0</v>
      </c>
      <c r="P14" s="20">
        <f>[10]Junho!$K$19</f>
        <v>0</v>
      </c>
      <c r="Q14" s="20">
        <f>[10]Junho!$K$20</f>
        <v>0</v>
      </c>
      <c r="R14" s="20">
        <f>[10]Junho!$K$21</f>
        <v>0</v>
      </c>
      <c r="S14" s="20">
        <f>[10]Junho!$K$22</f>
        <v>0</v>
      </c>
      <c r="T14" s="20">
        <f>[10]Junho!$K$23</f>
        <v>0</v>
      </c>
      <c r="U14" s="20">
        <f>[10]Junho!$K$24</f>
        <v>0</v>
      </c>
      <c r="V14" s="20">
        <f>[10]Junho!$K$25</f>
        <v>0</v>
      </c>
      <c r="W14" s="20">
        <f>[10]Junho!$K$26</f>
        <v>0</v>
      </c>
      <c r="X14" s="20">
        <f>[10]Junho!$K$27</f>
        <v>0</v>
      </c>
      <c r="Y14" s="20">
        <f>[10]Junho!$K$28</f>
        <v>0.8</v>
      </c>
      <c r="Z14" s="20">
        <f>[10]Junho!$K$29</f>
        <v>0.6</v>
      </c>
      <c r="AA14" s="20">
        <f>[10]Junho!$K$30</f>
        <v>24.2</v>
      </c>
      <c r="AB14" s="20">
        <f>[10]Junho!$K$31</f>
        <v>8.7999999999999989</v>
      </c>
      <c r="AC14" s="20">
        <f>[10]Junho!$K$32</f>
        <v>0</v>
      </c>
      <c r="AD14" s="20">
        <f>[10]Junho!$K$33</f>
        <v>0</v>
      </c>
      <c r="AE14" s="20">
        <f>[10]Junho!$K$34</f>
        <v>0</v>
      </c>
      <c r="AF14" s="36">
        <f t="shared" si="1"/>
        <v>61.399999999999991</v>
      </c>
      <c r="AG14" s="37">
        <f t="shared" si="2"/>
        <v>24.2</v>
      </c>
      <c r="AH14" s="30">
        <f t="shared" si="3"/>
        <v>20</v>
      </c>
    </row>
    <row r="15" spans="1:34" ht="17.100000000000001" customHeight="1" x14ac:dyDescent="0.2">
      <c r="A15" s="16" t="s">
        <v>6</v>
      </c>
      <c r="B15" s="20">
        <f>[11]Junho!$K$5</f>
        <v>0</v>
      </c>
      <c r="C15" s="20">
        <f>[11]Junho!$K$6</f>
        <v>15</v>
      </c>
      <c r="D15" s="20">
        <f>[11]Junho!$K$7</f>
        <v>16.2</v>
      </c>
      <c r="E15" s="20">
        <f>[11]Junho!$K$8</f>
        <v>0.2</v>
      </c>
      <c r="F15" s="20">
        <f>[11]Junho!$K$9</f>
        <v>0</v>
      </c>
      <c r="G15" s="20">
        <f>[11]Junho!$K$10</f>
        <v>0</v>
      </c>
      <c r="H15" s="20">
        <f>[11]Junho!$K$11</f>
        <v>0</v>
      </c>
      <c r="I15" s="20">
        <f>[11]Junho!$K$12</f>
        <v>0</v>
      </c>
      <c r="J15" s="20">
        <f>[11]Junho!$K$13</f>
        <v>0</v>
      </c>
      <c r="K15" s="20">
        <f>[11]Junho!$K$14</f>
        <v>0</v>
      </c>
      <c r="L15" s="20">
        <f>[11]Junho!$K$15</f>
        <v>0.2</v>
      </c>
      <c r="M15" s="20">
        <f>[11]Junho!$K$16</f>
        <v>0</v>
      </c>
      <c r="N15" s="20">
        <f>[11]Junho!$K$17</f>
        <v>0</v>
      </c>
      <c r="O15" s="20">
        <f>[11]Junho!$K$18</f>
        <v>0</v>
      </c>
      <c r="P15" s="20">
        <f>[11]Junho!$K$19</f>
        <v>0</v>
      </c>
      <c r="Q15" s="20">
        <f>[11]Junho!$K$20</f>
        <v>2.6</v>
      </c>
      <c r="R15" s="20">
        <f>[11]Junho!$K$21</f>
        <v>0.2</v>
      </c>
      <c r="S15" s="20">
        <f>[11]Junho!$K$22</f>
        <v>0</v>
      </c>
      <c r="T15" s="20">
        <f>[11]Junho!$K$23</f>
        <v>0</v>
      </c>
      <c r="U15" s="20">
        <f>[11]Junho!$K$24</f>
        <v>0</v>
      </c>
      <c r="V15" s="20">
        <f>[11]Junho!$K$25</f>
        <v>0</v>
      </c>
      <c r="W15" s="20">
        <f>[11]Junho!$K$26</f>
        <v>0</v>
      </c>
      <c r="X15" s="20">
        <f>[11]Junho!$K$27</f>
        <v>0</v>
      </c>
      <c r="Y15" s="20">
        <f>[11]Junho!$K$28</f>
        <v>0.2</v>
      </c>
      <c r="Z15" s="20">
        <f>[11]Junho!$K$29</f>
        <v>2.2000000000000002</v>
      </c>
      <c r="AA15" s="20">
        <f>[11]Junho!$K$30</f>
        <v>44.4</v>
      </c>
      <c r="AB15" s="20">
        <f>[11]Junho!$K$31</f>
        <v>4.4000000000000004</v>
      </c>
      <c r="AC15" s="20">
        <f>[11]Junho!$K$32</f>
        <v>0.2</v>
      </c>
      <c r="AD15" s="20">
        <f>[11]Junho!$K$33</f>
        <v>0.2</v>
      </c>
      <c r="AE15" s="20">
        <f>[11]Junho!$K$34</f>
        <v>0</v>
      </c>
      <c r="AF15" s="36">
        <f t="shared" si="1"/>
        <v>86.000000000000014</v>
      </c>
      <c r="AG15" s="37">
        <f t="shared" si="2"/>
        <v>44.4</v>
      </c>
      <c r="AH15" s="30">
        <f t="shared" si="3"/>
        <v>18</v>
      </c>
    </row>
    <row r="16" spans="1:34" ht="17.100000000000001" customHeight="1" x14ac:dyDescent="0.2">
      <c r="A16" s="16" t="s">
        <v>7</v>
      </c>
      <c r="B16" s="20">
        <f>[12]Junho!$K$5</f>
        <v>0.60000000000000009</v>
      </c>
      <c r="C16" s="20">
        <f>[12]Junho!$K$6</f>
        <v>47.400000000000006</v>
      </c>
      <c r="D16" s="20">
        <f>[12]Junho!$K$7</f>
        <v>0</v>
      </c>
      <c r="E16" s="20">
        <f>[12]Junho!$K$8</f>
        <v>0.2</v>
      </c>
      <c r="F16" s="20">
        <f>[12]Junho!$K$9</f>
        <v>0.2</v>
      </c>
      <c r="G16" s="20">
        <f>[12]Junho!$K$10</f>
        <v>0</v>
      </c>
      <c r="H16" s="20">
        <f>[12]Junho!$K$11</f>
        <v>0</v>
      </c>
      <c r="I16" s="20">
        <f>[12]Junho!$K$12</f>
        <v>0</v>
      </c>
      <c r="J16" s="20">
        <f>[12]Junho!$K$13</f>
        <v>0</v>
      </c>
      <c r="K16" s="20">
        <f>[12]Junho!$K$14</f>
        <v>0</v>
      </c>
      <c r="L16" s="20">
        <f>[12]Junho!$K$15</f>
        <v>0</v>
      </c>
      <c r="M16" s="20">
        <f>[12]Junho!$K$16</f>
        <v>0.2</v>
      </c>
      <c r="N16" s="20">
        <f>[12]Junho!$K$17</f>
        <v>0</v>
      </c>
      <c r="O16" s="20">
        <f>[12]Junho!$K$18</f>
        <v>1.8</v>
      </c>
      <c r="P16" s="20">
        <f>[12]Junho!$K$19</f>
        <v>7.2</v>
      </c>
      <c r="Q16" s="20">
        <f>[12]Junho!$K$20</f>
        <v>34.6</v>
      </c>
      <c r="R16" s="20">
        <f>[12]Junho!$K$21</f>
        <v>0.4</v>
      </c>
      <c r="S16" s="20">
        <f>[12]Junho!$K$22</f>
        <v>0</v>
      </c>
      <c r="T16" s="20">
        <f>[12]Junho!$K$23</f>
        <v>11.399999999999999</v>
      </c>
      <c r="U16" s="20">
        <f>[12]Junho!$K$24</f>
        <v>1.4</v>
      </c>
      <c r="V16" s="20">
        <f>[12]Junho!$K$25</f>
        <v>3.2</v>
      </c>
      <c r="W16" s="20">
        <f>[12]Junho!$K$26</f>
        <v>0.4</v>
      </c>
      <c r="X16" s="20">
        <f>[12]Junho!$K$27</f>
        <v>0</v>
      </c>
      <c r="Y16" s="20">
        <f>[12]Junho!$K$28</f>
        <v>0</v>
      </c>
      <c r="Z16" s="20">
        <f>[12]Junho!$K$29</f>
        <v>57.199999999999996</v>
      </c>
      <c r="AA16" s="20" t="str">
        <f>[12]Junho!$K$30</f>
        <v>**</v>
      </c>
      <c r="AB16" s="20" t="str">
        <f>[12]Junho!$K$31</f>
        <v>**</v>
      </c>
      <c r="AC16" s="20">
        <f>[12]Junho!$K$32</f>
        <v>0.2</v>
      </c>
      <c r="AD16" s="20">
        <f>[12]Junho!$K$33</f>
        <v>0</v>
      </c>
      <c r="AE16" s="20">
        <f>[12]Junho!$K$34</f>
        <v>1.8</v>
      </c>
      <c r="AF16" s="36">
        <f t="shared" si="1"/>
        <v>168.20000000000005</v>
      </c>
      <c r="AG16" s="37">
        <f t="shared" si="2"/>
        <v>57.199999999999996</v>
      </c>
      <c r="AH16" s="30">
        <f t="shared" si="3"/>
        <v>12</v>
      </c>
    </row>
    <row r="17" spans="1:35" ht="17.100000000000001" customHeight="1" x14ac:dyDescent="0.2">
      <c r="A17" s="16" t="s">
        <v>8</v>
      </c>
      <c r="B17" s="18">
        <f>[13]Junho!$K$5</f>
        <v>0</v>
      </c>
      <c r="C17" s="18">
        <f>[13]Junho!$K$6</f>
        <v>2</v>
      </c>
      <c r="D17" s="18">
        <f>[13]Junho!$K$7</f>
        <v>0.2</v>
      </c>
      <c r="E17" s="18">
        <f>[13]Junho!$K$8</f>
        <v>0.2</v>
      </c>
      <c r="F17" s="18">
        <f>[13]Junho!$K$9</f>
        <v>0.2</v>
      </c>
      <c r="G17" s="18">
        <f>[13]Junho!$K$10</f>
        <v>0.2</v>
      </c>
      <c r="H17" s="18">
        <f>[13]Junho!$K$11</f>
        <v>0</v>
      </c>
      <c r="I17" s="18">
        <f>[13]Junho!$K$12</f>
        <v>0</v>
      </c>
      <c r="J17" s="18">
        <f>[13]Junho!$K$13</f>
        <v>0</v>
      </c>
      <c r="K17" s="18">
        <f>[13]Junho!$K$14</f>
        <v>3.8</v>
      </c>
      <c r="L17" s="18">
        <f>[13]Junho!$K$15</f>
        <v>0</v>
      </c>
      <c r="M17" s="18">
        <f>[13]Junho!$K$16</f>
        <v>0.2</v>
      </c>
      <c r="N17" s="18">
        <f>[13]Junho!$K$17</f>
        <v>0</v>
      </c>
      <c r="O17" s="18">
        <f>[13]Junho!$K$18</f>
        <v>0.2</v>
      </c>
      <c r="P17" s="18">
        <f>[13]Junho!$K$19</f>
        <v>51.000000000000007</v>
      </c>
      <c r="Q17" s="18">
        <f>[13]Junho!$K$20</f>
        <v>37.999999999999993</v>
      </c>
      <c r="R17" s="18">
        <f>[13]Junho!$K$21</f>
        <v>0.4</v>
      </c>
      <c r="S17" s="18">
        <f>[13]Junho!$K$22</f>
        <v>0</v>
      </c>
      <c r="T17" s="18">
        <f>[13]Junho!$K$23</f>
        <v>50.800000000000004</v>
      </c>
      <c r="U17" s="18">
        <f>[13]Junho!$K$24</f>
        <v>53.8</v>
      </c>
      <c r="V17" s="18">
        <f>[13]Junho!$K$25</f>
        <v>6.8000000000000007</v>
      </c>
      <c r="W17" s="18">
        <f>[13]Junho!$K$26</f>
        <v>0.4</v>
      </c>
      <c r="X17" s="18">
        <f>[13]Junho!$K$27</f>
        <v>6.8</v>
      </c>
      <c r="Y17" s="18">
        <f>[13]Junho!$K$28</f>
        <v>10.6</v>
      </c>
      <c r="Z17" s="18">
        <f>[13]Junho!$K$29</f>
        <v>31.2</v>
      </c>
      <c r="AA17" s="18">
        <f>[13]Junho!$K$30</f>
        <v>22.2</v>
      </c>
      <c r="AB17" s="18">
        <f>[13]Junho!$K$31</f>
        <v>0.60000000000000009</v>
      </c>
      <c r="AC17" s="18">
        <f>[13]Junho!$K$32</f>
        <v>0.2</v>
      </c>
      <c r="AD17" s="18">
        <f>[13]Junho!$K$33</f>
        <v>0.6</v>
      </c>
      <c r="AE17" s="18">
        <f>[13]Junho!$K$34</f>
        <v>12.6</v>
      </c>
      <c r="AF17" s="36">
        <f t="shared" si="1"/>
        <v>293.00000000000006</v>
      </c>
      <c r="AG17" s="37">
        <f t="shared" si="2"/>
        <v>53.8</v>
      </c>
      <c r="AH17" s="30">
        <f t="shared" si="3"/>
        <v>7</v>
      </c>
    </row>
    <row r="18" spans="1:35" ht="17.100000000000001" customHeight="1" x14ac:dyDescent="0.2">
      <c r="A18" s="16" t="s">
        <v>9</v>
      </c>
      <c r="B18" s="20">
        <f>[14]Junho!$K$5</f>
        <v>4.5999999999999996</v>
      </c>
      <c r="C18" s="20">
        <f>[14]Junho!$K$6</f>
        <v>23</v>
      </c>
      <c r="D18" s="20">
        <f>[14]Junho!$K$7</f>
        <v>0.4</v>
      </c>
      <c r="E18" s="20">
        <f>[14]Junho!$K$8</f>
        <v>0</v>
      </c>
      <c r="F18" s="20">
        <f>[14]Junho!$K$9</f>
        <v>0</v>
      </c>
      <c r="G18" s="20">
        <f>[14]Junho!$K$10</f>
        <v>0</v>
      </c>
      <c r="H18" s="20">
        <f>[14]Junho!$K$11</f>
        <v>0</v>
      </c>
      <c r="I18" s="20">
        <f>[14]Junho!$K$12</f>
        <v>0</v>
      </c>
      <c r="J18" s="20">
        <f>[14]Junho!$K$13</f>
        <v>0</v>
      </c>
      <c r="K18" s="20">
        <f>[14]Junho!$K$14</f>
        <v>0</v>
      </c>
      <c r="L18" s="20">
        <f>[14]Junho!$K$15</f>
        <v>0</v>
      </c>
      <c r="M18" s="20">
        <f>[14]Junho!$K$16</f>
        <v>0</v>
      </c>
      <c r="N18" s="20">
        <f>[14]Junho!$K$17</f>
        <v>0</v>
      </c>
      <c r="O18" s="20">
        <f>[14]Junho!$K$18</f>
        <v>0</v>
      </c>
      <c r="P18" s="20">
        <f>[14]Junho!$K$19</f>
        <v>8.7999999999999989</v>
      </c>
      <c r="Q18" s="20">
        <f>[14]Junho!$K$20</f>
        <v>35.6</v>
      </c>
      <c r="R18" s="20">
        <f>[14]Junho!$K$21</f>
        <v>0.4</v>
      </c>
      <c r="S18" s="20">
        <f>[14]Junho!$K$22</f>
        <v>0</v>
      </c>
      <c r="T18" s="20">
        <f>[14]Junho!$K$23</f>
        <v>3.2</v>
      </c>
      <c r="U18" s="20">
        <f>[14]Junho!$K$24</f>
        <v>0.2</v>
      </c>
      <c r="V18" s="20">
        <f>[14]Junho!$K$25</f>
        <v>4</v>
      </c>
      <c r="W18" s="20">
        <f>[14]Junho!$K$26</f>
        <v>0.60000000000000009</v>
      </c>
      <c r="X18" s="20">
        <f>[14]Junho!$K$27</f>
        <v>1.2000000000000002</v>
      </c>
      <c r="Y18" s="20">
        <f>[14]Junho!$K$28</f>
        <v>3.2</v>
      </c>
      <c r="Z18" s="20">
        <f>[14]Junho!$K$29</f>
        <v>36.999999999999993</v>
      </c>
      <c r="AA18" s="20">
        <f>[14]Junho!$K$30</f>
        <v>46.2</v>
      </c>
      <c r="AB18" s="20">
        <f>[14]Junho!$K$31</f>
        <v>0</v>
      </c>
      <c r="AC18" s="20">
        <f>[14]Junho!$K$32</f>
        <v>0.2</v>
      </c>
      <c r="AD18" s="20">
        <f>[14]Junho!$K$33</f>
        <v>0</v>
      </c>
      <c r="AE18" s="20">
        <f>[14]Junho!$K$34</f>
        <v>0</v>
      </c>
      <c r="AF18" s="36">
        <f t="shared" si="1"/>
        <v>168.60000000000002</v>
      </c>
      <c r="AG18" s="37">
        <f t="shared" si="2"/>
        <v>46.2</v>
      </c>
      <c r="AH18" s="30">
        <f t="shared" si="3"/>
        <v>15</v>
      </c>
    </row>
    <row r="19" spans="1:35" ht="17.100000000000001" customHeight="1" x14ac:dyDescent="0.2">
      <c r="A19" s="16" t="s">
        <v>49</v>
      </c>
      <c r="B19" s="20">
        <f>[15]Junho!$K$5</f>
        <v>0</v>
      </c>
      <c r="C19" s="20">
        <f>[15]Junho!$K$6</f>
        <v>4.5999999999999996</v>
      </c>
      <c r="D19" s="20">
        <f>[15]Junho!$K$7</f>
        <v>0.6</v>
      </c>
      <c r="E19" s="20">
        <f>[15]Junho!$K$8</f>
        <v>0.2</v>
      </c>
      <c r="F19" s="20">
        <f>[15]Junho!$K$9</f>
        <v>0</v>
      </c>
      <c r="G19" s="20">
        <f>[15]Junho!$K$10</f>
        <v>0</v>
      </c>
      <c r="H19" s="20">
        <f>[15]Junho!$K$11</f>
        <v>0</v>
      </c>
      <c r="I19" s="20">
        <f>[15]Junho!$K$12</f>
        <v>0</v>
      </c>
      <c r="J19" s="20">
        <f>[15]Junho!$K$13</f>
        <v>0</v>
      </c>
      <c r="K19" s="20">
        <f>[15]Junho!$K$14</f>
        <v>1.2</v>
      </c>
      <c r="L19" s="20">
        <f>[15]Junho!$K$15</f>
        <v>3.6</v>
      </c>
      <c r="M19" s="20">
        <f>[15]Junho!$K$16</f>
        <v>0</v>
      </c>
      <c r="N19" s="20">
        <f>[15]Junho!$K$17</f>
        <v>0</v>
      </c>
      <c r="O19" s="20">
        <f>[15]Junho!$K$18</f>
        <v>0</v>
      </c>
      <c r="P19" s="20">
        <f>[15]Junho!$K$19</f>
        <v>16.2</v>
      </c>
      <c r="Q19" s="20">
        <f>[15]Junho!$K$20</f>
        <v>74.000000000000028</v>
      </c>
      <c r="R19" s="20">
        <f>[15]Junho!$K$21</f>
        <v>0.2</v>
      </c>
      <c r="S19" s="20">
        <f>[15]Junho!$K$22</f>
        <v>0</v>
      </c>
      <c r="T19" s="20">
        <f>[15]Junho!$K$23</f>
        <v>15.399999999999999</v>
      </c>
      <c r="U19" s="20">
        <f>[15]Junho!$K$24</f>
        <v>5.8</v>
      </c>
      <c r="V19" s="20">
        <f>[15]Junho!$K$25</f>
        <v>0.2</v>
      </c>
      <c r="W19" s="20">
        <f>[15]Junho!$K$26</f>
        <v>0</v>
      </c>
      <c r="X19" s="20">
        <f>[15]Junho!$K$27</f>
        <v>0</v>
      </c>
      <c r="Y19" s="20">
        <f>[15]Junho!$K$28</f>
        <v>0</v>
      </c>
      <c r="Z19" s="20">
        <f>[15]Junho!$K$29</f>
        <v>18.600000000000001</v>
      </c>
      <c r="AA19" s="20">
        <f>[15]Junho!$K$30</f>
        <v>60</v>
      </c>
      <c r="AB19" s="20">
        <f>[15]Junho!$K$31</f>
        <v>0.2</v>
      </c>
      <c r="AC19" s="20">
        <f>[15]Junho!$K$32</f>
        <v>0</v>
      </c>
      <c r="AD19" s="20">
        <f>[15]Junho!$K$33</f>
        <v>0.4</v>
      </c>
      <c r="AE19" s="20">
        <f>[15]Junho!$K$34</f>
        <v>0.2</v>
      </c>
      <c r="AF19" s="36">
        <f t="shared" si="1"/>
        <v>201.4</v>
      </c>
      <c r="AG19" s="37">
        <f t="shared" si="2"/>
        <v>74.000000000000028</v>
      </c>
      <c r="AH19" s="30">
        <f t="shared" si="3"/>
        <v>14</v>
      </c>
    </row>
    <row r="20" spans="1:35" ht="17.100000000000001" customHeight="1" x14ac:dyDescent="0.2">
      <c r="A20" s="16" t="s">
        <v>10</v>
      </c>
      <c r="B20" s="20">
        <f>[16]Junho!$K$5</f>
        <v>0.2</v>
      </c>
      <c r="C20" s="20">
        <f>[16]Junho!$K$6</f>
        <v>3.8</v>
      </c>
      <c r="D20" s="20">
        <f>[16]Junho!$K$7</f>
        <v>0</v>
      </c>
      <c r="E20" s="20">
        <f>[16]Junho!$K$8</f>
        <v>0.4</v>
      </c>
      <c r="F20" s="20">
        <f>[16]Junho!$K$9</f>
        <v>0.2</v>
      </c>
      <c r="G20" s="20">
        <f>[16]Junho!$K$10</f>
        <v>0</v>
      </c>
      <c r="H20" s="20">
        <f>[16]Junho!$K$11</f>
        <v>0.2</v>
      </c>
      <c r="I20" s="20">
        <f>[16]Junho!$K$12</f>
        <v>0</v>
      </c>
      <c r="J20" s="20">
        <f>[16]Junho!$K$13</f>
        <v>0</v>
      </c>
      <c r="K20" s="20">
        <f>[16]Junho!$K$14</f>
        <v>0</v>
      </c>
      <c r="L20" s="20">
        <f>[16]Junho!$K$15</f>
        <v>0.2</v>
      </c>
      <c r="M20" s="20">
        <f>[16]Junho!$K$16</f>
        <v>0.2</v>
      </c>
      <c r="N20" s="20">
        <f>[16]Junho!$K$17</f>
        <v>0.2</v>
      </c>
      <c r="O20" s="20">
        <f>[16]Junho!$K$18</f>
        <v>0</v>
      </c>
      <c r="P20" s="20">
        <f>[16]Junho!$K$19</f>
        <v>49.400000000000006</v>
      </c>
      <c r="Q20" s="20">
        <f>[16]Junho!$K$20</f>
        <v>28.4</v>
      </c>
      <c r="R20" s="20">
        <f>[16]Junho!$K$21</f>
        <v>0.6</v>
      </c>
      <c r="S20" s="20">
        <f>[16]Junho!$K$22</f>
        <v>0</v>
      </c>
      <c r="T20" s="20">
        <f>[16]Junho!$K$23</f>
        <v>28.8</v>
      </c>
      <c r="U20" s="20">
        <f>[16]Junho!$K$24</f>
        <v>20</v>
      </c>
      <c r="V20" s="20">
        <f>[16]Junho!$K$25</f>
        <v>6.0000000000000009</v>
      </c>
      <c r="W20" s="20">
        <f>[16]Junho!$K$26</f>
        <v>2</v>
      </c>
      <c r="X20" s="20">
        <f>[16]Junho!$K$27</f>
        <v>5</v>
      </c>
      <c r="Y20" s="20">
        <f>[16]Junho!$K$28</f>
        <v>2.6</v>
      </c>
      <c r="Z20" s="20">
        <f>[16]Junho!$K$29</f>
        <v>85.2</v>
      </c>
      <c r="AA20" s="20">
        <f>[16]Junho!$K$30</f>
        <v>20.999999999999996</v>
      </c>
      <c r="AB20" s="20">
        <f>[16]Junho!$K$31</f>
        <v>0.60000000000000009</v>
      </c>
      <c r="AC20" s="20">
        <f>[16]Junho!$K$32</f>
        <v>0</v>
      </c>
      <c r="AD20" s="20">
        <f>[16]Junho!$K$33</f>
        <v>0</v>
      </c>
      <c r="AE20" s="20">
        <f>[16]Junho!$K$34</f>
        <v>1.6</v>
      </c>
      <c r="AF20" s="36">
        <f t="shared" si="1"/>
        <v>256.59999999999997</v>
      </c>
      <c r="AG20" s="37">
        <f t="shared" si="2"/>
        <v>85.2</v>
      </c>
      <c r="AH20" s="30">
        <f t="shared" si="3"/>
        <v>9</v>
      </c>
    </row>
    <row r="21" spans="1:35" ht="17.100000000000001" customHeight="1" x14ac:dyDescent="0.2">
      <c r="A21" s="16" t="s">
        <v>11</v>
      </c>
      <c r="B21" s="20">
        <f>[17]Junho!$K$5</f>
        <v>0</v>
      </c>
      <c r="C21" s="20">
        <f>[17]Junho!$K$6</f>
        <v>0.2</v>
      </c>
      <c r="D21" s="20">
        <f>[17]Junho!$K$7</f>
        <v>0</v>
      </c>
      <c r="E21" s="20">
        <f>[17]Junho!$K$8</f>
        <v>0.2</v>
      </c>
      <c r="F21" s="20">
        <f>[17]Junho!$K$9</f>
        <v>0</v>
      </c>
      <c r="G21" s="20">
        <f>[17]Junho!$K$10</f>
        <v>0</v>
      </c>
      <c r="H21" s="20">
        <f>[17]Junho!$K$11</f>
        <v>0</v>
      </c>
      <c r="I21" s="20">
        <f>[17]Junho!$K$12</f>
        <v>0</v>
      </c>
      <c r="J21" s="20">
        <f>[17]Junho!$K$13</f>
        <v>0.2</v>
      </c>
      <c r="K21" s="20">
        <f>[17]Junho!$K$14</f>
        <v>0</v>
      </c>
      <c r="L21" s="20">
        <f>[17]Junho!$K$15</f>
        <v>0.2</v>
      </c>
      <c r="M21" s="20">
        <f>[17]Junho!$K$16</f>
        <v>0</v>
      </c>
      <c r="N21" s="20">
        <f>[17]Junho!$K$17</f>
        <v>0</v>
      </c>
      <c r="O21" s="20">
        <f>[17]Junho!$K$18</f>
        <v>0</v>
      </c>
      <c r="P21" s="20">
        <f>[17]Junho!$K$19</f>
        <v>0</v>
      </c>
      <c r="Q21" s="20">
        <f>[17]Junho!$K$20</f>
        <v>0</v>
      </c>
      <c r="R21" s="20">
        <f>[17]Junho!$K$21</f>
        <v>0</v>
      </c>
      <c r="S21" s="20">
        <f>[17]Junho!$K$22</f>
        <v>0</v>
      </c>
      <c r="T21" s="20">
        <f>[17]Junho!$K$23</f>
        <v>0.2</v>
      </c>
      <c r="U21" s="20">
        <f>[17]Junho!$K$24</f>
        <v>3.6</v>
      </c>
      <c r="V21" s="20">
        <f>[17]Junho!$K$25</f>
        <v>0.60000000000000009</v>
      </c>
      <c r="W21" s="20">
        <f>[17]Junho!$K$26</f>
        <v>0.2</v>
      </c>
      <c r="X21" s="20">
        <f>[17]Junho!$K$27</f>
        <v>0.2</v>
      </c>
      <c r="Y21" s="20">
        <f>[17]Junho!$K$28</f>
        <v>1.5999999999999999</v>
      </c>
      <c r="Z21" s="20">
        <f>[17]Junho!$K$29</f>
        <v>12</v>
      </c>
      <c r="AA21" s="20">
        <f>[17]Junho!$K$30</f>
        <v>83.40000000000002</v>
      </c>
      <c r="AB21" s="20">
        <f>[17]Junho!$K$31</f>
        <v>0</v>
      </c>
      <c r="AC21" s="20">
        <f>[17]Junho!$K$32</f>
        <v>0</v>
      </c>
      <c r="AD21" s="20">
        <f>[17]Junho!$K$33</f>
        <v>4.2</v>
      </c>
      <c r="AE21" s="20">
        <f>[17]Junho!$K$34</f>
        <v>0.2</v>
      </c>
      <c r="AF21" s="36">
        <f t="shared" si="1"/>
        <v>107.00000000000003</v>
      </c>
      <c r="AG21" s="37">
        <f t="shared" si="2"/>
        <v>83.40000000000002</v>
      </c>
      <c r="AH21" s="30">
        <f t="shared" si="3"/>
        <v>16</v>
      </c>
    </row>
    <row r="22" spans="1:35" ht="17.100000000000001" customHeight="1" x14ac:dyDescent="0.2">
      <c r="A22" s="16" t="s">
        <v>12</v>
      </c>
      <c r="B22" s="20">
        <f>[18]Junho!$K$5</f>
        <v>0</v>
      </c>
      <c r="C22" s="20">
        <f>[18]Junho!$K$6</f>
        <v>26.599999999999998</v>
      </c>
      <c r="D22" s="20">
        <f>[18]Junho!$K$7</f>
        <v>0.2</v>
      </c>
      <c r="E22" s="20">
        <f>[18]Junho!$K$8</f>
        <v>0.2</v>
      </c>
      <c r="F22" s="20">
        <f>[18]Junho!$K$9</f>
        <v>0.2</v>
      </c>
      <c r="G22" s="20">
        <f>[18]Junho!$K$10</f>
        <v>0</v>
      </c>
      <c r="H22" s="20">
        <f>[18]Junho!$K$11</f>
        <v>0.2</v>
      </c>
      <c r="I22" s="20">
        <f>[18]Junho!$K$12</f>
        <v>0</v>
      </c>
      <c r="J22" s="20">
        <f>[18]Junho!$K$13</f>
        <v>0</v>
      </c>
      <c r="K22" s="20">
        <f>[18]Junho!$K$14</f>
        <v>0</v>
      </c>
      <c r="L22" s="20">
        <f>[18]Junho!$K$15</f>
        <v>0.2</v>
      </c>
      <c r="M22" s="20">
        <f>[18]Junho!$K$16</f>
        <v>0.2</v>
      </c>
      <c r="N22" s="20">
        <f>[18]Junho!$K$17</f>
        <v>0</v>
      </c>
      <c r="O22" s="20">
        <f>[18]Junho!$K$18</f>
        <v>0</v>
      </c>
      <c r="P22" s="20">
        <f>[18]Junho!$K$19</f>
        <v>34.4</v>
      </c>
      <c r="Q22" s="20">
        <f>[18]Junho!$K$20</f>
        <v>79.2</v>
      </c>
      <c r="R22" s="20">
        <f>[18]Junho!$K$21</f>
        <v>0</v>
      </c>
      <c r="S22" s="20">
        <f>[18]Junho!$K$22</f>
        <v>0</v>
      </c>
      <c r="T22" s="20">
        <f>[18]Junho!$K$23</f>
        <v>23.599999999999998</v>
      </c>
      <c r="U22" s="20">
        <f>[18]Junho!$K$24</f>
        <v>0</v>
      </c>
      <c r="V22" s="20">
        <f>[18]Junho!$K$25</f>
        <v>0.2</v>
      </c>
      <c r="W22" s="20">
        <f>[18]Junho!$K$26</f>
        <v>0</v>
      </c>
      <c r="X22" s="20">
        <f>[18]Junho!$K$27</f>
        <v>0</v>
      </c>
      <c r="Y22" s="20">
        <f>[18]Junho!$K$28</f>
        <v>0</v>
      </c>
      <c r="Z22" s="20">
        <f>[18]Junho!$K$29</f>
        <v>42</v>
      </c>
      <c r="AA22" s="20">
        <f>[18]Junho!$K$30</f>
        <v>23</v>
      </c>
      <c r="AB22" s="20">
        <f>[18]Junho!$K$31</f>
        <v>0.2</v>
      </c>
      <c r="AC22" s="20">
        <f>[18]Junho!$K$32</f>
        <v>0</v>
      </c>
      <c r="AD22" s="20">
        <f>[18]Junho!$K$33</f>
        <v>0.2</v>
      </c>
      <c r="AE22" s="20">
        <f>[18]Junho!$K$34</f>
        <v>0.2</v>
      </c>
      <c r="AF22" s="36">
        <f t="shared" si="1"/>
        <v>230.79999999999993</v>
      </c>
      <c r="AG22" s="37">
        <f t="shared" si="2"/>
        <v>79.2</v>
      </c>
      <c r="AH22" s="30">
        <f t="shared" si="3"/>
        <v>14</v>
      </c>
    </row>
    <row r="23" spans="1:35" ht="17.100000000000001" customHeight="1" x14ac:dyDescent="0.2">
      <c r="A23" s="16" t="s">
        <v>13</v>
      </c>
      <c r="B23" s="20">
        <f>[19]Junho!$K$5</f>
        <v>0</v>
      </c>
      <c r="C23" s="20">
        <f>[19]Junho!$K$6</f>
        <v>30.6</v>
      </c>
      <c r="D23" s="20">
        <f>[19]Junho!$K$7</f>
        <v>1.6</v>
      </c>
      <c r="E23" s="20">
        <f>[19]Junho!$K$8</f>
        <v>0.2</v>
      </c>
      <c r="F23" s="20">
        <f>[19]Junho!$K$9</f>
        <v>0</v>
      </c>
      <c r="G23" s="20">
        <f>[19]Junho!$K$10</f>
        <v>0</v>
      </c>
      <c r="H23" s="20">
        <f>[19]Junho!$K$11</f>
        <v>0</v>
      </c>
      <c r="I23" s="20">
        <f>[19]Junho!$K$12</f>
        <v>0</v>
      </c>
      <c r="J23" s="20">
        <f>[19]Junho!$K$13</f>
        <v>0.2</v>
      </c>
      <c r="K23" s="20">
        <f>[19]Junho!$K$14</f>
        <v>0</v>
      </c>
      <c r="L23" s="20">
        <f>[19]Junho!$K$15</f>
        <v>0</v>
      </c>
      <c r="M23" s="20">
        <f>[19]Junho!$K$16</f>
        <v>0.2</v>
      </c>
      <c r="N23" s="20">
        <f>[19]Junho!$K$17</f>
        <v>0</v>
      </c>
      <c r="O23" s="20">
        <f>[19]Junho!$K$18</f>
        <v>0</v>
      </c>
      <c r="P23" s="20">
        <f>[19]Junho!$K$19</f>
        <v>2.8</v>
      </c>
      <c r="Q23" s="20">
        <f>[19]Junho!$K$20</f>
        <v>0.2</v>
      </c>
      <c r="R23" s="20">
        <f>[19]Junho!$K$21</f>
        <v>34.799999999999997</v>
      </c>
      <c r="S23" s="20">
        <f>[19]Junho!$K$22</f>
        <v>0.2</v>
      </c>
      <c r="T23" s="20">
        <f>[19]Junho!$K$23</f>
        <v>0.2</v>
      </c>
      <c r="U23" s="20">
        <f>[19]Junho!$K$24</f>
        <v>0</v>
      </c>
      <c r="V23" s="20" t="str">
        <f>[19]Junho!$K$25</f>
        <v>**</v>
      </c>
      <c r="W23" s="20" t="str">
        <f>[19]Junho!$K$26</f>
        <v>**</v>
      </c>
      <c r="X23" s="20" t="str">
        <f>[19]Junho!$K$27</f>
        <v>**</v>
      </c>
      <c r="Y23" s="20" t="str">
        <f>[19]Junho!$K$28</f>
        <v>**</v>
      </c>
      <c r="Z23" s="20" t="str">
        <f>[19]Junho!$K$29</f>
        <v>**</v>
      </c>
      <c r="AA23" s="20" t="str">
        <f>[19]Junho!$K$30</f>
        <v>**</v>
      </c>
      <c r="AB23" s="20" t="str">
        <f>[19]Junho!$K$31</f>
        <v>**</v>
      </c>
      <c r="AC23" s="20" t="str">
        <f>[19]Junho!$K$32</f>
        <v>**</v>
      </c>
      <c r="AD23" s="20" t="str">
        <f>[19]Junho!$K$33</f>
        <v>**</v>
      </c>
      <c r="AE23" s="20" t="str">
        <f>[19]Junho!$K$34</f>
        <v>**</v>
      </c>
      <c r="AF23" s="36">
        <f t="shared" si="1"/>
        <v>71.000000000000014</v>
      </c>
      <c r="AG23" s="37">
        <f t="shared" si="2"/>
        <v>34.799999999999997</v>
      </c>
      <c r="AH23" s="30">
        <f t="shared" si="3"/>
        <v>10</v>
      </c>
    </row>
    <row r="24" spans="1:35" ht="17.100000000000001" customHeight="1" x14ac:dyDescent="0.2">
      <c r="A24" s="16" t="s">
        <v>14</v>
      </c>
      <c r="B24" s="20">
        <f>[20]Junho!$K$5</f>
        <v>0</v>
      </c>
      <c r="C24" s="20">
        <f>[20]Junho!$K$6</f>
        <v>6.8</v>
      </c>
      <c r="D24" s="20">
        <f>[20]Junho!$K$7</f>
        <v>0.8</v>
      </c>
      <c r="E24" s="20">
        <f>[20]Junho!$K$8</f>
        <v>0</v>
      </c>
      <c r="F24" s="20">
        <f>[20]Junho!$K$9</f>
        <v>0</v>
      </c>
      <c r="G24" s="20">
        <f>[20]Junho!$K$10</f>
        <v>0</v>
      </c>
      <c r="H24" s="20">
        <f>[20]Junho!$K$11</f>
        <v>0</v>
      </c>
      <c r="I24" s="20">
        <f>[20]Junho!$K$12</f>
        <v>0</v>
      </c>
      <c r="J24" s="20">
        <f>[20]Junho!$K$13</f>
        <v>0</v>
      </c>
      <c r="K24" s="20">
        <f>[20]Junho!$K$14</f>
        <v>0</v>
      </c>
      <c r="L24" s="20">
        <f>[20]Junho!$K$15</f>
        <v>5.8</v>
      </c>
      <c r="M24" s="20">
        <f>[20]Junho!$K$16</f>
        <v>0</v>
      </c>
      <c r="N24" s="20">
        <f>[20]Junho!$K$17</f>
        <v>0</v>
      </c>
      <c r="O24" s="20">
        <f>[20]Junho!$K$18</f>
        <v>0</v>
      </c>
      <c r="P24" s="20">
        <f>[20]Junho!$K$19</f>
        <v>0</v>
      </c>
      <c r="Q24" s="20">
        <f>[20]Junho!$K$20</f>
        <v>6.6</v>
      </c>
      <c r="R24" s="20">
        <f>[20]Junho!$K$21</f>
        <v>8</v>
      </c>
      <c r="S24" s="20">
        <f>[20]Junho!$K$22</f>
        <v>0</v>
      </c>
      <c r="T24" s="20">
        <f>[20]Junho!$K$23</f>
        <v>0</v>
      </c>
      <c r="U24" s="20">
        <f>[20]Junho!$K$24</f>
        <v>0</v>
      </c>
      <c r="V24" s="20">
        <f>[20]Junho!$K$25</f>
        <v>0</v>
      </c>
      <c r="W24" s="20">
        <f>[20]Junho!$K$26</f>
        <v>0</v>
      </c>
      <c r="X24" s="20">
        <f>[20]Junho!$K$27</f>
        <v>0</v>
      </c>
      <c r="Y24" s="20">
        <f>[20]Junho!$K$28</f>
        <v>0</v>
      </c>
      <c r="Z24" s="20">
        <f>[20]Junho!$K$29</f>
        <v>21.6</v>
      </c>
      <c r="AA24" s="20">
        <f>[20]Junho!$K$30</f>
        <v>25.399999999999995</v>
      </c>
      <c r="AB24" s="20">
        <f>[20]Junho!$K$31</f>
        <v>3.8000000000000003</v>
      </c>
      <c r="AC24" s="20">
        <f>[20]Junho!$K$32</f>
        <v>0.2</v>
      </c>
      <c r="AD24" s="20">
        <f>[20]Junho!$K$33</f>
        <v>0.2</v>
      </c>
      <c r="AE24" s="20">
        <f>[20]Junho!$K$34</f>
        <v>0</v>
      </c>
      <c r="AF24" s="36">
        <f t="shared" si="1"/>
        <v>79.2</v>
      </c>
      <c r="AG24" s="37">
        <f t="shared" si="2"/>
        <v>25.399999999999995</v>
      </c>
      <c r="AH24" s="30">
        <f t="shared" si="3"/>
        <v>20</v>
      </c>
    </row>
    <row r="25" spans="1:35" ht="17.100000000000001" customHeight="1" x14ac:dyDescent="0.2">
      <c r="A25" s="16" t="s">
        <v>15</v>
      </c>
      <c r="B25" s="20">
        <f>[21]Junho!$K$5</f>
        <v>1.8</v>
      </c>
      <c r="C25" s="20">
        <f>[21]Junho!$K$6</f>
        <v>64.199999999999989</v>
      </c>
      <c r="D25" s="20">
        <f>[21]Junho!$K$7</f>
        <v>0</v>
      </c>
      <c r="E25" s="20">
        <f>[21]Junho!$K$8</f>
        <v>0.4</v>
      </c>
      <c r="F25" s="20">
        <f>[21]Junho!$K$9</f>
        <v>0.4</v>
      </c>
      <c r="G25" s="20">
        <f>[21]Junho!$K$10</f>
        <v>0</v>
      </c>
      <c r="H25" s="20">
        <f>[21]Junho!$K$11</f>
        <v>0.2</v>
      </c>
      <c r="I25" s="20">
        <f>[21]Junho!$K$12</f>
        <v>0</v>
      </c>
      <c r="J25" s="20">
        <f>[21]Junho!$K$13</f>
        <v>0</v>
      </c>
      <c r="K25" s="20">
        <f>[21]Junho!$K$14</f>
        <v>2.4</v>
      </c>
      <c r="L25" s="20">
        <f>[21]Junho!$K$15</f>
        <v>0.2</v>
      </c>
      <c r="M25" s="20">
        <f>[21]Junho!$K$16</f>
        <v>0.2</v>
      </c>
      <c r="N25" s="20">
        <f>[21]Junho!$K$17</f>
        <v>0.2</v>
      </c>
      <c r="O25" s="20">
        <f>[21]Junho!$K$18</f>
        <v>0.2</v>
      </c>
      <c r="P25" s="20">
        <f>[21]Junho!$K$19</f>
        <v>6.8</v>
      </c>
      <c r="Q25" s="20">
        <f>[21]Junho!$K$20</f>
        <v>20.2</v>
      </c>
      <c r="R25" s="20">
        <f>[21]Junho!$K$21</f>
        <v>0.2</v>
      </c>
      <c r="S25" s="20">
        <f>[21]Junho!$K$22</f>
        <v>0.2</v>
      </c>
      <c r="T25" s="20">
        <f>[21]Junho!$K$23</f>
        <v>25.799999999999997</v>
      </c>
      <c r="U25" s="20">
        <f>[21]Junho!$K$24</f>
        <v>2.6</v>
      </c>
      <c r="V25" s="20">
        <f>[21]Junho!$K$25</f>
        <v>3.8000000000000007</v>
      </c>
      <c r="W25" s="20">
        <f>[21]Junho!$K$26</f>
        <v>1.6</v>
      </c>
      <c r="X25" s="20">
        <f>[21]Junho!$K$27</f>
        <v>2.6000000000000005</v>
      </c>
      <c r="Y25" s="20">
        <f>[21]Junho!$K$28</f>
        <v>1.6</v>
      </c>
      <c r="Z25" s="20">
        <f>[21]Junho!$K$29</f>
        <v>83.399999999999991</v>
      </c>
      <c r="AA25" s="20">
        <f>[21]Junho!$K$30</f>
        <v>21.999999999999996</v>
      </c>
      <c r="AB25" s="20">
        <f>[21]Junho!$K$31</f>
        <v>0.2</v>
      </c>
      <c r="AC25" s="20">
        <f>[21]Junho!$K$32</f>
        <v>0.2</v>
      </c>
      <c r="AD25" s="20">
        <f>[21]Junho!$K$33</f>
        <v>1.2</v>
      </c>
      <c r="AE25" s="20">
        <f>[21]Junho!$K$34</f>
        <v>4.8000000000000007</v>
      </c>
      <c r="AF25" s="36">
        <f t="shared" si="1"/>
        <v>247.39999999999998</v>
      </c>
      <c r="AG25" s="37">
        <f t="shared" si="2"/>
        <v>83.399999999999991</v>
      </c>
      <c r="AH25" s="30">
        <f t="shared" si="3"/>
        <v>4</v>
      </c>
    </row>
    <row r="26" spans="1:35" ht="17.100000000000001" customHeight="1" x14ac:dyDescent="0.2">
      <c r="A26" s="16" t="s">
        <v>16</v>
      </c>
      <c r="B26" s="20">
        <f>[22]Junho!$K$5</f>
        <v>0</v>
      </c>
      <c r="C26" s="20">
        <f>[22]Junho!$K$6</f>
        <v>0</v>
      </c>
      <c r="D26" s="20">
        <f>[22]Junho!$K$7</f>
        <v>0</v>
      </c>
      <c r="E26" s="20">
        <f>[22]Junho!$K$8</f>
        <v>0</v>
      </c>
      <c r="F26" s="20">
        <f>[22]Junho!$K$9</f>
        <v>0.2</v>
      </c>
      <c r="G26" s="20">
        <f>[22]Junho!$K$10</f>
        <v>0</v>
      </c>
      <c r="H26" s="20">
        <f>[22]Junho!$K$11</f>
        <v>0</v>
      </c>
      <c r="I26" s="20">
        <f>[22]Junho!$K$12</f>
        <v>0</v>
      </c>
      <c r="J26" s="20">
        <f>[22]Junho!$K$13</f>
        <v>0</v>
      </c>
      <c r="K26" s="20">
        <f>[22]Junho!$K$14</f>
        <v>10.6</v>
      </c>
      <c r="L26" s="20" t="str">
        <f>[22]Junho!$K$15</f>
        <v>0.8</v>
      </c>
      <c r="M26" s="20">
        <f>[22]Junho!$K$16</f>
        <v>0</v>
      </c>
      <c r="N26" s="20">
        <f>[22]Junho!$K$17</f>
        <v>0</v>
      </c>
      <c r="O26" s="20">
        <f>[22]Junho!$K$18</f>
        <v>0</v>
      </c>
      <c r="P26" s="20">
        <f>[22]Junho!$K$19</f>
        <v>51.4</v>
      </c>
      <c r="Q26" s="20">
        <f>[22]Junho!$K$20</f>
        <v>48.4</v>
      </c>
      <c r="R26" s="20">
        <f>[22]Junho!$K$21</f>
        <v>0</v>
      </c>
      <c r="S26" s="20">
        <f>[22]Junho!$K$22</f>
        <v>0</v>
      </c>
      <c r="T26" s="20">
        <f>[22]Junho!$K$23</f>
        <v>6.8</v>
      </c>
      <c r="U26" s="20">
        <f>[22]Junho!$K$24</f>
        <v>0.4</v>
      </c>
      <c r="V26" s="20" t="str">
        <f>[22]Junho!$K$25</f>
        <v>**</v>
      </c>
      <c r="W26" s="20" t="str">
        <f>[22]Junho!$K$26</f>
        <v>**</v>
      </c>
      <c r="X26" s="20" t="str">
        <f>[22]Junho!$K$27</f>
        <v>**</v>
      </c>
      <c r="Y26" s="20">
        <f>[22]Junho!$K$28</f>
        <v>4.4000000000000004</v>
      </c>
      <c r="Z26" s="20" t="str">
        <f>[22]Junho!$K$29</f>
        <v>**</v>
      </c>
      <c r="AA26" s="20" t="str">
        <f>[22]Junho!$K$30</f>
        <v>**</v>
      </c>
      <c r="AB26" s="20" t="str">
        <f>[22]Junho!$K$31</f>
        <v>**</v>
      </c>
      <c r="AC26" s="20" t="str">
        <f>[22]Junho!$K$32</f>
        <v>**</v>
      </c>
      <c r="AD26" s="20">
        <f>[22]Junho!$K$33</f>
        <v>0</v>
      </c>
      <c r="AE26" s="20">
        <f>[22]Junho!$K$34</f>
        <v>0</v>
      </c>
      <c r="AF26" s="36">
        <f t="shared" si="1"/>
        <v>122.2</v>
      </c>
      <c r="AG26" s="37">
        <f t="shared" si="2"/>
        <v>51.4</v>
      </c>
      <c r="AH26" s="30">
        <f t="shared" si="3"/>
        <v>15</v>
      </c>
    </row>
    <row r="27" spans="1:35" ht="17.100000000000001" customHeight="1" x14ac:dyDescent="0.2">
      <c r="A27" s="16" t="s">
        <v>17</v>
      </c>
      <c r="B27" s="20">
        <f>[23]Junho!$K$5</f>
        <v>1</v>
      </c>
      <c r="C27" s="20">
        <f>[23]Junho!$K$6</f>
        <v>49.79999999999999</v>
      </c>
      <c r="D27" s="20">
        <f>[23]Junho!$K$7</f>
        <v>0.2</v>
      </c>
      <c r="E27" s="20">
        <f>[23]Junho!$K$8</f>
        <v>0.4</v>
      </c>
      <c r="F27" s="20">
        <f>[23]Junho!$K$9</f>
        <v>0.2</v>
      </c>
      <c r="G27" s="20">
        <f>[23]Junho!$K$10</f>
        <v>0</v>
      </c>
      <c r="H27" s="20">
        <f>[23]Junho!$K$11</f>
        <v>0.2</v>
      </c>
      <c r="I27" s="20">
        <f>[23]Junho!$K$12</f>
        <v>0.2</v>
      </c>
      <c r="J27" s="20">
        <f>[23]Junho!$K$13</f>
        <v>0</v>
      </c>
      <c r="K27" s="20">
        <f>[23]Junho!$K$14</f>
        <v>0</v>
      </c>
      <c r="L27" s="20">
        <f>[23]Junho!$K$15</f>
        <v>0.2</v>
      </c>
      <c r="M27" s="20">
        <f>[23]Junho!$K$16</f>
        <v>0.2</v>
      </c>
      <c r="N27" s="20">
        <f>[23]Junho!$K$17</f>
        <v>0.2</v>
      </c>
      <c r="O27" s="20">
        <f>[23]Junho!$K$18</f>
        <v>0.4</v>
      </c>
      <c r="P27" s="20">
        <f>[23]Junho!$K$19</f>
        <v>5.2</v>
      </c>
      <c r="Q27" s="20">
        <f>[23]Junho!$K$20</f>
        <v>65</v>
      </c>
      <c r="R27" s="20">
        <f>[23]Junho!$K$21</f>
        <v>0.4</v>
      </c>
      <c r="S27" s="20">
        <f>[23]Junho!$K$22</f>
        <v>0</v>
      </c>
      <c r="T27" s="20">
        <f>[23]Junho!$K$23</f>
        <v>0.8</v>
      </c>
      <c r="U27" s="20">
        <f>[23]Junho!$K$24</f>
        <v>0.2</v>
      </c>
      <c r="V27" s="20">
        <f>[23]Junho!$K$25</f>
        <v>1.6</v>
      </c>
      <c r="W27" s="20">
        <f>[23]Junho!$K$26</f>
        <v>0.2</v>
      </c>
      <c r="X27" s="20">
        <f>[23]Junho!$K$27</f>
        <v>0</v>
      </c>
      <c r="Y27" s="20">
        <f>[23]Junho!$K$28</f>
        <v>0</v>
      </c>
      <c r="Z27" s="20">
        <f>[23]Junho!$K$29</f>
        <v>9</v>
      </c>
      <c r="AA27" s="20">
        <f>[23]Junho!$K$30</f>
        <v>82.2</v>
      </c>
      <c r="AB27" s="20">
        <f>[23]Junho!$K$31</f>
        <v>0.2</v>
      </c>
      <c r="AC27" s="20">
        <f>[23]Junho!$K$32</f>
        <v>0</v>
      </c>
      <c r="AD27" s="20">
        <f>[23]Junho!$K$33</f>
        <v>0.4</v>
      </c>
      <c r="AE27" s="20">
        <f>[23]Junho!$K$34</f>
        <v>3.4000000000000004</v>
      </c>
      <c r="AF27" s="36">
        <f t="shared" si="1"/>
        <v>221.60000000000002</v>
      </c>
      <c r="AG27" s="37">
        <f t="shared" si="2"/>
        <v>82.2</v>
      </c>
      <c r="AH27" s="30">
        <f t="shared" si="3"/>
        <v>7</v>
      </c>
    </row>
    <row r="28" spans="1:35" ht="17.100000000000001" customHeight="1" x14ac:dyDescent="0.2">
      <c r="A28" s="16" t="s">
        <v>18</v>
      </c>
      <c r="B28" s="20">
        <f>[24]Junho!$K$5</f>
        <v>0.4</v>
      </c>
      <c r="C28" s="20">
        <f>[24]Junho!$K$6</f>
        <v>42.399999999999991</v>
      </c>
      <c r="D28" s="20">
        <f>[24]Junho!$K$7</f>
        <v>4</v>
      </c>
      <c r="E28" s="20">
        <f>[24]Junho!$K$8</f>
        <v>0.4</v>
      </c>
      <c r="F28" s="20">
        <f>[24]Junho!$K$9</f>
        <v>0</v>
      </c>
      <c r="G28" s="20">
        <f>[24]Junho!$K$10</f>
        <v>0</v>
      </c>
      <c r="H28" s="20">
        <f>[24]Junho!$K$11</f>
        <v>0</v>
      </c>
      <c r="I28" s="20">
        <f>[24]Junho!$K$12</f>
        <v>0</v>
      </c>
      <c r="J28" s="20">
        <f>[24]Junho!$K$13</f>
        <v>0</v>
      </c>
      <c r="K28" s="20">
        <f>[24]Junho!$K$14</f>
        <v>0</v>
      </c>
      <c r="L28" s="20">
        <f>[24]Junho!$K$15</f>
        <v>7.6</v>
      </c>
      <c r="M28" s="20">
        <f>[24]Junho!$K$16</f>
        <v>0</v>
      </c>
      <c r="N28" s="20">
        <f>[24]Junho!$K$17</f>
        <v>0</v>
      </c>
      <c r="O28" s="20">
        <f>[24]Junho!$K$18</f>
        <v>0</v>
      </c>
      <c r="P28" s="20">
        <f>[24]Junho!$K$19</f>
        <v>0</v>
      </c>
      <c r="Q28" s="20">
        <f>[24]Junho!$K$20</f>
        <v>1</v>
      </c>
      <c r="R28" s="20">
        <f>[24]Junho!$K$21</f>
        <v>12.4</v>
      </c>
      <c r="S28" s="20">
        <f>[24]Junho!$K$22</f>
        <v>0.8</v>
      </c>
      <c r="T28" s="20">
        <f>[24]Junho!$K$23</f>
        <v>0</v>
      </c>
      <c r="U28" s="20">
        <f>[24]Junho!$K$24</f>
        <v>0.2</v>
      </c>
      <c r="V28" s="20">
        <f>[24]Junho!$K$25</f>
        <v>0</v>
      </c>
      <c r="W28" s="20">
        <f>[24]Junho!$K$26</f>
        <v>0</v>
      </c>
      <c r="X28" s="20">
        <f>[24]Junho!$K$27</f>
        <v>0</v>
      </c>
      <c r="Y28" s="20">
        <f>[24]Junho!$K$28</f>
        <v>0.2</v>
      </c>
      <c r="Z28" s="20">
        <f>[24]Junho!$K$29</f>
        <v>0</v>
      </c>
      <c r="AA28" s="20">
        <f>[24]Junho!$K$30</f>
        <v>33.4</v>
      </c>
      <c r="AB28" s="20">
        <f>[24]Junho!$K$31</f>
        <v>2.1999999999999997</v>
      </c>
      <c r="AC28" s="20">
        <f>[24]Junho!$K$32</f>
        <v>0</v>
      </c>
      <c r="AD28" s="20">
        <f>[24]Junho!$K$33</f>
        <v>0.2</v>
      </c>
      <c r="AE28" s="20">
        <f>[24]Junho!$K$34</f>
        <v>0.4</v>
      </c>
      <c r="AF28" s="36">
        <f t="shared" si="1"/>
        <v>105.6</v>
      </c>
      <c r="AG28" s="37">
        <f t="shared" si="2"/>
        <v>42.399999999999991</v>
      </c>
      <c r="AH28" s="30">
        <f t="shared" si="3"/>
        <v>16</v>
      </c>
    </row>
    <row r="29" spans="1:35" ht="17.100000000000001" customHeight="1" x14ac:dyDescent="0.2">
      <c r="A29" s="16" t="s">
        <v>19</v>
      </c>
      <c r="B29" s="20">
        <f>[25]Junho!$K$5</f>
        <v>14.2</v>
      </c>
      <c r="C29" s="20">
        <f>[25]Junho!$K$6</f>
        <v>24.599999999999998</v>
      </c>
      <c r="D29" s="20">
        <f>[25]Junho!$K$7</f>
        <v>0.2</v>
      </c>
      <c r="E29" s="20">
        <f>[25]Junho!$K$8</f>
        <v>0.4</v>
      </c>
      <c r="F29" s="20">
        <f>[25]Junho!$K$9</f>
        <v>0.2</v>
      </c>
      <c r="G29" s="20">
        <f>[25]Junho!$K$10</f>
        <v>0</v>
      </c>
      <c r="H29" s="20">
        <f>[25]Junho!$K$11</f>
        <v>0.2</v>
      </c>
      <c r="I29" s="20">
        <f>[25]Junho!$K$12</f>
        <v>0</v>
      </c>
      <c r="J29" s="20">
        <f>[25]Junho!$K$13</f>
        <v>0</v>
      </c>
      <c r="K29" s="20">
        <f>[25]Junho!$K$14</f>
        <v>0</v>
      </c>
      <c r="L29" s="20">
        <f>[25]Junho!$K$15</f>
        <v>0.2</v>
      </c>
      <c r="M29" s="20">
        <f>[25]Junho!$K$16</f>
        <v>0</v>
      </c>
      <c r="N29" s="20">
        <f>[25]Junho!$K$17</f>
        <v>0</v>
      </c>
      <c r="O29" s="20">
        <f>[25]Junho!$K$18</f>
        <v>1.2000000000000002</v>
      </c>
      <c r="P29" s="20">
        <f>[25]Junho!$K$19</f>
        <v>45.000000000000007</v>
      </c>
      <c r="Q29" s="20">
        <f>[25]Junho!$K$20</f>
        <v>20.799999999999997</v>
      </c>
      <c r="R29" s="20">
        <f>[25]Junho!$K$21</f>
        <v>0.4</v>
      </c>
      <c r="S29" s="20">
        <f>[25]Junho!$K$22</f>
        <v>0</v>
      </c>
      <c r="T29" s="20">
        <f>[25]Junho!$K$23</f>
        <v>36</v>
      </c>
      <c r="U29" s="20">
        <f>[25]Junho!$K$24</f>
        <v>0.8</v>
      </c>
      <c r="V29" s="20">
        <f>[25]Junho!$K$25</f>
        <v>0.2</v>
      </c>
      <c r="W29" s="20">
        <f>[25]Junho!$K$26</f>
        <v>0.2</v>
      </c>
      <c r="X29" s="20">
        <f>[25]Junho!$K$27</f>
        <v>4.6000000000000005</v>
      </c>
      <c r="Y29" s="20" t="str">
        <f>[25]Junho!$K$28</f>
        <v>**</v>
      </c>
      <c r="Z29" s="20" t="str">
        <f>[25]Junho!$K$29</f>
        <v>**</v>
      </c>
      <c r="AA29" s="20" t="str">
        <f>[25]Junho!$K$30</f>
        <v>**</v>
      </c>
      <c r="AB29" s="20" t="str">
        <f>[25]Junho!$K$31</f>
        <v>**</v>
      </c>
      <c r="AC29" s="20">
        <f>[25]Junho!$K$32</f>
        <v>0</v>
      </c>
      <c r="AD29" s="20">
        <f>[25]Junho!$K$33</f>
        <v>0.4</v>
      </c>
      <c r="AE29" s="20">
        <f>[25]Junho!$K$34</f>
        <v>0.8</v>
      </c>
      <c r="AF29" s="36">
        <f t="shared" si="1"/>
        <v>150.40000000000003</v>
      </c>
      <c r="AG29" s="37">
        <f t="shared" si="2"/>
        <v>45.000000000000007</v>
      </c>
      <c r="AH29" s="30">
        <f t="shared" si="3"/>
        <v>8</v>
      </c>
    </row>
    <row r="30" spans="1:35" ht="17.100000000000001" customHeight="1" x14ac:dyDescent="0.2">
      <c r="A30" s="16" t="s">
        <v>31</v>
      </c>
      <c r="B30" s="20">
        <f>[26]Junho!$K$5</f>
        <v>0</v>
      </c>
      <c r="C30" s="20">
        <f>[26]Junho!$K$6</f>
        <v>54.2</v>
      </c>
      <c r="D30" s="20">
        <f>[26]Junho!$K$7</f>
        <v>0.2</v>
      </c>
      <c r="E30" s="20">
        <f>[26]Junho!$K$8</f>
        <v>0.2</v>
      </c>
      <c r="F30" s="20">
        <f>[26]Junho!$K$9</f>
        <v>0</v>
      </c>
      <c r="G30" s="20">
        <f>[26]Junho!$K$10</f>
        <v>0</v>
      </c>
      <c r="H30" s="20">
        <f>[26]Junho!$K$11</f>
        <v>0</v>
      </c>
      <c r="I30" s="20">
        <f>[26]Junho!$K$12</f>
        <v>0</v>
      </c>
      <c r="J30" s="20">
        <f>[26]Junho!$K$13</f>
        <v>0</v>
      </c>
      <c r="K30" s="20">
        <f>[26]Junho!$K$14</f>
        <v>6.2</v>
      </c>
      <c r="L30" s="20">
        <f>[26]Junho!$K$15</f>
        <v>0.2</v>
      </c>
      <c r="M30" s="20">
        <f>[26]Junho!$K$16</f>
        <v>0.2</v>
      </c>
      <c r="N30" s="20">
        <f>[26]Junho!$K$17</f>
        <v>0</v>
      </c>
      <c r="O30" s="20">
        <f>[26]Junho!$K$18</f>
        <v>0</v>
      </c>
      <c r="P30" s="20">
        <f>[26]Junho!$K$19</f>
        <v>8.2000000000000011</v>
      </c>
      <c r="Q30" s="20">
        <f>[26]Junho!$K$20</f>
        <v>80.8</v>
      </c>
      <c r="R30" s="20">
        <f>[26]Junho!$K$21</f>
        <v>0.2</v>
      </c>
      <c r="S30" s="20">
        <f>[26]Junho!$K$22</f>
        <v>0.2</v>
      </c>
      <c r="T30" s="20">
        <f>[26]Junho!$K$23</f>
        <v>2</v>
      </c>
      <c r="U30" s="20">
        <f>[26]Junho!$K$24</f>
        <v>0.2</v>
      </c>
      <c r="V30" s="20">
        <f>[26]Junho!$K$25</f>
        <v>2.8000000000000003</v>
      </c>
      <c r="W30" s="20">
        <f>[26]Junho!$K$26</f>
        <v>0.60000000000000009</v>
      </c>
      <c r="X30" s="20">
        <f>[26]Junho!$K$27</f>
        <v>0</v>
      </c>
      <c r="Y30" s="20">
        <f>[26]Junho!$K$28</f>
        <v>0</v>
      </c>
      <c r="Z30" s="20">
        <f>[26]Junho!$K$29</f>
        <v>17</v>
      </c>
      <c r="AA30" s="20">
        <f>[26]Junho!$K$30</f>
        <v>39.6</v>
      </c>
      <c r="AB30" s="20">
        <f>[26]Junho!$K$31</f>
        <v>0</v>
      </c>
      <c r="AC30" s="20">
        <f>[26]Junho!$K$32</f>
        <v>0</v>
      </c>
      <c r="AD30" s="20">
        <f>[26]Junho!$K$33</f>
        <v>4</v>
      </c>
      <c r="AE30" s="20">
        <f>[26]Junho!$K$34</f>
        <v>3.1999999999999997</v>
      </c>
      <c r="AF30" s="36">
        <f t="shared" si="1"/>
        <v>219.99999999999997</v>
      </c>
      <c r="AG30" s="37">
        <f t="shared" si="2"/>
        <v>80.8</v>
      </c>
      <c r="AH30" s="30">
        <f t="shared" si="3"/>
        <v>12</v>
      </c>
    </row>
    <row r="31" spans="1:35" ht="17.100000000000001" customHeight="1" x14ac:dyDescent="0.2">
      <c r="A31" s="16" t="s">
        <v>51</v>
      </c>
      <c r="B31" s="20">
        <f>[27]Junho!$K$5</f>
        <v>1.4</v>
      </c>
      <c r="C31" s="20">
        <f>[27]Junho!$K$6</f>
        <v>0</v>
      </c>
      <c r="D31" s="20">
        <f>[27]Junho!$K$7</f>
        <v>20</v>
      </c>
      <c r="E31" s="20">
        <f>[27]Junho!$K$8</f>
        <v>0.2</v>
      </c>
      <c r="F31" s="20">
        <f>[27]Junho!$K$9</f>
        <v>0</v>
      </c>
      <c r="G31" s="20">
        <f>[27]Junho!$K$10</f>
        <v>0</v>
      </c>
      <c r="H31" s="20">
        <f>[27]Junho!$K$11</f>
        <v>0</v>
      </c>
      <c r="I31" s="20">
        <f>[27]Junho!$K$12</f>
        <v>0</v>
      </c>
      <c r="J31" s="20">
        <f>[27]Junho!$K$13</f>
        <v>0</v>
      </c>
      <c r="K31" s="20">
        <f>[27]Junho!$K$14</f>
        <v>4.8</v>
      </c>
      <c r="L31" s="20">
        <f>[27]Junho!$K$15</f>
        <v>12.8</v>
      </c>
      <c r="M31" s="20">
        <f>[27]Junho!$K$16</f>
        <v>0</v>
      </c>
      <c r="N31" s="20">
        <f>[27]Junho!$K$17</f>
        <v>0</v>
      </c>
      <c r="O31" s="20">
        <f>[27]Junho!$K$18</f>
        <v>0</v>
      </c>
      <c r="P31" s="20">
        <f>[27]Junho!$K$19</f>
        <v>0</v>
      </c>
      <c r="Q31" s="20">
        <f>[27]Junho!$K$20</f>
        <v>0</v>
      </c>
      <c r="R31" s="20">
        <f>[27]Junho!$K$21</f>
        <v>0</v>
      </c>
      <c r="S31" s="20">
        <f>[27]Junho!$K$22</f>
        <v>0</v>
      </c>
      <c r="T31" s="20">
        <f>[27]Junho!$K$23</f>
        <v>0</v>
      </c>
      <c r="U31" s="20">
        <f>[27]Junho!$K$24</f>
        <v>18.2</v>
      </c>
      <c r="V31" s="20">
        <f>[27]Junho!$K$25</f>
        <v>0.4</v>
      </c>
      <c r="W31" s="20">
        <f>[27]Junho!$K$26</f>
        <v>0</v>
      </c>
      <c r="X31" s="20">
        <f>[27]Junho!$K$27</f>
        <v>0</v>
      </c>
      <c r="Y31" s="20">
        <f>[27]Junho!$K$28</f>
        <v>0</v>
      </c>
      <c r="Z31" s="20">
        <f>[27]Junho!$K$29</f>
        <v>12.4</v>
      </c>
      <c r="AA31" s="20">
        <f>[27]Junho!$K$30</f>
        <v>1.2</v>
      </c>
      <c r="AB31" s="20">
        <f>[27]Junho!$K$31</f>
        <v>1.6</v>
      </c>
      <c r="AC31" s="20">
        <f>[27]Junho!$K$32</f>
        <v>0</v>
      </c>
      <c r="AD31" s="20">
        <f>[27]Junho!$K$33</f>
        <v>0</v>
      </c>
      <c r="AE31" s="20">
        <f>[27]Junho!$K$34</f>
        <v>0</v>
      </c>
      <c r="AF31" s="36">
        <f t="shared" si="1"/>
        <v>73</v>
      </c>
      <c r="AG31" s="37">
        <f>MAX(B31:AE31)</f>
        <v>20</v>
      </c>
      <c r="AH31" s="30">
        <f t="shared" si="3"/>
        <v>20</v>
      </c>
      <c r="AI31" s="29" t="s">
        <v>53</v>
      </c>
    </row>
    <row r="32" spans="1:35" ht="17.100000000000001" customHeight="1" x14ac:dyDescent="0.2">
      <c r="A32" s="16" t="s">
        <v>20</v>
      </c>
      <c r="B32" s="18">
        <f>[28]Junho!$K$5</f>
        <v>0</v>
      </c>
      <c r="C32" s="18">
        <f>[28]Junho!$K$6</f>
        <v>26.6</v>
      </c>
      <c r="D32" s="18">
        <f>[28]Junho!$K$7</f>
        <v>0.2</v>
      </c>
      <c r="E32" s="18">
        <f>[28]Junho!$K$8</f>
        <v>0</v>
      </c>
      <c r="F32" s="18">
        <f>[28]Junho!$K$9</f>
        <v>0.2</v>
      </c>
      <c r="G32" s="18">
        <f>[28]Junho!$K$10</f>
        <v>0</v>
      </c>
      <c r="H32" s="18">
        <f>[28]Junho!$K$11</f>
        <v>0</v>
      </c>
      <c r="I32" s="18">
        <f>[28]Junho!$K$12</f>
        <v>0</v>
      </c>
      <c r="J32" s="18">
        <f>[28]Junho!$K$13</f>
        <v>0</v>
      </c>
      <c r="K32" s="18">
        <f>[28]Junho!$K$14</f>
        <v>0</v>
      </c>
      <c r="L32" s="18">
        <f>[28]Junho!$K$15</f>
        <v>0</v>
      </c>
      <c r="M32" s="18">
        <f>[28]Junho!$K$16</f>
        <v>0</v>
      </c>
      <c r="N32" s="18">
        <f>[28]Junho!$K$17</f>
        <v>0</v>
      </c>
      <c r="O32" s="18">
        <f>[28]Junho!$K$18</f>
        <v>0</v>
      </c>
      <c r="P32" s="18">
        <f>[28]Junho!$K$19</f>
        <v>0</v>
      </c>
      <c r="Q32" s="18">
        <f>[28]Junho!$K$20</f>
        <v>8.4000000000000021</v>
      </c>
      <c r="R32" s="18">
        <f>[28]Junho!$K$21</f>
        <v>10.6</v>
      </c>
      <c r="S32" s="18">
        <f>[28]Junho!$K$22</f>
        <v>0.2</v>
      </c>
      <c r="T32" s="18">
        <f>[28]Junho!$K$23</f>
        <v>0</v>
      </c>
      <c r="U32" s="18">
        <f>[28]Junho!$K$24</f>
        <v>0</v>
      </c>
      <c r="V32" s="18">
        <f>[28]Junho!$K$25</f>
        <v>0</v>
      </c>
      <c r="W32" s="18">
        <f>[28]Junho!$K$26</f>
        <v>0</v>
      </c>
      <c r="X32" s="18">
        <f>[28]Junho!$K$27</f>
        <v>0</v>
      </c>
      <c r="Y32" s="18">
        <f>[28]Junho!$K$28</f>
        <v>0</v>
      </c>
      <c r="Z32" s="18">
        <f>[28]Junho!$K$29</f>
        <v>2.0000000000000004</v>
      </c>
      <c r="AA32" s="18">
        <f>[28]Junho!$K$30</f>
        <v>13.399999999999999</v>
      </c>
      <c r="AB32" s="18">
        <f>[28]Junho!$K$31</f>
        <v>22.999999999999996</v>
      </c>
      <c r="AC32" s="18">
        <f>[28]Junho!$K$32</f>
        <v>2</v>
      </c>
      <c r="AD32" s="18">
        <f>[28]Junho!$K$33</f>
        <v>0.2</v>
      </c>
      <c r="AE32" s="18">
        <f>[28]Junho!$K$34</f>
        <v>0</v>
      </c>
      <c r="AF32" s="36">
        <f t="shared" si="1"/>
        <v>86.800000000000011</v>
      </c>
      <c r="AG32" s="37">
        <f>MAX(B32:AE32)</f>
        <v>26.6</v>
      </c>
      <c r="AH32" s="30">
        <f t="shared" si="3"/>
        <v>19</v>
      </c>
    </row>
    <row r="33" spans="1:34" s="5" customFormat="1" ht="17.100000000000001" customHeight="1" x14ac:dyDescent="0.2">
      <c r="A33" s="44" t="s">
        <v>33</v>
      </c>
      <c r="B33" s="45">
        <f t="shared" ref="B33:AG33" si="5">MAX(B5:B32)</f>
        <v>14.2</v>
      </c>
      <c r="C33" s="45">
        <f t="shared" si="5"/>
        <v>64.199999999999989</v>
      </c>
      <c r="D33" s="45">
        <f t="shared" si="5"/>
        <v>20</v>
      </c>
      <c r="E33" s="45">
        <f t="shared" si="5"/>
        <v>0.4</v>
      </c>
      <c r="F33" s="45">
        <f t="shared" si="5"/>
        <v>0.4</v>
      </c>
      <c r="G33" s="45">
        <f t="shared" si="5"/>
        <v>0.2</v>
      </c>
      <c r="H33" s="45">
        <f t="shared" si="5"/>
        <v>0.2</v>
      </c>
      <c r="I33" s="45">
        <f t="shared" si="5"/>
        <v>0.2</v>
      </c>
      <c r="J33" s="45">
        <f t="shared" si="5"/>
        <v>2.8</v>
      </c>
      <c r="K33" s="45">
        <f t="shared" si="5"/>
        <v>10.6</v>
      </c>
      <c r="L33" s="45">
        <f t="shared" si="5"/>
        <v>12.8</v>
      </c>
      <c r="M33" s="45">
        <f t="shared" si="5"/>
        <v>1</v>
      </c>
      <c r="N33" s="45">
        <f t="shared" si="5"/>
        <v>0.2</v>
      </c>
      <c r="O33" s="45">
        <f t="shared" si="5"/>
        <v>1.8</v>
      </c>
      <c r="P33" s="45">
        <f t="shared" si="5"/>
        <v>51.4</v>
      </c>
      <c r="Q33" s="45">
        <f t="shared" si="5"/>
        <v>80.8</v>
      </c>
      <c r="R33" s="45">
        <f t="shared" si="5"/>
        <v>34.799999999999997</v>
      </c>
      <c r="S33" s="45">
        <f t="shared" si="5"/>
        <v>0.8</v>
      </c>
      <c r="T33" s="45">
        <f t="shared" si="5"/>
        <v>61</v>
      </c>
      <c r="U33" s="45">
        <f t="shared" si="5"/>
        <v>53.8</v>
      </c>
      <c r="V33" s="45">
        <f t="shared" si="5"/>
        <v>6.8000000000000007</v>
      </c>
      <c r="W33" s="45">
        <f t="shared" si="5"/>
        <v>4.2</v>
      </c>
      <c r="X33" s="45">
        <f t="shared" si="5"/>
        <v>7.8000000000000016</v>
      </c>
      <c r="Y33" s="45">
        <f t="shared" si="5"/>
        <v>10.6</v>
      </c>
      <c r="Z33" s="45">
        <f t="shared" si="5"/>
        <v>85.2</v>
      </c>
      <c r="AA33" s="45">
        <f t="shared" si="5"/>
        <v>83.40000000000002</v>
      </c>
      <c r="AB33" s="45">
        <f t="shared" si="5"/>
        <v>26.8</v>
      </c>
      <c r="AC33" s="45">
        <f t="shared" si="5"/>
        <v>2</v>
      </c>
      <c r="AD33" s="45">
        <f t="shared" si="5"/>
        <v>4.2</v>
      </c>
      <c r="AE33" s="45">
        <f t="shared" si="5"/>
        <v>12.6</v>
      </c>
      <c r="AF33" s="35">
        <f t="shared" si="5"/>
        <v>293.00000000000006</v>
      </c>
      <c r="AG33" s="40">
        <f t="shared" si="5"/>
        <v>85.2</v>
      </c>
      <c r="AH33" s="28"/>
    </row>
    <row r="34" spans="1:34" s="12" customFormat="1" x14ac:dyDescent="0.2">
      <c r="A34" s="43" t="s">
        <v>36</v>
      </c>
      <c r="B34" s="33">
        <f t="shared" ref="B34:AF34" si="6">SUM(B5:B32)</f>
        <v>34.399999999999991</v>
      </c>
      <c r="C34" s="33">
        <f t="shared" si="6"/>
        <v>593.00000000000011</v>
      </c>
      <c r="D34" s="33">
        <f t="shared" si="6"/>
        <v>49</v>
      </c>
      <c r="E34" s="33">
        <f t="shared" si="6"/>
        <v>5.2000000000000011</v>
      </c>
      <c r="F34" s="33">
        <f t="shared" si="6"/>
        <v>2.8000000000000007</v>
      </c>
      <c r="G34" s="33">
        <f t="shared" si="6"/>
        <v>0.8</v>
      </c>
      <c r="H34" s="33">
        <f t="shared" si="6"/>
        <v>1.4</v>
      </c>
      <c r="I34" s="33">
        <f t="shared" si="6"/>
        <v>0.60000000000000009</v>
      </c>
      <c r="J34" s="33">
        <f t="shared" si="6"/>
        <v>3.6</v>
      </c>
      <c r="K34" s="33">
        <f t="shared" si="6"/>
        <v>49.4</v>
      </c>
      <c r="L34" s="33">
        <f t="shared" si="6"/>
        <v>62.600000000000023</v>
      </c>
      <c r="M34" s="33">
        <f t="shared" si="6"/>
        <v>3.4000000000000008</v>
      </c>
      <c r="N34" s="33">
        <f t="shared" si="6"/>
        <v>1.4</v>
      </c>
      <c r="O34" s="33">
        <f t="shared" si="6"/>
        <v>4</v>
      </c>
      <c r="P34" s="33">
        <f t="shared" si="6"/>
        <v>347.2</v>
      </c>
      <c r="Q34" s="33">
        <f t="shared" si="6"/>
        <v>766.80000000000007</v>
      </c>
      <c r="R34" s="33">
        <f t="shared" si="6"/>
        <v>91.000000000000014</v>
      </c>
      <c r="S34" s="33">
        <f t="shared" si="6"/>
        <v>2.4000000000000004</v>
      </c>
      <c r="T34" s="33">
        <f t="shared" si="6"/>
        <v>357.00000000000006</v>
      </c>
      <c r="U34" s="33">
        <f t="shared" si="6"/>
        <v>115.60000000000001</v>
      </c>
      <c r="V34" s="33">
        <f t="shared" si="6"/>
        <v>39</v>
      </c>
      <c r="W34" s="33">
        <f t="shared" si="6"/>
        <v>15.399999999999999</v>
      </c>
      <c r="X34" s="33">
        <f t="shared" si="6"/>
        <v>30.000000000000004</v>
      </c>
      <c r="Y34" s="33">
        <f t="shared" si="6"/>
        <v>28.200000000000006</v>
      </c>
      <c r="Z34" s="33">
        <f t="shared" si="6"/>
        <v>550.79999999999995</v>
      </c>
      <c r="AA34" s="33">
        <f t="shared" si="6"/>
        <v>775.19999999999993</v>
      </c>
      <c r="AB34" s="33">
        <f t="shared" si="6"/>
        <v>84.4</v>
      </c>
      <c r="AC34" s="33">
        <f t="shared" si="6"/>
        <v>3.8</v>
      </c>
      <c r="AD34" s="33">
        <f t="shared" si="6"/>
        <v>17.2</v>
      </c>
      <c r="AE34" s="33">
        <f t="shared" si="6"/>
        <v>37.6</v>
      </c>
      <c r="AF34" s="36">
        <f t="shared" si="6"/>
        <v>4073.2</v>
      </c>
      <c r="AG34" s="46"/>
      <c r="AH34" s="28"/>
    </row>
    <row r="36" spans="1:34" x14ac:dyDescent="0.2">
      <c r="C36" s="48"/>
      <c r="D36" s="48" t="s">
        <v>61</v>
      </c>
      <c r="E36" s="48"/>
      <c r="F36" s="48"/>
      <c r="G36" s="48"/>
      <c r="N36" s="2" t="s">
        <v>62</v>
      </c>
      <c r="W36" s="2" t="s">
        <v>53</v>
      </c>
      <c r="Y36" s="2" t="s">
        <v>63</v>
      </c>
    </row>
    <row r="37" spans="1:34" x14ac:dyDescent="0.2">
      <c r="K37" s="9"/>
      <c r="L37" s="9"/>
      <c r="M37" s="9"/>
      <c r="N37" s="9" t="s">
        <v>64</v>
      </c>
      <c r="O37" s="9"/>
      <c r="P37" s="9"/>
      <c r="Q37" s="9"/>
      <c r="W37" s="9"/>
      <c r="X37" s="9"/>
      <c r="Y37" s="9" t="s">
        <v>65</v>
      </c>
      <c r="Z37" s="9"/>
      <c r="AA37" s="9"/>
    </row>
    <row r="40" spans="1:34" x14ac:dyDescent="0.2">
      <c r="S40" s="2" t="s">
        <v>53</v>
      </c>
    </row>
    <row r="41" spans="1:34" x14ac:dyDescent="0.2">
      <c r="AF41" s="9" t="s">
        <v>53</v>
      </c>
    </row>
  </sheetData>
  <mergeCells count="33">
    <mergeCell ref="AE3:AE4"/>
    <mergeCell ref="S3:S4"/>
    <mergeCell ref="R3:R4"/>
    <mergeCell ref="Q3:Q4"/>
    <mergeCell ref="M3:M4"/>
    <mergeCell ref="N3:N4"/>
    <mergeCell ref="O3:O4"/>
    <mergeCell ref="AA3:AA4"/>
    <mergeCell ref="T3:T4"/>
    <mergeCell ref="E3:E4"/>
    <mergeCell ref="F3:F4"/>
    <mergeCell ref="G3:G4"/>
    <mergeCell ref="J3:J4"/>
    <mergeCell ref="A2:A4"/>
    <mergeCell ref="B3:B4"/>
    <mergeCell ref="C3:C4"/>
    <mergeCell ref="D3:D4"/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opLeftCell="C1" workbookViewId="0">
      <selection activeCell="AH5" sqref="AH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3" bestFit="1" customWidth="1"/>
  </cols>
  <sheetData>
    <row r="1" spans="1:33" ht="20.100000000000001" customHeight="1" x14ac:dyDescent="0.2">
      <c r="A1" s="56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3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s="4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41</v>
      </c>
      <c r="AG3" s="39" t="s">
        <v>40</v>
      </c>
    </row>
    <row r="4" spans="1:33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  <c r="AG4" s="39" t="s">
        <v>39</v>
      </c>
    </row>
    <row r="5" spans="1:33" s="5" customFormat="1" ht="20.100000000000001" customHeight="1" x14ac:dyDescent="0.2">
      <c r="A5" s="16" t="s">
        <v>47</v>
      </c>
      <c r="B5" s="25">
        <f>[1]Junho!$C$5</f>
        <v>31.9</v>
      </c>
      <c r="C5" s="25">
        <f>[1]Junho!$C$6</f>
        <v>24.3</v>
      </c>
      <c r="D5" s="25">
        <f>[1]Junho!$C$7</f>
        <v>25.7</v>
      </c>
      <c r="E5" s="25">
        <f>[1]Junho!$C$8</f>
        <v>27.1</v>
      </c>
      <c r="F5" s="25">
        <f>[1]Junho!$C$9</f>
        <v>28.3</v>
      </c>
      <c r="G5" s="25">
        <f>[1]Junho!$C$10</f>
        <v>31.4</v>
      </c>
      <c r="H5" s="25">
        <f>[1]Junho!$C$11</f>
        <v>30.8</v>
      </c>
      <c r="I5" s="25">
        <f>[1]Junho!$C$12</f>
        <v>30.7</v>
      </c>
      <c r="J5" s="25">
        <f>[1]Junho!$C$13</f>
        <v>30.7</v>
      </c>
      <c r="K5" s="25">
        <f>[1]Junho!$C$14</f>
        <v>32.200000000000003</v>
      </c>
      <c r="L5" s="25">
        <f>[1]Junho!$C$15</f>
        <v>30.6</v>
      </c>
      <c r="M5" s="25">
        <f>[1]Junho!$C$16</f>
        <v>30.8</v>
      </c>
      <c r="N5" s="25">
        <f>[1]Junho!$C$17</f>
        <v>31.2</v>
      </c>
      <c r="O5" s="25">
        <f>[1]Junho!$C$18</f>
        <v>31.3</v>
      </c>
      <c r="P5" s="25">
        <f>[1]Junho!$C$19</f>
        <v>30</v>
      </c>
      <c r="Q5" s="25">
        <f>[1]Junho!$C$20</f>
        <v>27.1</v>
      </c>
      <c r="R5" s="25">
        <f>[1]Junho!$C$21</f>
        <v>27.2</v>
      </c>
      <c r="S5" s="25">
        <f>[1]Junho!$C$22</f>
        <v>30.2</v>
      </c>
      <c r="T5" s="25">
        <f>[1]Junho!$C$23</f>
        <v>33.200000000000003</v>
      </c>
      <c r="U5" s="25">
        <f>[1]Junho!$C$24</f>
        <v>30.3</v>
      </c>
      <c r="V5" s="25">
        <f>[1]Junho!$C$25</f>
        <v>28.7</v>
      </c>
      <c r="W5" s="25">
        <f>[1]Junho!$C$26</f>
        <v>23.1</v>
      </c>
      <c r="X5" s="25">
        <f>[1]Junho!$C$27</f>
        <v>29.5</v>
      </c>
      <c r="Y5" s="25">
        <f>[1]Junho!$C$28</f>
        <v>32.6</v>
      </c>
      <c r="Z5" s="25">
        <f>[1]Junho!$C$29</f>
        <v>26.1</v>
      </c>
      <c r="AA5" s="25">
        <f>[1]Junho!$C$30</f>
        <v>20.5</v>
      </c>
      <c r="AB5" s="25">
        <f>[1]Junho!$C$31</f>
        <v>26.5</v>
      </c>
      <c r="AC5" s="25">
        <f>[1]Junho!$C$32</f>
        <v>30.9</v>
      </c>
      <c r="AD5" s="25">
        <f>[1]Junho!$C$33</f>
        <v>32</v>
      </c>
      <c r="AE5" s="25">
        <f>[1]Junho!$C$34</f>
        <v>32.200000000000003</v>
      </c>
      <c r="AF5" s="35">
        <f t="shared" ref="AF5:AF13" si="1">MAX(B5:AE5)</f>
        <v>33.200000000000003</v>
      </c>
      <c r="AG5" s="40">
        <f t="shared" ref="AG5:AG13" si="2">AVERAGE(B5:AE5)</f>
        <v>29.236666666666675</v>
      </c>
    </row>
    <row r="6" spans="1:33" ht="17.100000000000001" customHeight="1" x14ac:dyDescent="0.2">
      <c r="A6" s="16" t="s">
        <v>0</v>
      </c>
      <c r="B6" s="18">
        <f>[2]Junho!$C$5</f>
        <v>28.9</v>
      </c>
      <c r="C6" s="18">
        <f>[2]Junho!$C$6</f>
        <v>27.5</v>
      </c>
      <c r="D6" s="18">
        <f>[2]Junho!$C$7</f>
        <v>22</v>
      </c>
      <c r="E6" s="18">
        <f>[2]Junho!$C$8</f>
        <v>25.3</v>
      </c>
      <c r="F6" s="18">
        <f>[2]Junho!$C$9</f>
        <v>25.2</v>
      </c>
      <c r="G6" s="18">
        <f>[2]Junho!$C$10</f>
        <v>27.9</v>
      </c>
      <c r="H6" s="18">
        <f>[2]Junho!$C$11</f>
        <v>26.4</v>
      </c>
      <c r="I6" s="18">
        <f>[2]Junho!$C$12</f>
        <v>26.9</v>
      </c>
      <c r="J6" s="18">
        <f>[2]Junho!$C$13</f>
        <v>27.5</v>
      </c>
      <c r="K6" s="18">
        <f>[2]Junho!$C$14</f>
        <v>22.3</v>
      </c>
      <c r="L6" s="18">
        <f>[2]Junho!$C$15</f>
        <v>25.6</v>
      </c>
      <c r="M6" s="18">
        <f>[2]Junho!$C$16</f>
        <v>27.6</v>
      </c>
      <c r="N6" s="18">
        <f>[2]Junho!$C$17</f>
        <v>28.3</v>
      </c>
      <c r="O6" s="18">
        <f>[2]Junho!$C$18</f>
        <v>26.9</v>
      </c>
      <c r="P6" s="18">
        <f>[2]Junho!$C$19</f>
        <v>22.5</v>
      </c>
      <c r="Q6" s="18">
        <f>[2]Junho!$C$20</f>
        <v>22</v>
      </c>
      <c r="R6" s="18">
        <f>[2]Junho!$C$21</f>
        <v>23.4</v>
      </c>
      <c r="S6" s="18">
        <f>[2]Junho!$C$22</f>
        <v>25.2</v>
      </c>
      <c r="T6" s="18">
        <f>[2]Junho!$C$23</f>
        <v>22</v>
      </c>
      <c r="U6" s="18">
        <f>[2]Junho!$C$24</f>
        <v>20.2</v>
      </c>
      <c r="V6" s="18">
        <f>[2]Junho!$C$25</f>
        <v>15.9</v>
      </c>
      <c r="W6" s="18">
        <f>[2]Junho!$C$26</f>
        <v>13.2</v>
      </c>
      <c r="X6" s="18">
        <f>[2]Junho!$C$27</f>
        <v>19.600000000000001</v>
      </c>
      <c r="Y6" s="18">
        <f>[2]Junho!$C$28</f>
        <v>22.5</v>
      </c>
      <c r="Z6" s="18" t="str">
        <f>[2]Junho!$C$29</f>
        <v>**</v>
      </c>
      <c r="AA6" s="18" t="str">
        <f>[2]Junho!$C$30</f>
        <v>**</v>
      </c>
      <c r="AB6" s="18" t="str">
        <f>[2]Junho!$C$31</f>
        <v>**</v>
      </c>
      <c r="AC6" s="18">
        <f>[2]Junho!$C$32</f>
        <v>27.7</v>
      </c>
      <c r="AD6" s="18">
        <f>[2]Junho!$C$33</f>
        <v>28.3</v>
      </c>
      <c r="AE6" s="18">
        <f>[2]Junho!$C$34</f>
        <v>27.1</v>
      </c>
      <c r="AF6" s="36">
        <f t="shared" si="1"/>
        <v>28.9</v>
      </c>
      <c r="AG6" s="37">
        <f t="shared" si="2"/>
        <v>24.366666666666671</v>
      </c>
    </row>
    <row r="7" spans="1:33" ht="17.100000000000001" customHeight="1" x14ac:dyDescent="0.2">
      <c r="A7" s="16" t="s">
        <v>1</v>
      </c>
      <c r="B7" s="18">
        <f>[3]Junho!$C$5</f>
        <v>31.1</v>
      </c>
      <c r="C7" s="18">
        <f>[3]Junho!$C$6</f>
        <v>27.1</v>
      </c>
      <c r="D7" s="18">
        <f>[3]Junho!$C$7</f>
        <v>28</v>
      </c>
      <c r="E7" s="18">
        <f>[3]Junho!$C$8</f>
        <v>29</v>
      </c>
      <c r="F7" s="18">
        <f>[3]Junho!$C$9</f>
        <v>29.9</v>
      </c>
      <c r="G7" s="18">
        <f>[3]Junho!$C$10</f>
        <v>30.4</v>
      </c>
      <c r="H7" s="18">
        <f>[3]Junho!$C$11</f>
        <v>31.2</v>
      </c>
      <c r="I7" s="18">
        <f>[3]Junho!$C$12</f>
        <v>30.1</v>
      </c>
      <c r="J7" s="18">
        <f>[3]Junho!$C$13</f>
        <v>31.1</v>
      </c>
      <c r="K7" s="18">
        <f>[3]Junho!$C$14</f>
        <v>29.9</v>
      </c>
      <c r="L7" s="18">
        <f>[3]Junho!$C$15</f>
        <v>26.6</v>
      </c>
      <c r="M7" s="18">
        <f>[3]Junho!$C$16</f>
        <v>30</v>
      </c>
      <c r="N7" s="18">
        <f>[3]Junho!$C$17</f>
        <v>31.5</v>
      </c>
      <c r="O7" s="18">
        <f>[3]Junho!$C$18</f>
        <v>31.7</v>
      </c>
      <c r="P7" s="18">
        <f>[3]Junho!$C$19</f>
        <v>23.1</v>
      </c>
      <c r="Q7" s="18">
        <f>[3]Junho!$C$20</f>
        <v>21</v>
      </c>
      <c r="R7" s="18">
        <f>[3]Junho!$C$21</f>
        <v>26.9</v>
      </c>
      <c r="S7" s="18">
        <f>[3]Junho!$C$22</f>
        <v>31.6</v>
      </c>
      <c r="T7" s="18">
        <f>[3]Junho!$C$23</f>
        <v>29.2</v>
      </c>
      <c r="U7" s="18">
        <f>[3]Junho!$C$24</f>
        <v>26.3</v>
      </c>
      <c r="V7" s="18">
        <f>[3]Junho!$C$25</f>
        <v>20.9</v>
      </c>
      <c r="W7" s="18">
        <f>[3]Junho!$C$26</f>
        <v>23.8</v>
      </c>
      <c r="X7" s="18">
        <f>[3]Junho!$C$27</f>
        <v>29.9</v>
      </c>
      <c r="Y7" s="18">
        <f>[3]Junho!$C$28</f>
        <v>30</v>
      </c>
      <c r="Z7" s="18">
        <f>[3]Junho!$C$29</f>
        <v>25.6</v>
      </c>
      <c r="AA7" s="18">
        <f>[3]Junho!$C$30</f>
        <v>20.8</v>
      </c>
      <c r="AB7" s="18">
        <f>[3]Junho!$C$31</f>
        <v>26.1</v>
      </c>
      <c r="AC7" s="18">
        <f>[3]Junho!$C$32</f>
        <v>30.4</v>
      </c>
      <c r="AD7" s="18">
        <f>[3]Junho!$C$33</f>
        <v>29</v>
      </c>
      <c r="AE7" s="18">
        <f>[3]Junho!$C$34</f>
        <v>29.9</v>
      </c>
      <c r="AF7" s="36">
        <f t="shared" si="1"/>
        <v>31.7</v>
      </c>
      <c r="AG7" s="37">
        <f t="shared" si="2"/>
        <v>28.069999999999993</v>
      </c>
    </row>
    <row r="8" spans="1:33" ht="17.100000000000001" customHeight="1" x14ac:dyDescent="0.2">
      <c r="A8" s="16" t="s">
        <v>58</v>
      </c>
      <c r="B8" s="18">
        <f>[4]Junho!$C$5</f>
        <v>30.3</v>
      </c>
      <c r="C8" s="18">
        <f>[4]Junho!$C$6</f>
        <v>24.8</v>
      </c>
      <c r="D8" s="18">
        <f>[4]Junho!$C$7</f>
        <v>24.9</v>
      </c>
      <c r="E8" s="18">
        <f>[4]Junho!$C$8</f>
        <v>24.8</v>
      </c>
      <c r="F8" s="18">
        <f>[4]Junho!$C$9</f>
        <v>25.9</v>
      </c>
      <c r="G8" s="18">
        <f>[4]Junho!$C$10</f>
        <v>29.3</v>
      </c>
      <c r="H8" s="18">
        <f>[4]Junho!$C$11</f>
        <v>27.5</v>
      </c>
      <c r="I8" s="18">
        <f>[4]Junho!$C$12</f>
        <v>28</v>
      </c>
      <c r="J8" s="18">
        <f>[4]Junho!$C$13</f>
        <v>27.5</v>
      </c>
      <c r="K8" s="18">
        <f>[4]Junho!$C$14</f>
        <v>30</v>
      </c>
      <c r="L8" s="18" t="str">
        <f>[4]Junho!$C$15</f>
        <v>**</v>
      </c>
      <c r="M8" s="18" t="str">
        <f>[4]Junho!$C$16</f>
        <v>**</v>
      </c>
      <c r="N8" s="18" t="str">
        <f>[4]Junho!$C$17</f>
        <v>**</v>
      </c>
      <c r="O8" s="18" t="str">
        <f>[4]Junho!$C$18</f>
        <v>**</v>
      </c>
      <c r="P8" s="18" t="str">
        <f>[4]Junho!$C$19</f>
        <v>**</v>
      </c>
      <c r="Q8" s="18">
        <f>[4]Junho!$C$20</f>
        <v>19.399999999999999</v>
      </c>
      <c r="R8" s="18">
        <f>[4]Junho!$C$21</f>
        <v>22.6</v>
      </c>
      <c r="S8" s="18">
        <f>[4]Junho!$C$22</f>
        <v>27.4</v>
      </c>
      <c r="T8" s="18">
        <f>[4]Junho!$C$23</f>
        <v>30.1</v>
      </c>
      <c r="U8" s="18">
        <f>[4]Junho!$C$24</f>
        <v>27.7</v>
      </c>
      <c r="V8" s="18">
        <f>[4]Junho!$C$25</f>
        <v>24.3</v>
      </c>
      <c r="W8" s="18">
        <f>[4]Junho!$C$26</f>
        <v>16.399999999999999</v>
      </c>
      <c r="X8" s="18">
        <f>[4]Junho!$C$27</f>
        <v>24.8</v>
      </c>
      <c r="Y8" s="18">
        <f>[4]Junho!$C$28</f>
        <v>25.9</v>
      </c>
      <c r="Z8" s="18">
        <f>[4]Junho!$C$29</f>
        <v>20.8</v>
      </c>
      <c r="AA8" s="18">
        <f>[4]Junho!$C$30</f>
        <v>18.8</v>
      </c>
      <c r="AB8" s="18">
        <f>[4]Junho!$C$31</f>
        <v>23.5</v>
      </c>
      <c r="AC8" s="18">
        <f>[4]Junho!$C$32</f>
        <v>27.2</v>
      </c>
      <c r="AD8" s="18">
        <f>[4]Junho!$C$33</f>
        <v>30.2</v>
      </c>
      <c r="AE8" s="18">
        <f>[4]Junho!$C$34</f>
        <v>30.1</v>
      </c>
      <c r="AF8" s="36">
        <f t="shared" ref="AF8" si="3">MAX(B8:AE8)</f>
        <v>30.3</v>
      </c>
      <c r="AG8" s="37">
        <f>AVERAGE(B8:AE8)</f>
        <v>25.688000000000002</v>
      </c>
    </row>
    <row r="9" spans="1:33" ht="17.100000000000001" customHeight="1" x14ac:dyDescent="0.2">
      <c r="A9" s="16" t="s">
        <v>48</v>
      </c>
      <c r="B9" s="18">
        <f>[5]Junho!$C$5</f>
        <v>30.6</v>
      </c>
      <c r="C9" s="18">
        <f>[5]Junho!$C$6</f>
        <v>28.5</v>
      </c>
      <c r="D9" s="18">
        <f>[5]Junho!$C$7</f>
        <v>28.3</v>
      </c>
      <c r="E9" s="18">
        <f>[5]Junho!$C$8</f>
        <v>28.4</v>
      </c>
      <c r="F9" s="18">
        <f>[5]Junho!$C$9</f>
        <v>28.2</v>
      </c>
      <c r="G9" s="18">
        <f>[5]Junho!$C$10</f>
        <v>29.5</v>
      </c>
      <c r="H9" s="18">
        <f>[5]Junho!$C$11</f>
        <v>29.5</v>
      </c>
      <c r="I9" s="18">
        <f>[5]Junho!$C$12</f>
        <v>30.9</v>
      </c>
      <c r="J9" s="18">
        <f>[5]Junho!$C$13</f>
        <v>31.1</v>
      </c>
      <c r="K9" s="18">
        <f>[5]Junho!$C$14</f>
        <v>26</v>
      </c>
      <c r="L9" s="18">
        <f>[5]Junho!$C$15</f>
        <v>25.8</v>
      </c>
      <c r="M9" s="18">
        <f>[5]Junho!$C$16</f>
        <v>29.8</v>
      </c>
      <c r="N9" s="18">
        <f>[5]Junho!$C$17</f>
        <v>30.1</v>
      </c>
      <c r="O9" s="18">
        <f>[5]Junho!$C$18</f>
        <v>30.4</v>
      </c>
      <c r="P9" s="18">
        <f>[5]Junho!$C$19</f>
        <v>25.5</v>
      </c>
      <c r="Q9" s="18">
        <f>[5]Junho!$C$20</f>
        <v>25</v>
      </c>
      <c r="R9" s="18">
        <f>[5]Junho!$C$21</f>
        <v>27.7</v>
      </c>
      <c r="S9" s="18">
        <f>[5]Junho!$C$22</f>
        <v>29.7</v>
      </c>
      <c r="T9" s="18">
        <f>[5]Junho!$C$23</f>
        <v>26.7</v>
      </c>
      <c r="U9" s="18">
        <f>[5]Junho!$C$24</f>
        <v>22.3</v>
      </c>
      <c r="V9" s="18">
        <f>[5]Junho!$C$25</f>
        <v>15.3</v>
      </c>
      <c r="W9" s="18">
        <f>[5]Junho!$C$26</f>
        <v>14.9</v>
      </c>
      <c r="X9" s="18">
        <f>[5]Junho!$C$27</f>
        <v>25.1</v>
      </c>
      <c r="Y9" s="18">
        <f>[5]Junho!$C$28</f>
        <v>21.8</v>
      </c>
      <c r="Z9" s="18">
        <f>[5]Junho!$C$29</f>
        <v>16.899999999999999</v>
      </c>
      <c r="AA9" s="18">
        <f>[5]Junho!$C$30</f>
        <v>18.2</v>
      </c>
      <c r="AB9" s="18">
        <f>[5]Junho!$C$31</f>
        <v>25.4</v>
      </c>
      <c r="AC9" s="18">
        <f>[5]Junho!$C$32</f>
        <v>29.2</v>
      </c>
      <c r="AD9" s="18">
        <f>[5]Junho!$C$33</f>
        <v>29.8</v>
      </c>
      <c r="AE9" s="18">
        <f>[5]Junho!$C$34</f>
        <v>27.6</v>
      </c>
      <c r="AF9" s="36">
        <f t="shared" si="1"/>
        <v>31.1</v>
      </c>
      <c r="AG9" s="37">
        <f t="shared" si="2"/>
        <v>26.27333333333333</v>
      </c>
    </row>
    <row r="10" spans="1:33" ht="17.100000000000001" customHeight="1" x14ac:dyDescent="0.2">
      <c r="A10" s="16" t="s">
        <v>2</v>
      </c>
      <c r="B10" s="18">
        <f>[6]Junho!$C$5</f>
        <v>29.5</v>
      </c>
      <c r="C10" s="18">
        <f>[6]Junho!$C$6</f>
        <v>24.2</v>
      </c>
      <c r="D10" s="18">
        <f>[6]Junho!$C$7</f>
        <v>25.4</v>
      </c>
      <c r="E10" s="18">
        <f>[6]Junho!$C$8</f>
        <v>26.7</v>
      </c>
      <c r="F10" s="18">
        <f>[6]Junho!$C$9</f>
        <v>27.7</v>
      </c>
      <c r="G10" s="18">
        <f>[6]Junho!$C$10</f>
        <v>27.9</v>
      </c>
      <c r="H10" s="18">
        <f>[6]Junho!$C$11</f>
        <v>29.7</v>
      </c>
      <c r="I10" s="18">
        <f>[6]Junho!$C$12</f>
        <v>29.6</v>
      </c>
      <c r="J10" s="18">
        <f>[6]Junho!$C$13</f>
        <v>29.8</v>
      </c>
      <c r="K10" s="18">
        <f>[6]Junho!$C$14</f>
        <v>29.8</v>
      </c>
      <c r="L10" s="18">
        <f>[6]Junho!$C$15</f>
        <v>27.2</v>
      </c>
      <c r="M10" s="18">
        <f>[6]Junho!$C$16</f>
        <v>29.2</v>
      </c>
      <c r="N10" s="18">
        <f>[6]Junho!$C$17</f>
        <v>29.8</v>
      </c>
      <c r="O10" s="18">
        <f>[6]Junho!$C$18</f>
        <v>29.9</v>
      </c>
      <c r="P10" s="18">
        <f>[6]Junho!$C$19</f>
        <v>25.6</v>
      </c>
      <c r="Q10" s="18">
        <f>[6]Junho!$C$20</f>
        <v>20</v>
      </c>
      <c r="R10" s="18">
        <f>[6]Junho!$C$21</f>
        <v>25.2</v>
      </c>
      <c r="S10" s="18">
        <f>[6]Junho!$C$22</f>
        <v>29.9</v>
      </c>
      <c r="T10" s="18">
        <f>[6]Junho!$C$23</f>
        <v>29.8</v>
      </c>
      <c r="U10" s="18">
        <f>[6]Junho!$C$24</f>
        <v>26.1</v>
      </c>
      <c r="V10" s="18">
        <f>[6]Junho!$C$25</f>
        <v>20.7</v>
      </c>
      <c r="W10" s="18">
        <f>[6]Junho!$C$26</f>
        <v>21.4</v>
      </c>
      <c r="X10" s="18">
        <f>[6]Junho!$C$27</f>
        <v>27.3</v>
      </c>
      <c r="Y10" s="18">
        <f>[6]Junho!$C$28</f>
        <v>29.1</v>
      </c>
      <c r="Z10" s="18">
        <f>[6]Junho!$C$29</f>
        <v>25.3</v>
      </c>
      <c r="AA10" s="18">
        <f>[6]Junho!$C$30</f>
        <v>18.399999999999999</v>
      </c>
      <c r="AB10" s="18">
        <f>[6]Junho!$C$31</f>
        <v>25.6</v>
      </c>
      <c r="AC10" s="18">
        <f>[6]Junho!$C$32</f>
        <v>28.9</v>
      </c>
      <c r="AD10" s="18">
        <f>[6]Junho!$C$33</f>
        <v>29</v>
      </c>
      <c r="AE10" s="18">
        <f>[6]Junho!$C$34</f>
        <v>29</v>
      </c>
      <c r="AF10" s="36">
        <f t="shared" si="1"/>
        <v>29.9</v>
      </c>
      <c r="AG10" s="37">
        <f t="shared" si="2"/>
        <v>26.923333333333332</v>
      </c>
    </row>
    <row r="11" spans="1:33" ht="17.100000000000001" customHeight="1" x14ac:dyDescent="0.2">
      <c r="A11" s="16" t="s">
        <v>3</v>
      </c>
      <c r="B11" s="18">
        <f>[7]Junho!$C$5</f>
        <v>32</v>
      </c>
      <c r="C11" s="18">
        <f>[7]Junho!$C$6</f>
        <v>26.8</v>
      </c>
      <c r="D11" s="18">
        <f>[7]Junho!$C$7</f>
        <v>26.4</v>
      </c>
      <c r="E11" s="18">
        <f>[7]Junho!$C$8</f>
        <v>26.6</v>
      </c>
      <c r="F11" s="18">
        <f>[7]Junho!$C$9</f>
        <v>28.7</v>
      </c>
      <c r="G11" s="18">
        <f>[7]Junho!$C$10</f>
        <v>30.3</v>
      </c>
      <c r="H11" s="18">
        <f>[7]Junho!$C$11</f>
        <v>29.9</v>
      </c>
      <c r="I11" s="18">
        <f>[7]Junho!$C$12</f>
        <v>30.4</v>
      </c>
      <c r="J11" s="18">
        <f>[7]Junho!$C$13</f>
        <v>30.3</v>
      </c>
      <c r="K11" s="18">
        <f>[7]Junho!$C$14</f>
        <v>31</v>
      </c>
      <c r="L11" s="18">
        <f>[7]Junho!$C$15</f>
        <v>30.6</v>
      </c>
      <c r="M11" s="18">
        <f>[7]Junho!$C$16</f>
        <v>30.4</v>
      </c>
      <c r="N11" s="18">
        <f>[7]Junho!$C$17</f>
        <v>30.4</v>
      </c>
      <c r="O11" s="18">
        <f>[7]Junho!$C$18</f>
        <v>30.1</v>
      </c>
      <c r="P11" s="18">
        <f>[7]Junho!$C$19</f>
        <v>30.7</v>
      </c>
      <c r="Q11" s="18">
        <f>[7]Junho!$C$20</f>
        <v>32.299999999999997</v>
      </c>
      <c r="R11" s="18">
        <f>[7]Junho!$C$21</f>
        <v>27.4</v>
      </c>
      <c r="S11" s="18">
        <f>[7]Junho!$C$22</f>
        <v>30.1</v>
      </c>
      <c r="T11" s="18">
        <f>[7]Junho!$C$23</f>
        <v>32</v>
      </c>
      <c r="U11" s="18">
        <f>[7]Junho!$C$24</f>
        <v>31.5</v>
      </c>
      <c r="V11" s="18">
        <f>[7]Junho!$C$25</f>
        <v>32.200000000000003</v>
      </c>
      <c r="W11" s="18">
        <f>[7]Junho!$C$26</f>
        <v>25.6</v>
      </c>
      <c r="X11" s="18">
        <f>[7]Junho!$C$27</f>
        <v>30.4</v>
      </c>
      <c r="Y11" s="18">
        <f>[7]Junho!$C$28</f>
        <v>32.5</v>
      </c>
      <c r="Z11" s="18">
        <f>[7]Junho!$C$29</f>
        <v>30</v>
      </c>
      <c r="AA11" s="18">
        <f>[7]Junho!$C$30</f>
        <v>23.2</v>
      </c>
      <c r="AB11" s="18">
        <f>[7]Junho!$C$31</f>
        <v>24.8</v>
      </c>
      <c r="AC11" s="18">
        <f>[7]Junho!$C$32</f>
        <v>30.1</v>
      </c>
      <c r="AD11" s="18">
        <f>[7]Junho!$C$33</f>
        <v>32.299999999999997</v>
      </c>
      <c r="AE11" s="18">
        <f>[7]Junho!$C$34</f>
        <v>31.7</v>
      </c>
      <c r="AF11" s="36">
        <f t="shared" si="1"/>
        <v>32.5</v>
      </c>
      <c r="AG11" s="37">
        <f t="shared" si="2"/>
        <v>29.69</v>
      </c>
    </row>
    <row r="12" spans="1:33" ht="17.100000000000001" customHeight="1" x14ac:dyDescent="0.2">
      <c r="A12" s="16" t="s">
        <v>4</v>
      </c>
      <c r="B12" s="18">
        <f>[8]Junho!$C$5</f>
        <v>29.2</v>
      </c>
      <c r="C12" s="18">
        <f>[8]Junho!$C$6</f>
        <v>26.1</v>
      </c>
      <c r="D12" s="18">
        <f>[8]Junho!$C$7</f>
        <v>23.6</v>
      </c>
      <c r="E12" s="18">
        <f>[8]Junho!$C$8</f>
        <v>25</v>
      </c>
      <c r="F12" s="18">
        <f>[8]Junho!$C$9</f>
        <v>26.8</v>
      </c>
      <c r="G12" s="18">
        <f>[8]Junho!$C$10</f>
        <v>28.2</v>
      </c>
      <c r="H12" s="18">
        <f>[8]Junho!$C$11</f>
        <v>28</v>
      </c>
      <c r="I12" s="18">
        <f>[8]Junho!$C$12</f>
        <v>28.4</v>
      </c>
      <c r="J12" s="18">
        <f>[8]Junho!$C$13</f>
        <v>28.6</v>
      </c>
      <c r="K12" s="18">
        <f>[8]Junho!$C$14</f>
        <v>29</v>
      </c>
      <c r="L12" s="18">
        <f>[8]Junho!$C$15</f>
        <v>27.6</v>
      </c>
      <c r="M12" s="18">
        <f>[8]Junho!$C$16</f>
        <v>28.1</v>
      </c>
      <c r="N12" s="18">
        <f>[8]Junho!$C$17</f>
        <v>28.1</v>
      </c>
      <c r="O12" s="18">
        <f>[8]Junho!$C$18</f>
        <v>28.4</v>
      </c>
      <c r="P12" s="18">
        <f>[8]Junho!$C$19</f>
        <v>28.6</v>
      </c>
      <c r="Q12" s="18">
        <f>[8]Junho!$C$20</f>
        <v>29</v>
      </c>
      <c r="R12" s="18">
        <f>[8]Junho!$C$21</f>
        <v>25.6</v>
      </c>
      <c r="S12" s="18">
        <f>[8]Junho!$C$22</f>
        <v>29.1</v>
      </c>
      <c r="T12" s="18">
        <f>[8]Junho!$C$23</f>
        <v>29.9</v>
      </c>
      <c r="U12" s="18">
        <f>[8]Junho!$C$24</f>
        <v>29.2</v>
      </c>
      <c r="V12" s="18">
        <f>[8]Junho!$C$25</f>
        <v>28.6</v>
      </c>
      <c r="W12" s="18">
        <f>[8]Junho!$C$26</f>
        <v>23.9</v>
      </c>
      <c r="X12" s="18">
        <f>[8]Junho!$C$27</f>
        <v>29</v>
      </c>
      <c r="Y12" s="18">
        <f>[8]Junho!$C$28</f>
        <v>30.7</v>
      </c>
      <c r="Z12" s="18">
        <f>[8]Junho!$C$29</f>
        <v>28.9</v>
      </c>
      <c r="AA12" s="18">
        <f>[8]Junho!$C$30</f>
        <v>20.7</v>
      </c>
      <c r="AB12" s="18">
        <f>[8]Junho!$C$31</f>
        <v>25.8</v>
      </c>
      <c r="AC12" s="18">
        <f>[8]Junho!$C$32</f>
        <v>28.6</v>
      </c>
      <c r="AD12" s="18">
        <f>[8]Junho!$C$33</f>
        <v>29.5</v>
      </c>
      <c r="AE12" s="18">
        <f>[8]Junho!$C$34</f>
        <v>29.9</v>
      </c>
      <c r="AF12" s="36">
        <f t="shared" si="1"/>
        <v>30.7</v>
      </c>
      <c r="AG12" s="37">
        <f t="shared" si="2"/>
        <v>27.736666666666672</v>
      </c>
    </row>
    <row r="13" spans="1:33" ht="17.100000000000001" customHeight="1" x14ac:dyDescent="0.2">
      <c r="A13" s="16" t="s">
        <v>5</v>
      </c>
      <c r="B13" s="18">
        <f>[9]Junho!$C$5</f>
        <v>32.799999999999997</v>
      </c>
      <c r="C13" s="18">
        <f>[9]Junho!$C$6</f>
        <v>30</v>
      </c>
      <c r="D13" s="18">
        <f>[9]Junho!$C$7</f>
        <v>26.6</v>
      </c>
      <c r="E13" s="18">
        <f>[9]Junho!$C$8</f>
        <v>27.6</v>
      </c>
      <c r="F13" s="18">
        <f>[9]Junho!$C$9</f>
        <v>29.3</v>
      </c>
      <c r="G13" s="18">
        <f>[9]Junho!$C$10</f>
        <v>29.8</v>
      </c>
      <c r="H13" s="18">
        <f>[9]Junho!$C$11</f>
        <v>29.7</v>
      </c>
      <c r="I13" s="18">
        <f>[9]Junho!$C$12</f>
        <v>30.1</v>
      </c>
      <c r="J13" s="18">
        <f>[9]Junho!$C$13</f>
        <v>29.9</v>
      </c>
      <c r="K13" s="18">
        <f>[9]Junho!$C$14</f>
        <v>30</v>
      </c>
      <c r="L13" s="18">
        <f>[9]Junho!$C$15</f>
        <v>25.7</v>
      </c>
      <c r="M13" s="18">
        <f>[9]Junho!$C$16</f>
        <v>29.1</v>
      </c>
      <c r="N13" s="18">
        <f>[9]Junho!$C$17</f>
        <v>30.4</v>
      </c>
      <c r="O13" s="18">
        <f>[9]Junho!$C$18</f>
        <v>31.6</v>
      </c>
      <c r="P13" s="18">
        <f>[9]Junho!$C$19</f>
        <v>31.1</v>
      </c>
      <c r="Q13" s="18">
        <f>[9]Junho!$C$20</f>
        <v>26.8</v>
      </c>
      <c r="R13" s="18">
        <f>[9]Junho!$C$21</f>
        <v>26.6</v>
      </c>
      <c r="S13" s="18">
        <f>[9]Junho!$C$22</f>
        <v>30.6</v>
      </c>
      <c r="T13" s="18">
        <f>[9]Junho!$C$23</f>
        <v>27.1</v>
      </c>
      <c r="U13" s="18">
        <f>[9]Junho!$C$24</f>
        <v>23.2</v>
      </c>
      <c r="V13" s="18">
        <f>[9]Junho!$C$25</f>
        <v>17</v>
      </c>
      <c r="W13" s="18">
        <f>[9]Junho!$C$26</f>
        <v>22.9</v>
      </c>
      <c r="X13" s="18">
        <f>[9]Junho!$C$27</f>
        <v>27.4</v>
      </c>
      <c r="Y13" s="18">
        <f>[9]Junho!$C$28</f>
        <v>25.1</v>
      </c>
      <c r="Z13" s="18">
        <f>[9]Junho!$C$29</f>
        <v>19.399999999999999</v>
      </c>
      <c r="AA13" s="18">
        <f>[9]Junho!$C$30</f>
        <v>19.100000000000001</v>
      </c>
      <c r="AB13" s="18">
        <f>[9]Junho!$C$31</f>
        <v>23.4</v>
      </c>
      <c r="AC13" s="18">
        <f>[9]Junho!$C$32</f>
        <v>30.2</v>
      </c>
      <c r="AD13" s="18">
        <f>[9]Junho!$C$33</f>
        <v>31.3</v>
      </c>
      <c r="AE13" s="18">
        <f>[9]Junho!$C$34</f>
        <v>26.5</v>
      </c>
      <c r="AF13" s="36">
        <f t="shared" si="1"/>
        <v>32.799999999999997</v>
      </c>
      <c r="AG13" s="37">
        <f t="shared" si="2"/>
        <v>27.343333333333337</v>
      </c>
    </row>
    <row r="14" spans="1:33" ht="17.100000000000001" customHeight="1" x14ac:dyDescent="0.2">
      <c r="A14" s="16" t="s">
        <v>50</v>
      </c>
      <c r="B14" s="18">
        <f>[10]Junho!$C$5</f>
        <v>29.4</v>
      </c>
      <c r="C14" s="18">
        <f>[10]Junho!$C$6</f>
        <v>26.1</v>
      </c>
      <c r="D14" s="18">
        <f>[10]Junho!$C$7</f>
        <v>24.9</v>
      </c>
      <c r="E14" s="18">
        <f>[10]Junho!$C$8</f>
        <v>27.1</v>
      </c>
      <c r="F14" s="18">
        <f>[10]Junho!$C$9</f>
        <v>28.3</v>
      </c>
      <c r="G14" s="18">
        <f>[10]Junho!$C$10</f>
        <v>30</v>
      </c>
      <c r="H14" s="18">
        <f>[10]Junho!$C$11</f>
        <v>29.9</v>
      </c>
      <c r="I14" s="18">
        <f>[10]Junho!$C$12</f>
        <v>28.9</v>
      </c>
      <c r="J14" s="18">
        <f>[10]Junho!$C$13</f>
        <v>30.1</v>
      </c>
      <c r="K14" s="18">
        <f>[10]Junho!$C$14</f>
        <v>29.8</v>
      </c>
      <c r="L14" s="18">
        <f>[10]Junho!$C$15</f>
        <v>28.2</v>
      </c>
      <c r="M14" s="18">
        <f>[10]Junho!$C$16</f>
        <v>29.1</v>
      </c>
      <c r="N14" s="18">
        <f>[10]Junho!$C$17</f>
        <v>29.7</v>
      </c>
      <c r="O14" s="18">
        <f>[10]Junho!$C$18</f>
        <v>29.3</v>
      </c>
      <c r="P14" s="18">
        <f>[10]Junho!$C$19</f>
        <v>29.6</v>
      </c>
      <c r="Q14" s="18">
        <f>[10]Junho!$C$20</f>
        <v>29.7</v>
      </c>
      <c r="R14" s="18">
        <f>[10]Junho!$C$21</f>
        <v>27.7</v>
      </c>
      <c r="S14" s="18">
        <f>[10]Junho!$C$22</f>
        <v>31</v>
      </c>
      <c r="T14" s="18">
        <f>[10]Junho!$C$23</f>
        <v>31.2</v>
      </c>
      <c r="U14" s="18">
        <f>[10]Junho!$C$24</f>
        <v>30.8</v>
      </c>
      <c r="V14" s="18">
        <f>[10]Junho!$C$25</f>
        <v>29</v>
      </c>
      <c r="W14" s="18">
        <f>[10]Junho!$C$26</f>
        <v>24.7</v>
      </c>
      <c r="X14" s="18">
        <f>[10]Junho!$C$27</f>
        <v>30.1</v>
      </c>
      <c r="Y14" s="18">
        <f>[10]Junho!$C$28</f>
        <v>32.4</v>
      </c>
      <c r="Z14" s="18">
        <f>[10]Junho!$C$29</f>
        <v>28.5</v>
      </c>
      <c r="AA14" s="18">
        <f>[10]Junho!$C$30</f>
        <v>25.7</v>
      </c>
      <c r="AB14" s="18">
        <f>[10]Junho!$C$31</f>
        <v>26.5</v>
      </c>
      <c r="AC14" s="18">
        <f>[10]Junho!$C$32</f>
        <v>30.4</v>
      </c>
      <c r="AD14" s="18">
        <f>[10]Junho!$C$33</f>
        <v>31</v>
      </c>
      <c r="AE14" s="18">
        <f>[10]Junho!$C$34</f>
        <v>30.3</v>
      </c>
      <c r="AF14" s="36">
        <f t="shared" ref="AF14:AF15" si="4">MAX(B14:AE14)</f>
        <v>32.4</v>
      </c>
      <c r="AG14" s="37">
        <f t="shared" ref="AG14:AG15" si="5">AVERAGE(B14:AE14)</f>
        <v>28.98</v>
      </c>
    </row>
    <row r="15" spans="1:33" ht="17.100000000000001" customHeight="1" x14ac:dyDescent="0.2">
      <c r="A15" s="16" t="s">
        <v>6</v>
      </c>
      <c r="B15" s="18">
        <f>[11]Junho!$C$5</f>
        <v>31</v>
      </c>
      <c r="C15" s="18">
        <f>[11]Junho!$C$6</f>
        <v>27</v>
      </c>
      <c r="D15" s="18">
        <f>[11]Junho!$C$7</f>
        <v>26</v>
      </c>
      <c r="E15" s="18">
        <f>[11]Junho!$C$8</f>
        <v>29.8</v>
      </c>
      <c r="F15" s="18">
        <f>[11]Junho!$C$9</f>
        <v>29.7</v>
      </c>
      <c r="G15" s="18">
        <f>[11]Junho!$C$10</f>
        <v>31.5</v>
      </c>
      <c r="H15" s="18">
        <f>[11]Junho!$C$11</f>
        <v>31.7</v>
      </c>
      <c r="I15" s="18">
        <f>[11]Junho!$C$12</f>
        <v>30.8</v>
      </c>
      <c r="J15" s="18">
        <f>[11]Junho!$C$13</f>
        <v>32.5</v>
      </c>
      <c r="K15" s="18">
        <f>[11]Junho!$C$14</f>
        <v>32.4</v>
      </c>
      <c r="L15" s="18">
        <f>[11]Junho!$C$15</f>
        <v>31.7</v>
      </c>
      <c r="M15" s="18">
        <f>[11]Junho!$C$16</f>
        <v>31.7</v>
      </c>
      <c r="N15" s="18">
        <f>[11]Junho!$C$17</f>
        <v>31.7</v>
      </c>
      <c r="O15" s="18">
        <f>[11]Junho!$C$18</f>
        <v>32.299999999999997</v>
      </c>
      <c r="P15" s="18">
        <f>[11]Junho!$C$19</f>
        <v>32.4</v>
      </c>
      <c r="Q15" s="18">
        <f>[11]Junho!$C$20</f>
        <v>31.8</v>
      </c>
      <c r="R15" s="18">
        <f>[11]Junho!$C$21</f>
        <v>29.9</v>
      </c>
      <c r="S15" s="18">
        <f>[11]Junho!$C$22</f>
        <v>33</v>
      </c>
      <c r="T15" s="18">
        <f>[11]Junho!$C$23</f>
        <v>33.4</v>
      </c>
      <c r="U15" s="18">
        <f>[11]Junho!$C$24</f>
        <v>30.6</v>
      </c>
      <c r="V15" s="18">
        <f>[11]Junho!$C$25</f>
        <v>23.6</v>
      </c>
      <c r="W15" s="18">
        <f>[11]Junho!$C$26</f>
        <v>26.5</v>
      </c>
      <c r="X15" s="18">
        <f>[11]Junho!$C$27</f>
        <v>32.1</v>
      </c>
      <c r="Y15" s="18">
        <f>[11]Junho!$C$28</f>
        <v>34</v>
      </c>
      <c r="Z15" s="18">
        <f>[11]Junho!$C$29</f>
        <v>29.5</v>
      </c>
      <c r="AA15" s="18">
        <f>[11]Junho!$C$30</f>
        <v>23.1</v>
      </c>
      <c r="AB15" s="18">
        <f>[11]Junho!$C$31</f>
        <v>27.7</v>
      </c>
      <c r="AC15" s="18">
        <f>[11]Junho!$C$32</f>
        <v>31.8</v>
      </c>
      <c r="AD15" s="18">
        <f>[11]Junho!$C$33</f>
        <v>32.200000000000003</v>
      </c>
      <c r="AE15" s="18">
        <f>[11]Junho!$C$34</f>
        <v>32</v>
      </c>
      <c r="AF15" s="36">
        <f t="shared" si="4"/>
        <v>34</v>
      </c>
      <c r="AG15" s="37">
        <f t="shared" si="5"/>
        <v>30.446666666666669</v>
      </c>
    </row>
    <row r="16" spans="1:33" ht="17.100000000000001" customHeight="1" x14ac:dyDescent="0.2">
      <c r="A16" s="16" t="s">
        <v>7</v>
      </c>
      <c r="B16" s="18">
        <f>[12]Junho!$C$5</f>
        <v>28.4</v>
      </c>
      <c r="C16" s="18">
        <f>[12]Junho!$C$6</f>
        <v>26.4</v>
      </c>
      <c r="D16" s="18">
        <f>[12]Junho!$C$7</f>
        <v>23.9</v>
      </c>
      <c r="E16" s="18">
        <f>[12]Junho!$C$8</f>
        <v>25.1</v>
      </c>
      <c r="F16" s="18">
        <f>[12]Junho!$C$9</f>
        <v>25.7</v>
      </c>
      <c r="G16" s="18">
        <f>[12]Junho!$C$10</f>
        <v>27.3</v>
      </c>
      <c r="H16" s="18">
        <f>[12]Junho!$C$11</f>
        <v>26.1</v>
      </c>
      <c r="I16" s="18">
        <f>[12]Junho!$C$12</f>
        <v>27.2</v>
      </c>
      <c r="J16" s="18">
        <f>[12]Junho!$C$13</f>
        <v>27.3</v>
      </c>
      <c r="K16" s="18">
        <f>[12]Junho!$C$14</f>
        <v>23.5</v>
      </c>
      <c r="L16" s="18">
        <f>[12]Junho!$C$15</f>
        <v>25.7</v>
      </c>
      <c r="M16" s="18">
        <f>[12]Junho!$C$16</f>
        <v>27.6</v>
      </c>
      <c r="N16" s="18">
        <f>[12]Junho!$C$17</f>
        <v>28</v>
      </c>
      <c r="O16" s="18">
        <f>[12]Junho!$C$18</f>
        <v>28.2</v>
      </c>
      <c r="P16" s="18">
        <f>[12]Junho!$C$19</f>
        <v>22</v>
      </c>
      <c r="Q16" s="18">
        <f>[12]Junho!$C$20</f>
        <v>20.9</v>
      </c>
      <c r="R16" s="18">
        <f>[12]Junho!$C$21</f>
        <v>21.9</v>
      </c>
      <c r="S16" s="18">
        <f>[12]Junho!$C$22</f>
        <v>26.7</v>
      </c>
      <c r="T16" s="18">
        <f>[12]Junho!$C$23</f>
        <v>23.3</v>
      </c>
      <c r="U16" s="18">
        <f>[12]Junho!$C$24</f>
        <v>23</v>
      </c>
      <c r="V16" s="18">
        <f>[12]Junho!$C$25</f>
        <v>18.5</v>
      </c>
      <c r="W16" s="18">
        <f>[12]Junho!$C$26</f>
        <v>14.3</v>
      </c>
      <c r="X16" s="18">
        <f>[12]Junho!$C$27</f>
        <v>20.399999999999999</v>
      </c>
      <c r="Y16" s="18">
        <f>[12]Junho!$C$28</f>
        <v>28.4</v>
      </c>
      <c r="Z16" s="18">
        <f>[12]Junho!$C$29</f>
        <v>20.5</v>
      </c>
      <c r="AA16" s="18" t="str">
        <f>[12]Junho!$C$30</f>
        <v>**</v>
      </c>
      <c r="AB16" s="18" t="str">
        <f>[12]Junho!$C$31</f>
        <v>**</v>
      </c>
      <c r="AC16" s="18">
        <f>[12]Junho!$C$32</f>
        <v>27.8</v>
      </c>
      <c r="AD16" s="18">
        <f>[12]Junho!$C$33</f>
        <v>28.7</v>
      </c>
      <c r="AE16" s="18">
        <f>[12]Junho!$C$34</f>
        <v>27.9</v>
      </c>
      <c r="AF16" s="36">
        <f t="shared" ref="AF16:AF30" si="6">MAX(B16:AE16)</f>
        <v>28.7</v>
      </c>
      <c r="AG16" s="37">
        <f t="shared" ref="AG16:AG30" si="7">AVERAGE(B16:AE16)</f>
        <v>24.81071428571428</v>
      </c>
    </row>
    <row r="17" spans="1:33" ht="17.100000000000001" customHeight="1" x14ac:dyDescent="0.2">
      <c r="A17" s="16" t="s">
        <v>8</v>
      </c>
      <c r="B17" s="18">
        <f>[13]Junho!$C$5</f>
        <v>28.3</v>
      </c>
      <c r="C17" s="18">
        <f>[13]Junho!$C$6</f>
        <v>26.8</v>
      </c>
      <c r="D17" s="18">
        <f>[13]Junho!$C$7</f>
        <v>25.9</v>
      </c>
      <c r="E17" s="18">
        <f>[13]Junho!$C$8</f>
        <v>24.7</v>
      </c>
      <c r="F17" s="18">
        <f>[13]Junho!$C$9</f>
        <v>24.6</v>
      </c>
      <c r="G17" s="18">
        <f>[13]Junho!$C$10</f>
        <v>27.3</v>
      </c>
      <c r="H17" s="18">
        <f>[13]Junho!$C$11</f>
        <v>26.4</v>
      </c>
      <c r="I17" s="18">
        <f>[13]Junho!$C$12</f>
        <v>26.4</v>
      </c>
      <c r="J17" s="18">
        <f>[13]Junho!$C$13</f>
        <v>26.4</v>
      </c>
      <c r="K17" s="18">
        <f>[13]Junho!$C$14</f>
        <v>21.2</v>
      </c>
      <c r="L17" s="18">
        <f>[13]Junho!$C$15</f>
        <v>26.4</v>
      </c>
      <c r="M17" s="18">
        <f>[13]Junho!$C$16</f>
        <v>24.6</v>
      </c>
      <c r="N17" s="18">
        <f>[13]Junho!$C$17</f>
        <v>26.6</v>
      </c>
      <c r="O17" s="18">
        <f>[13]Junho!$C$18</f>
        <v>26.9</v>
      </c>
      <c r="P17" s="18">
        <f>[13]Junho!$C$19</f>
        <v>21.5</v>
      </c>
      <c r="Q17" s="18">
        <f>[13]Junho!$C$20</f>
        <v>17.899999999999999</v>
      </c>
      <c r="R17" s="18">
        <f>[13]Junho!$C$21</f>
        <v>22.6</v>
      </c>
      <c r="S17" s="18">
        <f>[13]Junho!$C$22</f>
        <v>25.5</v>
      </c>
      <c r="T17" s="18">
        <f>[13]Junho!$C$23</f>
        <v>22.3</v>
      </c>
      <c r="U17" s="18">
        <f>[13]Junho!$C$24</f>
        <v>20.9</v>
      </c>
      <c r="V17" s="18">
        <f>[13]Junho!$C$25</f>
        <v>17.8</v>
      </c>
      <c r="W17" s="18">
        <f>[13]Junho!$C$26</f>
        <v>13.3</v>
      </c>
      <c r="X17" s="18">
        <f>[13]Junho!$C$27</f>
        <v>18.100000000000001</v>
      </c>
      <c r="Y17" s="18">
        <f>[13]Junho!$C$28</f>
        <v>19.100000000000001</v>
      </c>
      <c r="Z17" s="18">
        <f>[13]Junho!$C$29</f>
        <v>18.399999999999999</v>
      </c>
      <c r="AA17" s="18">
        <f>[13]Junho!$C$30</f>
        <v>18.3</v>
      </c>
      <c r="AB17" s="18">
        <f>[13]Junho!$C$31</f>
        <v>21.7</v>
      </c>
      <c r="AC17" s="18">
        <f>[13]Junho!$C$32</f>
        <v>25.6</v>
      </c>
      <c r="AD17" s="18">
        <f>[13]Junho!$C$33</f>
        <v>29</v>
      </c>
      <c r="AE17" s="18">
        <f>[13]Junho!$C$34</f>
        <v>27.5</v>
      </c>
      <c r="AF17" s="36">
        <f t="shared" si="6"/>
        <v>29</v>
      </c>
      <c r="AG17" s="37">
        <f t="shared" si="7"/>
        <v>23.400000000000002</v>
      </c>
    </row>
    <row r="18" spans="1:33" ht="17.100000000000001" customHeight="1" x14ac:dyDescent="0.2">
      <c r="A18" s="16" t="s">
        <v>9</v>
      </c>
      <c r="B18" s="18">
        <f>[14]Junho!$C$5</f>
        <v>30.1</v>
      </c>
      <c r="C18" s="18">
        <f>[14]Junho!$C$6</f>
        <v>24.7</v>
      </c>
      <c r="D18" s="18">
        <f>[14]Junho!$C$7</f>
        <v>24.2</v>
      </c>
      <c r="E18" s="18">
        <f>[14]Junho!$C$8</f>
        <v>26.5</v>
      </c>
      <c r="F18" s="18">
        <f>[14]Junho!$C$9</f>
        <v>26.7</v>
      </c>
      <c r="G18" s="18">
        <f>[14]Junho!$C$10</f>
        <v>27.7</v>
      </c>
      <c r="H18" s="18">
        <f>[14]Junho!$C$11</f>
        <v>28</v>
      </c>
      <c r="I18" s="18">
        <f>[14]Junho!$C$12</f>
        <v>28.4</v>
      </c>
      <c r="J18" s="18">
        <f>[14]Junho!$C$13</f>
        <v>28.9</v>
      </c>
      <c r="K18" s="18">
        <f>[14]Junho!$C$14</f>
        <v>28.4</v>
      </c>
      <c r="L18" s="18">
        <f>[14]Junho!$C$15</f>
        <v>26.5</v>
      </c>
      <c r="M18" s="18">
        <f>[14]Junho!$C$16</f>
        <v>28.2</v>
      </c>
      <c r="N18" s="18">
        <f>[14]Junho!$C$17</f>
        <v>28.7</v>
      </c>
      <c r="O18" s="18">
        <f>[14]Junho!$C$18</f>
        <v>29.2</v>
      </c>
      <c r="P18" s="18">
        <f>[14]Junho!$C$19</f>
        <v>23.7</v>
      </c>
      <c r="Q18" s="18">
        <f>[14]Junho!$C$20</f>
        <v>19.2</v>
      </c>
      <c r="R18" s="18">
        <f>[14]Junho!$C$21</f>
        <v>20.399999999999999</v>
      </c>
      <c r="S18" s="18">
        <f>[14]Junho!$C$22</f>
        <v>27.8</v>
      </c>
      <c r="T18" s="18">
        <f>[14]Junho!$C$23</f>
        <v>23.8</v>
      </c>
      <c r="U18" s="18">
        <f>[14]Junho!$C$24</f>
        <v>24.7</v>
      </c>
      <c r="V18" s="18">
        <f>[14]Junho!$C$25</f>
        <v>22.4</v>
      </c>
      <c r="W18" s="18">
        <f>[14]Junho!$C$26</f>
        <v>15</v>
      </c>
      <c r="X18" s="18">
        <f>[14]Junho!$C$27</f>
        <v>24.8</v>
      </c>
      <c r="Y18" s="18">
        <f>[14]Junho!$C$28</f>
        <v>27.1</v>
      </c>
      <c r="Z18" s="18">
        <f>[14]Junho!$C$29</f>
        <v>19.899999999999999</v>
      </c>
      <c r="AA18" s="18">
        <f>[14]Junho!$C$30</f>
        <v>18.5</v>
      </c>
      <c r="AB18" s="18">
        <f>[14]Junho!$C$31</f>
        <v>24.3</v>
      </c>
      <c r="AC18" s="18">
        <f>[14]Junho!$C$32</f>
        <v>27.7</v>
      </c>
      <c r="AD18" s="18">
        <f>[14]Junho!$C$33</f>
        <v>28</v>
      </c>
      <c r="AE18" s="18">
        <f>[14]Junho!$C$34</f>
        <v>28.6</v>
      </c>
      <c r="AF18" s="36">
        <f t="shared" si="6"/>
        <v>30.1</v>
      </c>
      <c r="AG18" s="37">
        <f t="shared" si="7"/>
        <v>25.403333333333329</v>
      </c>
    </row>
    <row r="19" spans="1:33" ht="17.100000000000001" customHeight="1" x14ac:dyDescent="0.2">
      <c r="A19" s="16" t="s">
        <v>49</v>
      </c>
      <c r="B19" s="18">
        <f>[15]Junho!$C$5</f>
        <v>29.8</v>
      </c>
      <c r="C19" s="18">
        <f>[15]Junho!$C$6</f>
        <v>29.1</v>
      </c>
      <c r="D19" s="18">
        <f>[15]Junho!$C$7</f>
        <v>29.2</v>
      </c>
      <c r="E19" s="18">
        <f>[15]Junho!$C$8</f>
        <v>27.5</v>
      </c>
      <c r="F19" s="18">
        <f>[15]Junho!$C$9</f>
        <v>27.6</v>
      </c>
      <c r="G19" s="18">
        <f>[15]Junho!$C$10</f>
        <v>29.7</v>
      </c>
      <c r="H19" s="18">
        <f>[15]Junho!$C$11</f>
        <v>29.5</v>
      </c>
      <c r="I19" s="18">
        <f>[15]Junho!$C$12</f>
        <v>29.8</v>
      </c>
      <c r="J19" s="18">
        <f>[15]Junho!$C$13</f>
        <v>30.3</v>
      </c>
      <c r="K19" s="18">
        <f>[15]Junho!$C$14</f>
        <v>27.2</v>
      </c>
      <c r="L19" s="18">
        <f>[15]Junho!$C$15</f>
        <v>26.9</v>
      </c>
      <c r="M19" s="18">
        <f>[15]Junho!$C$16</f>
        <v>29.4</v>
      </c>
      <c r="N19" s="18">
        <f>[15]Junho!$C$17</f>
        <v>30.2</v>
      </c>
      <c r="O19" s="18">
        <f>[15]Junho!$C$18</f>
        <v>30.4</v>
      </c>
      <c r="P19" s="18">
        <f>[15]Junho!$C$19</f>
        <v>25</v>
      </c>
      <c r="Q19" s="18">
        <f>[15]Junho!$C$20</f>
        <v>23.5</v>
      </c>
      <c r="R19" s="18">
        <f>[15]Junho!$C$21</f>
        <v>27</v>
      </c>
      <c r="S19" s="18">
        <f>[15]Junho!$C$22</f>
        <v>30.1</v>
      </c>
      <c r="T19" s="18">
        <f>[15]Junho!$C$23</f>
        <v>25.5</v>
      </c>
      <c r="U19" s="18">
        <f>[15]Junho!$C$24</f>
        <v>21.8</v>
      </c>
      <c r="V19" s="18">
        <f>[15]Junho!$C$25</f>
        <v>17.7</v>
      </c>
      <c r="W19" s="18">
        <f>[15]Junho!$C$26</f>
        <v>18.7</v>
      </c>
      <c r="X19" s="18">
        <f>[15]Junho!$C$27</f>
        <v>26.2</v>
      </c>
      <c r="Y19" s="18">
        <f>[15]Junho!$C$28</f>
        <v>23.6</v>
      </c>
      <c r="Z19" s="18">
        <f>[15]Junho!$C$29</f>
        <v>18.899999999999999</v>
      </c>
      <c r="AA19" s="18">
        <f>[15]Junho!$C$30</f>
        <v>19.7</v>
      </c>
      <c r="AB19" s="18">
        <f>[15]Junho!$C$31</f>
        <v>24</v>
      </c>
      <c r="AC19" s="18">
        <f>[15]Junho!$C$32</f>
        <v>28.5</v>
      </c>
      <c r="AD19" s="18">
        <f>[15]Junho!$C$33</f>
        <v>29.3</v>
      </c>
      <c r="AE19" s="18">
        <f>[15]Junho!$C$34</f>
        <v>27.7</v>
      </c>
      <c r="AF19" s="36">
        <f t="shared" si="6"/>
        <v>30.4</v>
      </c>
      <c r="AG19" s="37">
        <f t="shared" si="7"/>
        <v>26.46</v>
      </c>
    </row>
    <row r="20" spans="1:33" ht="17.100000000000001" customHeight="1" x14ac:dyDescent="0.2">
      <c r="A20" s="16" t="s">
        <v>10</v>
      </c>
      <c r="B20" s="18">
        <f>[16]Junho!$C$5</f>
        <v>28.7</v>
      </c>
      <c r="C20" s="18">
        <f>[16]Junho!$C$6</f>
        <v>27.7</v>
      </c>
      <c r="D20" s="18">
        <f>[16]Junho!$C$7</f>
        <v>22.6</v>
      </c>
      <c r="E20" s="18">
        <f>[16]Junho!$C$8</f>
        <v>26.7</v>
      </c>
      <c r="F20" s="18">
        <f>[16]Junho!$C$9</f>
        <v>25.7</v>
      </c>
      <c r="G20" s="18">
        <f>[16]Junho!$C$10</f>
        <v>27.7</v>
      </c>
      <c r="H20" s="18">
        <f>[16]Junho!$C$11</f>
        <v>27.2</v>
      </c>
      <c r="I20" s="18">
        <f>[16]Junho!$C$12</f>
        <v>27.1</v>
      </c>
      <c r="J20" s="18">
        <f>[16]Junho!$C$13</f>
        <v>28.2</v>
      </c>
      <c r="K20" s="18">
        <f>[16]Junho!$C$14</f>
        <v>22.3</v>
      </c>
      <c r="L20" s="18">
        <f>[16]Junho!$C$15</f>
        <v>26.3</v>
      </c>
      <c r="M20" s="18">
        <f>[16]Junho!$C$16</f>
        <v>28.4</v>
      </c>
      <c r="N20" s="18">
        <f>[16]Junho!$C$17</f>
        <v>29.2</v>
      </c>
      <c r="O20" s="18">
        <f>[16]Junho!$C$18</f>
        <v>28.9</v>
      </c>
      <c r="P20" s="18">
        <f>[16]Junho!$C$19</f>
        <v>23.1</v>
      </c>
      <c r="Q20" s="18">
        <f>[16]Junho!$C$20</f>
        <v>19.8</v>
      </c>
      <c r="R20" s="18">
        <f>[16]Junho!$C$21</f>
        <v>22.9</v>
      </c>
      <c r="S20" s="18">
        <f>[16]Junho!$C$22</f>
        <v>26.1</v>
      </c>
      <c r="T20" s="18">
        <f>[16]Junho!$C$23</f>
        <v>24.1</v>
      </c>
      <c r="U20" s="18">
        <f>[16]Junho!$C$24</f>
        <v>21.1</v>
      </c>
      <c r="V20" s="18">
        <f>[16]Junho!$C$25</f>
        <v>18.2</v>
      </c>
      <c r="W20" s="18">
        <f>[16]Junho!$C$26</f>
        <v>13.7</v>
      </c>
      <c r="X20" s="18">
        <f>[16]Junho!$C$27</f>
        <v>21.4</v>
      </c>
      <c r="Y20" s="18">
        <f>[16]Junho!$C$28</f>
        <v>25.7</v>
      </c>
      <c r="Z20" s="18">
        <f>[16]Junho!$C$29</f>
        <v>19.600000000000001</v>
      </c>
      <c r="AA20" s="18">
        <f>[16]Junho!$C$30</f>
        <v>19.3</v>
      </c>
      <c r="AB20" s="18">
        <f>[16]Junho!$C$31</f>
        <v>23.1</v>
      </c>
      <c r="AC20" s="18">
        <f>[16]Junho!$C$32</f>
        <v>27.2</v>
      </c>
      <c r="AD20" s="18">
        <f>[16]Junho!$C$33</f>
        <v>29.2</v>
      </c>
      <c r="AE20" s="18">
        <f>[16]Junho!$C$34</f>
        <v>27.8</v>
      </c>
      <c r="AF20" s="36">
        <f t="shared" si="6"/>
        <v>29.2</v>
      </c>
      <c r="AG20" s="37">
        <f t="shared" si="7"/>
        <v>24.633333333333336</v>
      </c>
    </row>
    <row r="21" spans="1:33" ht="17.100000000000001" customHeight="1" x14ac:dyDescent="0.2">
      <c r="A21" s="16" t="s">
        <v>11</v>
      </c>
      <c r="B21" s="18">
        <f>[17]Junho!$C$5</f>
        <v>29.4</v>
      </c>
      <c r="C21" s="18">
        <f>[17]Junho!$C$6</f>
        <v>26.9</v>
      </c>
      <c r="D21" s="18">
        <f>[17]Junho!$C$7</f>
        <v>25.6</v>
      </c>
      <c r="E21" s="18">
        <f>[17]Junho!$C$8</f>
        <v>25.3</v>
      </c>
      <c r="F21" s="18">
        <f>[17]Junho!$C$9</f>
        <v>27.8</v>
      </c>
      <c r="G21" s="18">
        <f>[17]Junho!$C$10</f>
        <v>28.2</v>
      </c>
      <c r="H21" s="18">
        <f>[17]Junho!$C$11</f>
        <v>27.1</v>
      </c>
      <c r="I21" s="18">
        <f>[17]Junho!$C$12</f>
        <v>27.6</v>
      </c>
      <c r="J21" s="18">
        <f>[17]Junho!$C$13</f>
        <v>29.4</v>
      </c>
      <c r="K21" s="18">
        <f>[17]Junho!$C$14</f>
        <v>26</v>
      </c>
      <c r="L21" s="18">
        <f>[17]Junho!$C$15</f>
        <v>25.7</v>
      </c>
      <c r="M21" s="18">
        <f>[17]Junho!$C$16</f>
        <v>28.1</v>
      </c>
      <c r="N21" s="18">
        <f>[17]Junho!$C$17</f>
        <v>29.1</v>
      </c>
      <c r="O21" s="18">
        <f>[17]Junho!$C$18</f>
        <v>29.7</v>
      </c>
      <c r="P21" s="18">
        <f>[17]Junho!$C$19</f>
        <v>21.6</v>
      </c>
      <c r="Q21" s="18">
        <f>[17]Junho!$C$20</f>
        <v>22.3</v>
      </c>
      <c r="R21" s="18">
        <f>[17]Junho!$C$21</f>
        <v>23.3</v>
      </c>
      <c r="S21" s="18">
        <f>[17]Junho!$C$22</f>
        <v>29.8</v>
      </c>
      <c r="T21" s="18">
        <f>[17]Junho!$C$23</f>
        <v>25.5</v>
      </c>
      <c r="U21" s="18">
        <f>[17]Junho!$C$24</f>
        <v>24.9</v>
      </c>
      <c r="V21" s="18">
        <f>[17]Junho!$C$25</f>
        <v>19.8</v>
      </c>
      <c r="W21" s="18">
        <f>[17]Junho!$C$26</f>
        <v>14.9</v>
      </c>
      <c r="X21" s="18">
        <f>[17]Junho!$C$27</f>
        <v>22.2</v>
      </c>
      <c r="Y21" s="18">
        <f>[17]Junho!$C$28</f>
        <v>29.7</v>
      </c>
      <c r="Z21" s="18">
        <f>[17]Junho!$C$29</f>
        <v>20.3</v>
      </c>
      <c r="AA21" s="18">
        <f>[17]Junho!$C$30</f>
        <v>18.7</v>
      </c>
      <c r="AB21" s="18">
        <f>[17]Junho!$C$31</f>
        <v>26.4</v>
      </c>
      <c r="AC21" s="18">
        <f>[17]Junho!$C$32</f>
        <v>29.2</v>
      </c>
      <c r="AD21" s="18">
        <f>[17]Junho!$C$33</f>
        <v>27.5</v>
      </c>
      <c r="AE21" s="18">
        <f>[17]Junho!$C$34</f>
        <v>27.7</v>
      </c>
      <c r="AF21" s="36">
        <f t="shared" si="6"/>
        <v>29.8</v>
      </c>
      <c r="AG21" s="37">
        <f t="shared" si="7"/>
        <v>25.656666666666673</v>
      </c>
    </row>
    <row r="22" spans="1:33" ht="17.100000000000001" customHeight="1" x14ac:dyDescent="0.2">
      <c r="A22" s="16" t="s">
        <v>12</v>
      </c>
      <c r="B22" s="18">
        <f>[18]Junho!$C$5</f>
        <v>30.6</v>
      </c>
      <c r="C22" s="18">
        <f>[18]Junho!$C$6</f>
        <v>26.6</v>
      </c>
      <c r="D22" s="18">
        <f>[18]Junho!$C$7</f>
        <v>27.3</v>
      </c>
      <c r="E22" s="18">
        <f>[18]Junho!$C$8</f>
        <v>27.8</v>
      </c>
      <c r="F22" s="18">
        <f>[18]Junho!$C$9</f>
        <v>28.4</v>
      </c>
      <c r="G22" s="18">
        <f>[18]Junho!$C$10</f>
        <v>30.2</v>
      </c>
      <c r="H22" s="18">
        <f>[18]Junho!$C$11</f>
        <v>29.4</v>
      </c>
      <c r="I22" s="18">
        <f>[18]Junho!$C$12</f>
        <v>30.2</v>
      </c>
      <c r="J22" s="18">
        <f>[18]Junho!$C$13</f>
        <v>30</v>
      </c>
      <c r="K22" s="18">
        <f>[18]Junho!$C$14</f>
        <v>26.2</v>
      </c>
      <c r="L22" s="18">
        <f>[18]Junho!$C$15</f>
        <v>26.9</v>
      </c>
      <c r="M22" s="18">
        <f>[18]Junho!$C$16</f>
        <v>29.2</v>
      </c>
      <c r="N22" s="18">
        <f>[18]Junho!$C$17</f>
        <v>31.1</v>
      </c>
      <c r="O22" s="18">
        <f>[18]Junho!$C$18</f>
        <v>30.7</v>
      </c>
      <c r="P22" s="18">
        <f>[18]Junho!$C$19</f>
        <v>24.2</v>
      </c>
      <c r="Q22" s="18">
        <f>[18]Junho!$C$20</f>
        <v>21.9</v>
      </c>
      <c r="R22" s="18">
        <f>[18]Junho!$C$21</f>
        <v>25.9</v>
      </c>
      <c r="S22" s="18">
        <f>[18]Junho!$C$22</f>
        <v>30.1</v>
      </c>
      <c r="T22" s="18">
        <f>[18]Junho!$C$23</f>
        <v>26</v>
      </c>
      <c r="U22" s="18">
        <f>[18]Junho!$C$24</f>
        <v>22.8</v>
      </c>
      <c r="V22" s="18">
        <f>[18]Junho!$C$25</f>
        <v>18.600000000000001</v>
      </c>
      <c r="W22" s="18">
        <f>[18]Junho!$C$26</f>
        <v>23.5</v>
      </c>
      <c r="X22" s="18">
        <f>[18]Junho!$C$27</f>
        <v>28.4</v>
      </c>
      <c r="Y22" s="18">
        <f>[18]Junho!$C$28</f>
        <v>27.6</v>
      </c>
      <c r="Z22" s="18">
        <f>[18]Junho!$C$29</f>
        <v>21.7</v>
      </c>
      <c r="AA22" s="18">
        <f>[18]Junho!$C$30</f>
        <v>20.100000000000001</v>
      </c>
      <c r="AB22" s="18">
        <f>[18]Junho!$C$31</f>
        <v>24.9</v>
      </c>
      <c r="AC22" s="18">
        <f>[18]Junho!$C$32</f>
        <v>29.3</v>
      </c>
      <c r="AD22" s="18">
        <f>[18]Junho!$C$33</f>
        <v>27.6</v>
      </c>
      <c r="AE22" s="18">
        <f>[18]Junho!$C$34</f>
        <v>28.1</v>
      </c>
      <c r="AF22" s="36">
        <f t="shared" si="6"/>
        <v>31.1</v>
      </c>
      <c r="AG22" s="37">
        <f t="shared" si="7"/>
        <v>26.84333333333333</v>
      </c>
    </row>
    <row r="23" spans="1:33" ht="17.100000000000001" customHeight="1" x14ac:dyDescent="0.2">
      <c r="A23" s="16" t="s">
        <v>13</v>
      </c>
      <c r="B23" s="18">
        <f>[19]Junho!$C$5</f>
        <v>31.8</v>
      </c>
      <c r="C23" s="18">
        <f>[19]Junho!$C$6</f>
        <v>30.1</v>
      </c>
      <c r="D23" s="18">
        <f>[19]Junho!$C$7</f>
        <v>26.7</v>
      </c>
      <c r="E23" s="18">
        <f>[19]Junho!$C$8</f>
        <v>29.7</v>
      </c>
      <c r="F23" s="18">
        <f>[19]Junho!$C$9</f>
        <v>30.2</v>
      </c>
      <c r="G23" s="18">
        <f>[19]Junho!$C$10</f>
        <v>30.9</v>
      </c>
      <c r="H23" s="18">
        <f>[19]Junho!$C$11</f>
        <v>31.5</v>
      </c>
      <c r="I23" s="18">
        <f>[19]Junho!$C$12</f>
        <v>31.6</v>
      </c>
      <c r="J23" s="18">
        <f>[19]Junho!$C$13</f>
        <v>32.1</v>
      </c>
      <c r="K23" s="18">
        <f>[19]Junho!$C$14</f>
        <v>32.4</v>
      </c>
      <c r="L23" s="18">
        <f>[19]Junho!$C$15</f>
        <v>28.8</v>
      </c>
      <c r="M23" s="18">
        <f>[19]Junho!$C$16</f>
        <v>31.7</v>
      </c>
      <c r="N23" s="18">
        <f>[19]Junho!$C$17</f>
        <v>32.799999999999997</v>
      </c>
      <c r="O23" s="18">
        <f>[19]Junho!$C$18</f>
        <v>33.299999999999997</v>
      </c>
      <c r="P23" s="18">
        <f>[19]Junho!$C$19</f>
        <v>30.1</v>
      </c>
      <c r="Q23" s="18">
        <f>[19]Junho!$C$20</f>
        <v>25.5</v>
      </c>
      <c r="R23" s="18">
        <f>[19]Junho!$C$21</f>
        <v>28.4</v>
      </c>
      <c r="S23" s="18">
        <f>[19]Junho!$C$22</f>
        <v>32.5</v>
      </c>
      <c r="T23" s="18">
        <f>[19]Junho!$C$23</f>
        <v>31.3</v>
      </c>
      <c r="U23" s="18">
        <f>[19]Junho!$C$24</f>
        <v>22.1</v>
      </c>
      <c r="V23" s="18" t="str">
        <f>[19]Junho!$C$25</f>
        <v>**</v>
      </c>
      <c r="W23" s="18" t="str">
        <f>[19]Junho!$C$26</f>
        <v>**</v>
      </c>
      <c r="X23" s="18" t="str">
        <f>[19]Junho!$C$27</f>
        <v>**</v>
      </c>
      <c r="Y23" s="18" t="str">
        <f>[19]Junho!$C$28</f>
        <v>**</v>
      </c>
      <c r="Z23" s="18" t="str">
        <f>[19]Junho!$C$29</f>
        <v>**</v>
      </c>
      <c r="AA23" s="18" t="str">
        <f>[19]Junho!$C$30</f>
        <v>**</v>
      </c>
      <c r="AB23" s="18" t="str">
        <f>[19]Junho!$C$31</f>
        <v>**</v>
      </c>
      <c r="AC23" s="18" t="str">
        <f>[19]Junho!$C$32</f>
        <v>**</v>
      </c>
      <c r="AD23" s="18" t="str">
        <f>[19]Junho!$C$33</f>
        <v>**</v>
      </c>
      <c r="AE23" s="18" t="str">
        <f>[19]Junho!$C$34</f>
        <v>**</v>
      </c>
      <c r="AF23" s="36">
        <f t="shared" si="6"/>
        <v>33.299999999999997</v>
      </c>
      <c r="AG23" s="37">
        <f t="shared" si="7"/>
        <v>30.175000000000001</v>
      </c>
    </row>
    <row r="24" spans="1:33" ht="17.100000000000001" customHeight="1" x14ac:dyDescent="0.2">
      <c r="A24" s="16" t="s">
        <v>14</v>
      </c>
      <c r="B24" s="18">
        <f>[20]Junho!$C$5</f>
        <v>32.299999999999997</v>
      </c>
      <c r="C24" s="18">
        <f>[20]Junho!$C$6</f>
        <v>26.2</v>
      </c>
      <c r="D24" s="18">
        <f>[20]Junho!$C$7</f>
        <v>26.4</v>
      </c>
      <c r="E24" s="18">
        <f>[20]Junho!$C$8</f>
        <v>26.9</v>
      </c>
      <c r="F24" s="18">
        <f>[20]Junho!$C$9</f>
        <v>28.4</v>
      </c>
      <c r="G24" s="18">
        <f>[20]Junho!$C$10</f>
        <v>30.9</v>
      </c>
      <c r="H24" s="18">
        <f>[20]Junho!$C$11</f>
        <v>30.3</v>
      </c>
      <c r="I24" s="18">
        <f>[20]Junho!$C$12</f>
        <v>30.5</v>
      </c>
      <c r="J24" s="18">
        <f>[20]Junho!$C$13</f>
        <v>30.4</v>
      </c>
      <c r="K24" s="18">
        <f>[20]Junho!$C$14</f>
        <v>30.2</v>
      </c>
      <c r="L24" s="18">
        <f>[20]Junho!$C$15</f>
        <v>31.2</v>
      </c>
      <c r="M24" s="18">
        <f>[20]Junho!$C$16</f>
        <v>30.6</v>
      </c>
      <c r="N24" s="18">
        <f>[20]Junho!$C$17</f>
        <v>30.5</v>
      </c>
      <c r="O24" s="18">
        <f>[20]Junho!$C$18</f>
        <v>30.9</v>
      </c>
      <c r="P24" s="18">
        <f>[20]Junho!$C$19</f>
        <v>29.6</v>
      </c>
      <c r="Q24" s="18">
        <f>[20]Junho!$C$20</f>
        <v>32</v>
      </c>
      <c r="R24" s="18">
        <f>[20]Junho!$C$21</f>
        <v>26.4</v>
      </c>
      <c r="S24" s="18">
        <f>[20]Junho!$C$22</f>
        <v>29.7</v>
      </c>
      <c r="T24" s="18">
        <f>[20]Junho!$C$23</f>
        <v>32.4</v>
      </c>
      <c r="U24" s="18">
        <f>[20]Junho!$C$24</f>
        <v>32.4</v>
      </c>
      <c r="V24" s="18">
        <f>[20]Junho!$C$25</f>
        <v>32.1</v>
      </c>
      <c r="W24" s="18">
        <f>[20]Junho!$C$26</f>
        <v>25.7</v>
      </c>
      <c r="X24" s="18">
        <f>[20]Junho!$C$27</f>
        <v>29.8</v>
      </c>
      <c r="Y24" s="18">
        <f>[20]Junho!$C$28</f>
        <v>31.9</v>
      </c>
      <c r="Z24" s="18">
        <f>[20]Junho!$C$29</f>
        <v>30.2</v>
      </c>
      <c r="AA24" s="18">
        <f>[20]Junho!$C$30</f>
        <v>21.3</v>
      </c>
      <c r="AB24" s="18">
        <f>[20]Junho!$C$31</f>
        <v>25.3</v>
      </c>
      <c r="AC24" s="18">
        <f>[20]Junho!$C$32</f>
        <v>29.6</v>
      </c>
      <c r="AD24" s="18">
        <f>[20]Junho!$C$33</f>
        <v>32.299999999999997</v>
      </c>
      <c r="AE24" s="18">
        <f>[20]Junho!$C$34</f>
        <v>31.1</v>
      </c>
      <c r="AF24" s="36">
        <f t="shared" si="6"/>
        <v>32.4</v>
      </c>
      <c r="AG24" s="37">
        <f t="shared" si="7"/>
        <v>29.583333333333329</v>
      </c>
    </row>
    <row r="25" spans="1:33" ht="17.100000000000001" customHeight="1" x14ac:dyDescent="0.2">
      <c r="A25" s="16" t="s">
        <v>15</v>
      </c>
      <c r="B25" s="18">
        <f>[21]Junho!$C$5</f>
        <v>27.1</v>
      </c>
      <c r="C25" s="18">
        <f>[21]Junho!$C$6</f>
        <v>25.8</v>
      </c>
      <c r="D25" s="18">
        <f>[21]Junho!$C$7</f>
        <v>24.3</v>
      </c>
      <c r="E25" s="18">
        <f>[21]Junho!$C$8</f>
        <v>23.6</v>
      </c>
      <c r="F25" s="18">
        <f>[21]Junho!$C$9</f>
        <v>23.9</v>
      </c>
      <c r="G25" s="18">
        <f>[21]Junho!$C$10</f>
        <v>25.1</v>
      </c>
      <c r="H25" s="18">
        <f>[21]Junho!$C$11</f>
        <v>24.5</v>
      </c>
      <c r="I25" s="18">
        <f>[21]Junho!$C$12</f>
        <v>26.1</v>
      </c>
      <c r="J25" s="18">
        <f>[21]Junho!$C$13</f>
        <v>25.6</v>
      </c>
      <c r="K25" s="18">
        <f>[21]Junho!$C$14</f>
        <v>21.5</v>
      </c>
      <c r="L25" s="18">
        <f>[21]Junho!$C$15</f>
        <v>25.6</v>
      </c>
      <c r="M25" s="18">
        <f>[21]Junho!$C$16</f>
        <v>26.7</v>
      </c>
      <c r="N25" s="18">
        <f>[21]Junho!$C$17</f>
        <v>26.8</v>
      </c>
      <c r="O25" s="18">
        <f>[21]Junho!$C$18</f>
        <v>25.8</v>
      </c>
      <c r="P25" s="18">
        <f>[21]Junho!$C$19</f>
        <v>22.4</v>
      </c>
      <c r="Q25" s="18">
        <f>[21]Junho!$C$20</f>
        <v>20.8</v>
      </c>
      <c r="R25" s="18">
        <f>[21]Junho!$C$21</f>
        <v>22.5</v>
      </c>
      <c r="S25" s="18">
        <f>[21]Junho!$C$22</f>
        <v>23.9</v>
      </c>
      <c r="T25" s="18">
        <f>[21]Junho!$C$23</f>
        <v>23.5</v>
      </c>
      <c r="U25" s="18">
        <f>[21]Junho!$C$24</f>
        <v>19.8</v>
      </c>
      <c r="V25" s="18">
        <f>[21]Junho!$C$25</f>
        <v>14.6</v>
      </c>
      <c r="W25" s="18">
        <f>[21]Junho!$C$26</f>
        <v>13.4</v>
      </c>
      <c r="X25" s="18">
        <f>[21]Junho!$C$27</f>
        <v>18.7</v>
      </c>
      <c r="Y25" s="18">
        <f>[21]Junho!$C$28</f>
        <v>19</v>
      </c>
      <c r="Z25" s="18">
        <f>[21]Junho!$C$29</f>
        <v>16.7</v>
      </c>
      <c r="AA25" s="18">
        <f>[21]Junho!$C$30</f>
        <v>16.899999999999999</v>
      </c>
      <c r="AB25" s="18">
        <f>[21]Junho!$C$31</f>
        <v>23.7</v>
      </c>
      <c r="AC25" s="18">
        <f>[21]Junho!$C$32</f>
        <v>25.9</v>
      </c>
      <c r="AD25" s="18">
        <f>[21]Junho!$C$33</f>
        <v>26.2</v>
      </c>
      <c r="AE25" s="18">
        <f>[21]Junho!$C$34</f>
        <v>24.8</v>
      </c>
      <c r="AF25" s="36">
        <f t="shared" si="6"/>
        <v>27.1</v>
      </c>
      <c r="AG25" s="37">
        <f t="shared" si="7"/>
        <v>22.840000000000007</v>
      </c>
    </row>
    <row r="26" spans="1:33" ht="17.100000000000001" customHeight="1" x14ac:dyDescent="0.2">
      <c r="A26" s="16" t="s">
        <v>16</v>
      </c>
      <c r="B26" s="18">
        <f>[22]Junho!$C$5</f>
        <v>29.8</v>
      </c>
      <c r="C26" s="18">
        <f>[22]Junho!$C$6</f>
        <v>24.9</v>
      </c>
      <c r="D26" s="18" t="str">
        <f>[22]Junho!$C$7</f>
        <v>**</v>
      </c>
      <c r="E26" s="18" t="str">
        <f>[22]Junho!$C$8</f>
        <v>**</v>
      </c>
      <c r="F26" s="18" t="str">
        <f>[22]Junho!$C$9</f>
        <v>**</v>
      </c>
      <c r="G26" s="18" t="str">
        <f>[22]Junho!$C$10</f>
        <v>**</v>
      </c>
      <c r="H26" s="18" t="str">
        <f>[22]Junho!$C$11</f>
        <v>**</v>
      </c>
      <c r="I26" s="18" t="str">
        <f>[22]Junho!$C$12</f>
        <v>**</v>
      </c>
      <c r="J26" s="18" t="str">
        <f>[22]Junho!$C$13</f>
        <v>**</v>
      </c>
      <c r="K26" s="18">
        <f>[22]Junho!$C$14</f>
        <v>27.1</v>
      </c>
      <c r="L26" s="18">
        <f>[22]Junho!$C$15</f>
        <v>27.5</v>
      </c>
      <c r="M26" s="18">
        <f>[22]Junho!$C$16</f>
        <v>29.1</v>
      </c>
      <c r="N26" s="18">
        <f>[22]Junho!$C$17</f>
        <v>30.8</v>
      </c>
      <c r="O26" s="18">
        <f>[22]Junho!$C$18</f>
        <v>31.5</v>
      </c>
      <c r="P26" s="18">
        <f>[22]Junho!$C$19</f>
        <v>23.8</v>
      </c>
      <c r="Q26" s="18">
        <f>[22]Junho!$C$20</f>
        <v>24.6</v>
      </c>
      <c r="R26" s="18">
        <f>[22]Junho!$C$21</f>
        <v>25.3</v>
      </c>
      <c r="S26" s="18">
        <f>[22]Junho!$C$22</f>
        <v>30.3</v>
      </c>
      <c r="T26" s="18">
        <f>[22]Junho!$C$23</f>
        <v>27.5</v>
      </c>
      <c r="U26" s="18">
        <f>[22]Junho!$C$24</f>
        <v>19.100000000000001</v>
      </c>
      <c r="V26" s="18" t="str">
        <f>[22]Junho!$C$25</f>
        <v>**</v>
      </c>
      <c r="W26" s="18" t="str">
        <f>[22]Junho!$C$26</f>
        <v>**</v>
      </c>
      <c r="X26" s="18" t="str">
        <f>[22]Junho!$C$27</f>
        <v>**</v>
      </c>
      <c r="Y26" s="18">
        <f>[22]Junho!$C$28</f>
        <v>17.600000000000001</v>
      </c>
      <c r="Z26" s="18" t="str">
        <f>[22]Junho!$C$29</f>
        <v>**</v>
      </c>
      <c r="AA26" s="18" t="str">
        <f>[22]Junho!$C$30</f>
        <v>**</v>
      </c>
      <c r="AB26" s="18" t="str">
        <f>[22]Junho!$C$31</f>
        <v>**</v>
      </c>
      <c r="AC26" s="18" t="str">
        <f>[22]Junho!$C$32</f>
        <v>**</v>
      </c>
      <c r="AD26" s="18">
        <f>[22]Junho!$C$33</f>
        <v>29.3</v>
      </c>
      <c r="AE26" s="18">
        <f>[22]Junho!$C$34</f>
        <v>24.6</v>
      </c>
      <c r="AF26" s="36">
        <f t="shared" si="6"/>
        <v>31.5</v>
      </c>
      <c r="AG26" s="37">
        <f t="shared" si="7"/>
        <v>26.425000000000008</v>
      </c>
    </row>
    <row r="27" spans="1:33" ht="17.100000000000001" customHeight="1" x14ac:dyDescent="0.2">
      <c r="A27" s="16" t="s">
        <v>17</v>
      </c>
      <c r="B27" s="18">
        <f>[23]Junho!$C$5</f>
        <v>30.9</v>
      </c>
      <c r="C27" s="18">
        <f>[23]Junho!$C$6</f>
        <v>26.5</v>
      </c>
      <c r="D27" s="18">
        <f>[23]Junho!$C$7</f>
        <v>24.9</v>
      </c>
      <c r="E27" s="18">
        <f>[23]Junho!$C$8</f>
        <v>26.8</v>
      </c>
      <c r="F27" s="18">
        <f>[23]Junho!$C$9</f>
        <v>28.9</v>
      </c>
      <c r="G27" s="18">
        <f>[23]Junho!$C$10</f>
        <v>29</v>
      </c>
      <c r="H27" s="18">
        <f>[23]Junho!$C$11</f>
        <v>28.7</v>
      </c>
      <c r="I27" s="18">
        <f>[23]Junho!$C$12</f>
        <v>28.9</v>
      </c>
      <c r="J27" s="18">
        <f>[23]Junho!$C$13</f>
        <v>29.6</v>
      </c>
      <c r="K27" s="18">
        <f>[23]Junho!$C$14</f>
        <v>27.8</v>
      </c>
      <c r="L27" s="18">
        <f>[23]Junho!$C$15</f>
        <v>24</v>
      </c>
      <c r="M27" s="18">
        <f>[23]Junho!$C$16</f>
        <v>29.4</v>
      </c>
      <c r="N27" s="18">
        <f>[23]Junho!$C$17</f>
        <v>29.7</v>
      </c>
      <c r="O27" s="18">
        <f>[23]Junho!$C$18</f>
        <v>30.6</v>
      </c>
      <c r="P27" s="18">
        <f>[23]Junho!$C$19</f>
        <v>23.8</v>
      </c>
      <c r="Q27" s="18">
        <f>[23]Junho!$C$20</f>
        <v>21.2</v>
      </c>
      <c r="R27" s="18">
        <f>[23]Junho!$C$21</f>
        <v>22.3</v>
      </c>
      <c r="S27" s="18">
        <f>[23]Junho!$C$22</f>
        <v>29.7</v>
      </c>
      <c r="T27" s="18">
        <f>[23]Junho!$C$23</f>
        <v>25.2</v>
      </c>
      <c r="U27" s="18">
        <f>[23]Junho!$C$24</f>
        <v>26.1</v>
      </c>
      <c r="V27" s="18">
        <f>[23]Junho!$C$25</f>
        <v>23</v>
      </c>
      <c r="W27" s="18">
        <f>[23]Junho!$C$26</f>
        <v>15.8</v>
      </c>
      <c r="X27" s="18">
        <f>[23]Junho!$C$27</f>
        <v>24.7</v>
      </c>
      <c r="Y27" s="18">
        <f>[23]Junho!$C$28</f>
        <v>31.2</v>
      </c>
      <c r="Z27" s="18">
        <f>[23]Junho!$C$29</f>
        <v>23</v>
      </c>
      <c r="AA27" s="18">
        <f>[23]Junho!$C$30</f>
        <v>19.3</v>
      </c>
      <c r="AB27" s="18">
        <f>[23]Junho!$C$31</f>
        <v>26</v>
      </c>
      <c r="AC27" s="18">
        <f>[23]Junho!$C$32</f>
        <v>30.5</v>
      </c>
      <c r="AD27" s="18">
        <f>[23]Junho!$C$33</f>
        <v>27.6</v>
      </c>
      <c r="AE27" s="18">
        <f>[23]Junho!$C$34</f>
        <v>27.4</v>
      </c>
      <c r="AF27" s="36">
        <f t="shared" si="6"/>
        <v>31.2</v>
      </c>
      <c r="AG27" s="37">
        <f t="shared" si="7"/>
        <v>26.416666666666668</v>
      </c>
    </row>
    <row r="28" spans="1:33" ht="17.100000000000001" customHeight="1" x14ac:dyDescent="0.2">
      <c r="A28" s="16" t="s">
        <v>18</v>
      </c>
      <c r="B28" s="18">
        <f>[24]Junho!$C$5</f>
        <v>27.9</v>
      </c>
      <c r="C28" s="18">
        <f>[24]Junho!$C$6</f>
        <v>24.5</v>
      </c>
      <c r="D28" s="18">
        <f>[24]Junho!$C$7</f>
        <v>24.1</v>
      </c>
      <c r="E28" s="18">
        <f>[24]Junho!$C$8</f>
        <v>25.6</v>
      </c>
      <c r="F28" s="18">
        <f>[24]Junho!$C$9</f>
        <v>27.1</v>
      </c>
      <c r="G28" s="18">
        <f>[24]Junho!$C$10</f>
        <v>28</v>
      </c>
      <c r="H28" s="18">
        <f>[24]Junho!$C$11</f>
        <v>28.3</v>
      </c>
      <c r="I28" s="18">
        <f>[24]Junho!$C$12</f>
        <v>28.5</v>
      </c>
      <c r="J28" s="18">
        <f>[24]Junho!$C$13</f>
        <v>28.5</v>
      </c>
      <c r="K28" s="18">
        <f>[24]Junho!$C$14</f>
        <v>29.6</v>
      </c>
      <c r="L28" s="18">
        <f>[24]Junho!$C$15</f>
        <v>28</v>
      </c>
      <c r="M28" s="18">
        <f>[24]Junho!$C$16</f>
        <v>28.4</v>
      </c>
      <c r="N28" s="18">
        <f>[24]Junho!$C$17</f>
        <v>28.7</v>
      </c>
      <c r="O28" s="18">
        <f>[24]Junho!$C$18</f>
        <v>28.6</v>
      </c>
      <c r="P28" s="18">
        <f>[24]Junho!$C$19</f>
        <v>29</v>
      </c>
      <c r="Q28" s="18">
        <f>[24]Junho!$C$20</f>
        <v>28.5</v>
      </c>
      <c r="R28" s="18">
        <f>[24]Junho!$C$21</f>
        <v>24.6</v>
      </c>
      <c r="S28" s="18">
        <f>[24]Junho!$C$22</f>
        <v>28.5</v>
      </c>
      <c r="T28" s="18">
        <f>[24]Junho!$C$23</f>
        <v>29.6</v>
      </c>
      <c r="U28" s="18">
        <f>[24]Junho!$C$24</f>
        <v>27.3</v>
      </c>
      <c r="V28" s="18">
        <f>[24]Junho!$C$25</f>
        <v>23.7</v>
      </c>
      <c r="W28" s="18">
        <f>[24]Junho!$C$26</f>
        <v>24.3</v>
      </c>
      <c r="X28" s="18">
        <f>[24]Junho!$C$27</f>
        <v>27.5</v>
      </c>
      <c r="Y28" s="18">
        <f>[24]Junho!$C$28</f>
        <v>29.8</v>
      </c>
      <c r="Z28" s="18">
        <f>[24]Junho!$C$29</f>
        <v>26.4</v>
      </c>
      <c r="AA28" s="18">
        <f>[24]Junho!$C$30</f>
        <v>20.3</v>
      </c>
      <c r="AB28" s="18">
        <f>[24]Junho!$C$31</f>
        <v>26.6</v>
      </c>
      <c r="AC28" s="18">
        <f>[24]Junho!$C$32</f>
        <v>28.4</v>
      </c>
      <c r="AD28" s="18">
        <f>[24]Junho!$C$33</f>
        <v>29.1</v>
      </c>
      <c r="AE28" s="18">
        <f>[24]Junho!$C$34</f>
        <v>29.4</v>
      </c>
      <c r="AF28" s="36">
        <f t="shared" si="6"/>
        <v>29.8</v>
      </c>
      <c r="AG28" s="37">
        <f t="shared" si="7"/>
        <v>27.293333333333329</v>
      </c>
    </row>
    <row r="29" spans="1:33" ht="17.100000000000001" customHeight="1" x14ac:dyDescent="0.2">
      <c r="A29" s="16" t="s">
        <v>19</v>
      </c>
      <c r="B29" s="18">
        <f>[25]Junho!$C$5</f>
        <v>26.6</v>
      </c>
      <c r="C29" s="18">
        <f>[25]Junho!$C$6</f>
        <v>25.2</v>
      </c>
      <c r="D29" s="18">
        <f>[25]Junho!$C$7</f>
        <v>21.8</v>
      </c>
      <c r="E29" s="18">
        <f>[25]Junho!$C$8</f>
        <v>24.3</v>
      </c>
      <c r="F29" s="18">
        <f>[25]Junho!$C$9</f>
        <v>24.6</v>
      </c>
      <c r="G29" s="18">
        <f>[25]Junho!$C$10</f>
        <v>26.1</v>
      </c>
      <c r="H29" s="18">
        <f>[25]Junho!$C$11</f>
        <v>26.3</v>
      </c>
      <c r="I29" s="18">
        <f>[25]Junho!$C$12</f>
        <v>25.9</v>
      </c>
      <c r="J29" s="18">
        <f>[25]Junho!$C$13</f>
        <v>26.1</v>
      </c>
      <c r="K29" s="18">
        <f>[25]Junho!$C$14</f>
        <v>22</v>
      </c>
      <c r="L29" s="18">
        <f>[25]Junho!$C$15</f>
        <v>26.4</v>
      </c>
      <c r="M29" s="18">
        <f>[25]Junho!$C$16</f>
        <v>27.2</v>
      </c>
      <c r="N29" s="18">
        <f>[25]Junho!$C$17</f>
        <v>26.7</v>
      </c>
      <c r="O29" s="18">
        <f>[25]Junho!$C$18</f>
        <v>26.4</v>
      </c>
      <c r="P29" s="18">
        <f>[25]Junho!$C$19</f>
        <v>19.7</v>
      </c>
      <c r="Q29" s="18">
        <f>[25]Junho!$C$20</f>
        <v>20</v>
      </c>
      <c r="R29" s="18">
        <f>[25]Junho!$C$21</f>
        <v>21.3</v>
      </c>
      <c r="S29" s="18">
        <f>[25]Junho!$C$22</f>
        <v>24.1</v>
      </c>
      <c r="T29" s="18">
        <f>[25]Junho!$C$23</f>
        <v>21.6</v>
      </c>
      <c r="U29" s="18">
        <f>[25]Junho!$C$24</f>
        <v>19.3</v>
      </c>
      <c r="V29" s="18">
        <f>[25]Junho!$C$25</f>
        <v>11.9</v>
      </c>
      <c r="W29" s="18">
        <f>[25]Junho!$C$26</f>
        <v>12.5</v>
      </c>
      <c r="X29" s="18">
        <f>[25]Junho!$C$27</f>
        <v>15.9</v>
      </c>
      <c r="Y29" s="18" t="str">
        <f>[25]Junho!$C$28</f>
        <v>**</v>
      </c>
      <c r="Z29" s="18" t="str">
        <f>[25]Junho!$C$29</f>
        <v>**</v>
      </c>
      <c r="AA29" s="18" t="str">
        <f>[25]Junho!$C$30</f>
        <v>**</v>
      </c>
      <c r="AB29" s="18" t="str">
        <f>[25]Junho!$C$31</f>
        <v>**</v>
      </c>
      <c r="AC29" s="18">
        <f>[25]Junho!$C$32</f>
        <v>26.2</v>
      </c>
      <c r="AD29" s="18">
        <f>[25]Junho!$C$33</f>
        <v>27.1</v>
      </c>
      <c r="AE29" s="18">
        <f>[25]Junho!$C$34</f>
        <v>23.1</v>
      </c>
      <c r="AF29" s="36">
        <f t="shared" si="6"/>
        <v>27.2</v>
      </c>
      <c r="AG29" s="37">
        <f t="shared" si="7"/>
        <v>23.011538461538464</v>
      </c>
    </row>
    <row r="30" spans="1:33" ht="17.100000000000001" customHeight="1" x14ac:dyDescent="0.2">
      <c r="A30" s="16" t="s">
        <v>31</v>
      </c>
      <c r="B30" s="18">
        <f>[26]Junho!$C$5</f>
        <v>29</v>
      </c>
      <c r="C30" s="18">
        <f>[26]Junho!$C$6</f>
        <v>24.6</v>
      </c>
      <c r="D30" s="18">
        <f>[26]Junho!$C$7</f>
        <v>25.3</v>
      </c>
      <c r="E30" s="18">
        <f>[26]Junho!$C$8</f>
        <v>26.7</v>
      </c>
      <c r="F30" s="18">
        <f>[26]Junho!$C$9</f>
        <v>27.5</v>
      </c>
      <c r="G30" s="18">
        <f>[26]Junho!$C$10</f>
        <v>28.3</v>
      </c>
      <c r="H30" s="18">
        <f>[26]Junho!$C$11</f>
        <v>28.8</v>
      </c>
      <c r="I30" s="18">
        <f>[26]Junho!$C$12</f>
        <v>28.6</v>
      </c>
      <c r="J30" s="18">
        <f>[26]Junho!$C$13</f>
        <v>29.3</v>
      </c>
      <c r="K30" s="18">
        <f>[26]Junho!$C$14</f>
        <v>28.3</v>
      </c>
      <c r="L30" s="18">
        <f>[26]Junho!$C$15</f>
        <v>25.1</v>
      </c>
      <c r="M30" s="18">
        <f>[26]Junho!$C$16</f>
        <v>28.8</v>
      </c>
      <c r="N30" s="18">
        <f>[26]Junho!$C$17</f>
        <v>29.9</v>
      </c>
      <c r="O30" s="18">
        <f>[26]Junho!$C$18</f>
        <v>29.9</v>
      </c>
      <c r="P30" s="18">
        <f>[26]Junho!$C$19</f>
        <v>23.5</v>
      </c>
      <c r="Q30" s="18">
        <f>[26]Junho!$C$20</f>
        <v>19.8</v>
      </c>
      <c r="R30" s="18">
        <f>[26]Junho!$C$21</f>
        <v>25.4</v>
      </c>
      <c r="S30" s="18">
        <f>[26]Junho!$C$22</f>
        <v>29.7</v>
      </c>
      <c r="T30" s="18">
        <f>[26]Junho!$C$23</f>
        <v>28.4</v>
      </c>
      <c r="U30" s="18">
        <f>[26]Junho!$C$24</f>
        <v>24</v>
      </c>
      <c r="V30" s="18">
        <f>[26]Junho!$C$25</f>
        <v>20.9</v>
      </c>
      <c r="W30" s="18">
        <f>[26]Junho!$C$26</f>
        <v>19.7</v>
      </c>
      <c r="X30" s="18">
        <f>[26]Junho!$C$27</f>
        <v>26.8</v>
      </c>
      <c r="Y30" s="18">
        <f>[26]Junho!$C$28</f>
        <v>28.2</v>
      </c>
      <c r="Z30" s="18">
        <f>[26]Junho!$C$29</f>
        <v>23.5</v>
      </c>
      <c r="AA30" s="18">
        <f>[26]Junho!$C$30</f>
        <v>18.2</v>
      </c>
      <c r="AB30" s="18">
        <f>[26]Junho!$C$31</f>
        <v>23.9</v>
      </c>
      <c r="AC30" s="18">
        <f>[26]Junho!$C$32</f>
        <v>28.4</v>
      </c>
      <c r="AD30" s="18">
        <f>[26]Junho!$C$33</f>
        <v>28.1</v>
      </c>
      <c r="AE30" s="18">
        <f>[26]Junho!$C$34</f>
        <v>26.8</v>
      </c>
      <c r="AF30" s="36">
        <f t="shared" si="6"/>
        <v>29.9</v>
      </c>
      <c r="AG30" s="37">
        <f t="shared" si="7"/>
        <v>26.18</v>
      </c>
    </row>
    <row r="31" spans="1:33" ht="17.100000000000001" customHeight="1" x14ac:dyDescent="0.2">
      <c r="A31" s="16" t="s">
        <v>51</v>
      </c>
      <c r="B31" s="18">
        <f>[27]Junho!$C$5</f>
        <v>29.9</v>
      </c>
      <c r="C31" s="18">
        <f>[27]Junho!$C$6</f>
        <v>28.4</v>
      </c>
      <c r="D31" s="18">
        <f>[27]Junho!$C$7</f>
        <v>23.1</v>
      </c>
      <c r="E31" s="18">
        <f>[27]Junho!$C$8</f>
        <v>28.5</v>
      </c>
      <c r="F31" s="18">
        <f>[27]Junho!$C$9</f>
        <v>29.7</v>
      </c>
      <c r="G31" s="18">
        <f>[27]Junho!$C$10</f>
        <v>31.5</v>
      </c>
      <c r="H31" s="18">
        <f>[27]Junho!$C$11</f>
        <v>30.6</v>
      </c>
      <c r="I31" s="18">
        <f>[27]Junho!$C$12</f>
        <v>30.1</v>
      </c>
      <c r="J31" s="18">
        <f>[27]Junho!$C$13</f>
        <v>32</v>
      </c>
      <c r="K31" s="18">
        <f>[27]Junho!$C$14</f>
        <v>31</v>
      </c>
      <c r="L31" s="18">
        <f>[27]Junho!$C$15</f>
        <v>30.9</v>
      </c>
      <c r="M31" s="18">
        <f>[27]Junho!$C$16</f>
        <v>30.4</v>
      </c>
      <c r="N31" s="18">
        <f>[27]Junho!$C$17</f>
        <v>31.1</v>
      </c>
      <c r="O31" s="18">
        <f>[27]Junho!$C$18</f>
        <v>31.2</v>
      </c>
      <c r="P31" s="18">
        <f>[27]Junho!$C$19</f>
        <v>30.8</v>
      </c>
      <c r="Q31" s="18">
        <f>[27]Junho!$C$20</f>
        <v>30.2</v>
      </c>
      <c r="R31" s="18">
        <f>[27]Junho!$C$21</f>
        <v>30</v>
      </c>
      <c r="S31" s="18">
        <f>[27]Junho!$C$22</f>
        <v>31.4</v>
      </c>
      <c r="T31" s="18">
        <f>[27]Junho!$C$23</f>
        <v>32.1</v>
      </c>
      <c r="U31" s="18">
        <f>[27]Junho!$C$24</f>
        <v>30.3</v>
      </c>
      <c r="V31" s="18">
        <f>[27]Junho!$C$25</f>
        <v>21.5</v>
      </c>
      <c r="W31" s="18">
        <f>[27]Junho!$C$26</f>
        <v>25.2</v>
      </c>
      <c r="X31" s="18">
        <f>[27]Junho!$C$27</f>
        <v>31.3</v>
      </c>
      <c r="Y31" s="18">
        <f>[27]Junho!$C$28</f>
        <v>32.799999999999997</v>
      </c>
      <c r="Z31" s="18">
        <f>[27]Junho!$C$29</f>
        <v>29.1</v>
      </c>
      <c r="AA31" s="18">
        <f>[27]Junho!$C$30</f>
        <v>25.8</v>
      </c>
      <c r="AB31" s="18">
        <f>[27]Junho!$C$31</f>
        <v>28.9</v>
      </c>
      <c r="AC31" s="18">
        <f>[27]Junho!$C$32</f>
        <v>31.5</v>
      </c>
      <c r="AD31" s="18">
        <f>[27]Junho!$C$33</f>
        <v>32.1</v>
      </c>
      <c r="AE31" s="18">
        <f>[27]Junho!$C$34</f>
        <v>32.1</v>
      </c>
      <c r="AF31" s="36">
        <f t="shared" ref="AF31" si="8">MAX(B31:AE31)</f>
        <v>32.799999999999997</v>
      </c>
      <c r="AG31" s="37">
        <f t="shared" ref="AG31" si="9">AVERAGE(B31:AE31)</f>
        <v>29.783333333333328</v>
      </c>
    </row>
    <row r="32" spans="1:33" ht="17.100000000000001" customHeight="1" x14ac:dyDescent="0.2">
      <c r="A32" s="16" t="s">
        <v>20</v>
      </c>
      <c r="B32" s="18">
        <f>[28]Junho!$C$5</f>
        <v>32.299999999999997</v>
      </c>
      <c r="C32" s="18">
        <f>[28]Junho!$C$6</f>
        <v>26</v>
      </c>
      <c r="D32" s="18">
        <f>[28]Junho!$C$7</f>
        <v>27.8</v>
      </c>
      <c r="E32" s="18">
        <f>[28]Junho!$C$8</f>
        <v>27.4</v>
      </c>
      <c r="F32" s="18">
        <f>[28]Junho!$C$9</f>
        <v>29.2</v>
      </c>
      <c r="G32" s="18">
        <f>[28]Junho!$C$10</f>
        <v>31.9</v>
      </c>
      <c r="H32" s="18">
        <f>[28]Junho!$C$11</f>
        <v>31.5</v>
      </c>
      <c r="I32" s="18">
        <f>[28]Junho!$C$12</f>
        <v>31.3</v>
      </c>
      <c r="J32" s="18">
        <f>[28]Junho!$C$13</f>
        <v>30.4</v>
      </c>
      <c r="K32" s="18">
        <f>[28]Junho!$C$14</f>
        <v>28.7</v>
      </c>
      <c r="L32" s="18">
        <f>[28]Junho!$C$15</f>
        <v>30.5</v>
      </c>
      <c r="M32" s="18">
        <f>[28]Junho!$C$16</f>
        <v>31.5</v>
      </c>
      <c r="N32" s="18">
        <f>[28]Junho!$C$17</f>
        <v>31</v>
      </c>
      <c r="O32" s="18">
        <f>[28]Junho!$C$18</f>
        <v>30</v>
      </c>
      <c r="P32" s="18">
        <f>[28]Junho!$C$19</f>
        <v>27.4</v>
      </c>
      <c r="Q32" s="18">
        <f>[28]Junho!$C$20</f>
        <v>29</v>
      </c>
      <c r="R32" s="18">
        <f>[28]Junho!$C$21</f>
        <v>27.2</v>
      </c>
      <c r="S32" s="18">
        <f>[28]Junho!$C$22</f>
        <v>30</v>
      </c>
      <c r="T32" s="18">
        <f>[28]Junho!$C$23</f>
        <v>31.8</v>
      </c>
      <c r="U32" s="18">
        <f>[28]Junho!$C$24</f>
        <v>30.2</v>
      </c>
      <c r="V32" s="18">
        <f>[28]Junho!$C$25</f>
        <v>29.4</v>
      </c>
      <c r="W32" s="18">
        <f>[28]Junho!$C$26</f>
        <v>24.8</v>
      </c>
      <c r="X32" s="18">
        <f>[28]Junho!$C$27</f>
        <v>29.1</v>
      </c>
      <c r="Y32" s="18">
        <f>[28]Junho!$C$28</f>
        <v>31.5</v>
      </c>
      <c r="Z32" s="18">
        <f>[28]Junho!$C$29</f>
        <v>25.8</v>
      </c>
      <c r="AA32" s="18">
        <f>[28]Junho!$C$30</f>
        <v>20</v>
      </c>
      <c r="AB32" s="18">
        <f>[28]Junho!$C$31</f>
        <v>24.7</v>
      </c>
      <c r="AC32" s="18">
        <f>[28]Junho!$C$32</f>
        <v>29.2</v>
      </c>
      <c r="AD32" s="18">
        <f>[28]Junho!$C$33</f>
        <v>32.5</v>
      </c>
      <c r="AE32" s="18">
        <f>[28]Junho!$C$34</f>
        <v>32.5</v>
      </c>
      <c r="AF32" s="36">
        <f>MAX(B32:AE32)</f>
        <v>32.5</v>
      </c>
      <c r="AG32" s="37">
        <f>AVERAGE(B32:AE32)</f>
        <v>29.153333333333329</v>
      </c>
    </row>
    <row r="33" spans="1:33" s="5" customFormat="1" ht="17.100000000000001" customHeight="1" x14ac:dyDescent="0.2">
      <c r="A33" s="38" t="s">
        <v>33</v>
      </c>
      <c r="B33" s="32">
        <f t="shared" ref="B33:AF33" si="10">MAX(B5:B32)</f>
        <v>32.799999999999997</v>
      </c>
      <c r="C33" s="32">
        <f t="shared" si="10"/>
        <v>30.1</v>
      </c>
      <c r="D33" s="32">
        <f t="shared" si="10"/>
        <v>29.2</v>
      </c>
      <c r="E33" s="32">
        <f t="shared" si="10"/>
        <v>29.8</v>
      </c>
      <c r="F33" s="32">
        <f t="shared" si="10"/>
        <v>30.2</v>
      </c>
      <c r="G33" s="32">
        <f t="shared" si="10"/>
        <v>31.9</v>
      </c>
      <c r="H33" s="32">
        <f t="shared" si="10"/>
        <v>31.7</v>
      </c>
      <c r="I33" s="32">
        <f t="shared" si="10"/>
        <v>31.6</v>
      </c>
      <c r="J33" s="32">
        <f t="shared" si="10"/>
        <v>32.5</v>
      </c>
      <c r="K33" s="32">
        <f t="shared" si="10"/>
        <v>32.4</v>
      </c>
      <c r="L33" s="32">
        <f t="shared" si="10"/>
        <v>31.7</v>
      </c>
      <c r="M33" s="32">
        <f t="shared" si="10"/>
        <v>31.7</v>
      </c>
      <c r="N33" s="32">
        <f t="shared" si="10"/>
        <v>32.799999999999997</v>
      </c>
      <c r="O33" s="32">
        <f t="shared" si="10"/>
        <v>33.299999999999997</v>
      </c>
      <c r="P33" s="32">
        <f t="shared" si="10"/>
        <v>32.4</v>
      </c>
      <c r="Q33" s="32">
        <f t="shared" si="10"/>
        <v>32.299999999999997</v>
      </c>
      <c r="R33" s="32">
        <f t="shared" si="10"/>
        <v>30</v>
      </c>
      <c r="S33" s="32">
        <f t="shared" si="10"/>
        <v>33</v>
      </c>
      <c r="T33" s="32">
        <f t="shared" si="10"/>
        <v>33.4</v>
      </c>
      <c r="U33" s="32">
        <f t="shared" si="10"/>
        <v>32.4</v>
      </c>
      <c r="V33" s="32">
        <f t="shared" si="10"/>
        <v>32.200000000000003</v>
      </c>
      <c r="W33" s="32">
        <f t="shared" si="10"/>
        <v>26.5</v>
      </c>
      <c r="X33" s="32">
        <f t="shared" si="10"/>
        <v>32.1</v>
      </c>
      <c r="Y33" s="32">
        <f t="shared" si="10"/>
        <v>34</v>
      </c>
      <c r="Z33" s="32">
        <f t="shared" si="10"/>
        <v>30.2</v>
      </c>
      <c r="AA33" s="32">
        <f t="shared" si="10"/>
        <v>25.8</v>
      </c>
      <c r="AB33" s="32">
        <f t="shared" si="10"/>
        <v>28.9</v>
      </c>
      <c r="AC33" s="32">
        <f t="shared" si="10"/>
        <v>31.8</v>
      </c>
      <c r="AD33" s="32">
        <f t="shared" si="10"/>
        <v>32.5</v>
      </c>
      <c r="AE33" s="32">
        <f t="shared" si="10"/>
        <v>32.5</v>
      </c>
      <c r="AF33" s="36">
        <f t="shared" si="10"/>
        <v>34</v>
      </c>
      <c r="AG33" s="37">
        <f>AVERAGE(AG5:AG32)</f>
        <v>26.886556645735205</v>
      </c>
    </row>
    <row r="34" spans="1:33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4"/>
    </row>
    <row r="35" spans="1:33" x14ac:dyDescent="0.2">
      <c r="C35" s="48"/>
      <c r="D35" s="48" t="s">
        <v>61</v>
      </c>
      <c r="E35" s="48"/>
      <c r="F35" s="48"/>
      <c r="G35" s="48"/>
      <c r="N35" s="2" t="s">
        <v>62</v>
      </c>
      <c r="Y35" s="2" t="s">
        <v>63</v>
      </c>
    </row>
    <row r="36" spans="1:33" x14ac:dyDescent="0.2">
      <c r="K36" s="49"/>
      <c r="L36" s="49"/>
      <c r="M36" s="49"/>
      <c r="N36" s="49" t="s">
        <v>64</v>
      </c>
      <c r="O36" s="49"/>
      <c r="P36" s="49"/>
      <c r="Q36" s="49"/>
      <c r="W36" s="49"/>
      <c r="X36" s="49"/>
      <c r="Y36" s="49" t="s">
        <v>65</v>
      </c>
      <c r="Z36" s="49"/>
      <c r="AA36" s="49"/>
    </row>
    <row r="41" spans="1:33" x14ac:dyDescent="0.2">
      <c r="W41" s="2" t="s">
        <v>53</v>
      </c>
    </row>
  </sheetData>
  <mergeCells count="33">
    <mergeCell ref="H3:H4"/>
    <mergeCell ref="K3:K4"/>
    <mergeCell ref="A2:A4"/>
    <mergeCell ref="V3:V4"/>
    <mergeCell ref="B2:AG2"/>
    <mergeCell ref="U3:U4"/>
    <mergeCell ref="N3:N4"/>
    <mergeCell ref="M3:M4"/>
    <mergeCell ref="T3:T4"/>
    <mergeCell ref="L3:L4"/>
    <mergeCell ref="J3:J4"/>
    <mergeCell ref="S3:S4"/>
    <mergeCell ref="C3:C4"/>
    <mergeCell ref="D3:D4"/>
    <mergeCell ref="G3:G4"/>
    <mergeCell ref="E3:E4"/>
    <mergeCell ref="AE3:AE4"/>
    <mergeCell ref="B3:B4"/>
    <mergeCell ref="F3:F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O3:O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="90" zoomScaleNormal="90" workbookViewId="0">
      <selection activeCell="AI39" sqref="AI39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3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42</v>
      </c>
      <c r="AG3" s="39" t="s">
        <v>40</v>
      </c>
    </row>
    <row r="4" spans="1:33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  <c r="AG4" s="39" t="s">
        <v>39</v>
      </c>
    </row>
    <row r="5" spans="1:33" s="5" customFormat="1" ht="20.100000000000001" customHeight="1" x14ac:dyDescent="0.2">
      <c r="A5" s="16" t="s">
        <v>47</v>
      </c>
      <c r="B5" s="25">
        <f>[1]Junho!$D$5</f>
        <v>17.100000000000001</v>
      </c>
      <c r="C5" s="25">
        <f>[1]Junho!$D$6</f>
        <v>17.899999999999999</v>
      </c>
      <c r="D5" s="25">
        <f>[1]Junho!$D$7</f>
        <v>16.399999999999999</v>
      </c>
      <c r="E5" s="25">
        <f>[1]Junho!$D$8</f>
        <v>13.5</v>
      </c>
      <c r="F5" s="25">
        <f>[1]Junho!$D$9</f>
        <v>13</v>
      </c>
      <c r="G5" s="25">
        <f>[1]Junho!$D$10</f>
        <v>14.5</v>
      </c>
      <c r="H5" s="25">
        <f>[1]Junho!$D$11</f>
        <v>13.5</v>
      </c>
      <c r="I5" s="25">
        <f>[1]Junho!$D$12</f>
        <v>16.7</v>
      </c>
      <c r="J5" s="25">
        <f>[1]Junho!$D$13</f>
        <v>15.1</v>
      </c>
      <c r="K5" s="25">
        <f>[1]Junho!$D$14</f>
        <v>16.100000000000001</v>
      </c>
      <c r="L5" s="25">
        <f>[1]Junho!$D$15</f>
        <v>16.600000000000001</v>
      </c>
      <c r="M5" s="25">
        <f>[1]Junho!$D$16</f>
        <v>17.100000000000001</v>
      </c>
      <c r="N5" s="25">
        <f>[1]Junho!$D$17</f>
        <v>16.5</v>
      </c>
      <c r="O5" s="25">
        <f>[1]Junho!$D$18</f>
        <v>16.7</v>
      </c>
      <c r="P5" s="25">
        <f>[1]Junho!$D$19</f>
        <v>16.600000000000001</v>
      </c>
      <c r="Q5" s="25">
        <f>[1]Junho!$D$20</f>
        <v>18.100000000000001</v>
      </c>
      <c r="R5" s="25">
        <f>[1]Junho!$D$21</f>
        <v>17</v>
      </c>
      <c r="S5" s="25">
        <f>[1]Junho!$D$22</f>
        <v>15.5</v>
      </c>
      <c r="T5" s="25">
        <f>[1]Junho!$D$23</f>
        <v>18.5</v>
      </c>
      <c r="U5" s="25">
        <f>[1]Junho!$D$24</f>
        <v>18.8</v>
      </c>
      <c r="V5" s="25">
        <f>[1]Junho!$D$25</f>
        <v>20.3</v>
      </c>
      <c r="W5" s="25">
        <f>[1]Junho!$D$26</f>
        <v>15.1</v>
      </c>
      <c r="X5" s="25">
        <f>[1]Junho!$D$27</f>
        <v>16.5</v>
      </c>
      <c r="Y5" s="25">
        <f>[1]Junho!$D$28</f>
        <v>18.5</v>
      </c>
      <c r="Z5" s="25">
        <f>[1]Junho!$D$29</f>
        <v>18.600000000000001</v>
      </c>
      <c r="AA5" s="25">
        <f>[1]Junho!$D$30</f>
        <v>17.8</v>
      </c>
      <c r="AB5" s="25">
        <f>[1]Junho!$D$31</f>
        <v>17.8</v>
      </c>
      <c r="AC5" s="25">
        <f>[1]Junho!$D$32</f>
        <v>17</v>
      </c>
      <c r="AD5" s="25">
        <f>[1]Junho!$D$33</f>
        <v>17.600000000000001</v>
      </c>
      <c r="AE5" s="25">
        <f>[1]Junho!$D$34</f>
        <v>17.600000000000001</v>
      </c>
      <c r="AF5" s="35">
        <f t="shared" ref="AF5:AF13" si="1">MIN(B5:AE5)</f>
        <v>13</v>
      </c>
      <c r="AG5" s="40">
        <f t="shared" ref="AG5:AG13" si="2">AVERAGE(B5:AE5)</f>
        <v>16.733333333333338</v>
      </c>
    </row>
    <row r="6" spans="1:33" ht="17.100000000000001" customHeight="1" x14ac:dyDescent="0.2">
      <c r="A6" s="16" t="s">
        <v>0</v>
      </c>
      <c r="B6" s="18">
        <f>[2]Junho!$D$5</f>
        <v>17.7</v>
      </c>
      <c r="C6" s="18">
        <f>[2]Junho!$D$6</f>
        <v>17.7</v>
      </c>
      <c r="D6" s="18">
        <f>[2]Junho!$D$7</f>
        <v>13.6</v>
      </c>
      <c r="E6" s="18">
        <f>[2]Junho!$D$8</f>
        <v>9.9</v>
      </c>
      <c r="F6" s="18">
        <f>[2]Junho!$D$9</f>
        <v>12.3</v>
      </c>
      <c r="G6" s="18">
        <f>[2]Junho!$D$10</f>
        <v>9.8000000000000007</v>
      </c>
      <c r="H6" s="18">
        <f>[2]Junho!$D$11</f>
        <v>10.7</v>
      </c>
      <c r="I6" s="18">
        <f>[2]Junho!$D$12</f>
        <v>11.7</v>
      </c>
      <c r="J6" s="18">
        <f>[2]Junho!$D$13</f>
        <v>10.8</v>
      </c>
      <c r="K6" s="18">
        <f>[2]Junho!$D$14</f>
        <v>15.9</v>
      </c>
      <c r="L6" s="18">
        <f>[2]Junho!$D$15</f>
        <v>14.4</v>
      </c>
      <c r="M6" s="18">
        <f>[2]Junho!$D$16</f>
        <v>13.2</v>
      </c>
      <c r="N6" s="18">
        <f>[2]Junho!$D$17</f>
        <v>13.7</v>
      </c>
      <c r="O6" s="18">
        <f>[2]Junho!$D$18</f>
        <v>14.3</v>
      </c>
      <c r="P6" s="18">
        <f>[2]Junho!$D$19</f>
        <v>13.4</v>
      </c>
      <c r="Q6" s="18">
        <f>[2]Junho!$D$20</f>
        <v>17</v>
      </c>
      <c r="R6" s="18">
        <f>[2]Junho!$D$21</f>
        <v>14</v>
      </c>
      <c r="S6" s="18">
        <f>[2]Junho!$D$22</f>
        <v>14.6</v>
      </c>
      <c r="T6" s="18">
        <f>[2]Junho!$D$23</f>
        <v>19.100000000000001</v>
      </c>
      <c r="U6" s="18">
        <f>[2]Junho!$D$24</f>
        <v>15.9</v>
      </c>
      <c r="V6" s="18">
        <f>[2]Junho!$D$25</f>
        <v>10.6</v>
      </c>
      <c r="W6" s="18">
        <f>[2]Junho!$D$26</f>
        <v>8.1</v>
      </c>
      <c r="X6" s="18">
        <f>[2]Junho!$D$27</f>
        <v>11.8</v>
      </c>
      <c r="Y6" s="18">
        <f>[2]Junho!$D$28</f>
        <v>17</v>
      </c>
      <c r="Z6" s="18" t="str">
        <f>[2]Junho!$D$29</f>
        <v>**</v>
      </c>
      <c r="AA6" s="18" t="str">
        <f>[2]Junho!$D$30</f>
        <v>**</v>
      </c>
      <c r="AB6" s="18" t="str">
        <f>[2]Junho!$D$31</f>
        <v>**</v>
      </c>
      <c r="AC6" s="18">
        <f>[2]Junho!$D$32</f>
        <v>16</v>
      </c>
      <c r="AD6" s="18">
        <f>[2]Junho!$D$33</f>
        <v>18.5</v>
      </c>
      <c r="AE6" s="18">
        <f>[2]Junho!$D$34</f>
        <v>17.399999999999999</v>
      </c>
      <c r="AF6" s="36">
        <f t="shared" si="1"/>
        <v>8.1</v>
      </c>
      <c r="AG6" s="37">
        <f t="shared" si="2"/>
        <v>14.040740740740741</v>
      </c>
    </row>
    <row r="7" spans="1:33" ht="17.100000000000001" customHeight="1" x14ac:dyDescent="0.2">
      <c r="A7" s="16" t="s">
        <v>1</v>
      </c>
      <c r="B7" s="18">
        <f>[3]Junho!$D$5</f>
        <v>20.100000000000001</v>
      </c>
      <c r="C7" s="18">
        <f>[3]Junho!$D$6</f>
        <v>19.7</v>
      </c>
      <c r="D7" s="18">
        <f>[3]Junho!$D$7</f>
        <v>19.5</v>
      </c>
      <c r="E7" s="18">
        <f>[3]Junho!$D$8</f>
        <v>14.6</v>
      </c>
      <c r="F7" s="18">
        <f>[3]Junho!$D$9</f>
        <v>15.6</v>
      </c>
      <c r="G7" s="18">
        <f>[3]Junho!$D$10</f>
        <v>14.4</v>
      </c>
      <c r="H7" s="18">
        <f>[3]Junho!$D$11</f>
        <v>15</v>
      </c>
      <c r="I7" s="18">
        <f>[3]Junho!$D$12</f>
        <v>16</v>
      </c>
      <c r="J7" s="18">
        <f>[3]Junho!$D$13</f>
        <v>17.899999999999999</v>
      </c>
      <c r="K7" s="18">
        <f>[3]Junho!$D$14</f>
        <v>16.899999999999999</v>
      </c>
      <c r="L7" s="18">
        <f>[3]Junho!$D$15</f>
        <v>19</v>
      </c>
      <c r="M7" s="18">
        <f>[3]Junho!$D$16</f>
        <v>17</v>
      </c>
      <c r="N7" s="18">
        <f>[3]Junho!$D$17</f>
        <v>17.899999999999999</v>
      </c>
      <c r="O7" s="18">
        <f>[3]Junho!$D$18</f>
        <v>19.3</v>
      </c>
      <c r="P7" s="18">
        <f>[3]Junho!$D$19</f>
        <v>18.899999999999999</v>
      </c>
      <c r="Q7" s="18">
        <f>[3]Junho!$D$20</f>
        <v>18.5</v>
      </c>
      <c r="R7" s="18">
        <f>[3]Junho!$D$21</f>
        <v>17.399999999999999</v>
      </c>
      <c r="S7" s="18">
        <f>[3]Junho!$D$22</f>
        <v>18.3</v>
      </c>
      <c r="T7" s="18">
        <f>[3]Junho!$D$23</f>
        <v>19.100000000000001</v>
      </c>
      <c r="U7" s="18">
        <f>[3]Junho!$D$24</f>
        <v>20.7</v>
      </c>
      <c r="V7" s="18">
        <f>[3]Junho!$D$25</f>
        <v>14.4</v>
      </c>
      <c r="W7" s="18">
        <f>[3]Junho!$D$26</f>
        <v>14.1</v>
      </c>
      <c r="X7" s="18">
        <f>[3]Junho!$D$27</f>
        <v>17.7</v>
      </c>
      <c r="Y7" s="18">
        <f>[3]Junho!$D$28</f>
        <v>19</v>
      </c>
      <c r="Z7" s="18">
        <f>[3]Junho!$D$29</f>
        <v>17.899999999999999</v>
      </c>
      <c r="AA7" s="18">
        <f>[3]Junho!$D$30</f>
        <v>18.399999999999999</v>
      </c>
      <c r="AB7" s="18">
        <f>[3]Junho!$D$31</f>
        <v>17.8</v>
      </c>
      <c r="AC7" s="18">
        <f>[3]Junho!$D$32</f>
        <v>17.600000000000001</v>
      </c>
      <c r="AD7" s="18">
        <f>[3]Junho!$D$33</f>
        <v>19</v>
      </c>
      <c r="AE7" s="18">
        <f>[3]Junho!$D$34</f>
        <v>18.899999999999999</v>
      </c>
      <c r="AF7" s="36">
        <f t="shared" si="1"/>
        <v>14.1</v>
      </c>
      <c r="AG7" s="37">
        <f t="shared" si="2"/>
        <v>17.686666666666667</v>
      </c>
    </row>
    <row r="8" spans="1:33" ht="17.100000000000001" customHeight="1" x14ac:dyDescent="0.2">
      <c r="A8" s="16" t="s">
        <v>58</v>
      </c>
      <c r="B8" s="18">
        <f>[4]Junho!$D$5</f>
        <v>18.5</v>
      </c>
      <c r="C8" s="18">
        <f>[4]Junho!$D$6</f>
        <v>17.899999999999999</v>
      </c>
      <c r="D8" s="18">
        <f>[4]Junho!$D$7</f>
        <v>17.7</v>
      </c>
      <c r="E8" s="18">
        <f>[4]Junho!$D$8</f>
        <v>16.600000000000001</v>
      </c>
      <c r="F8" s="18">
        <f>[4]Junho!$D$9</f>
        <v>15.3</v>
      </c>
      <c r="G8" s="18">
        <f>[4]Junho!$D$10</f>
        <v>17.100000000000001</v>
      </c>
      <c r="H8" s="18">
        <f>[4]Junho!$D$11</f>
        <v>17.600000000000001</v>
      </c>
      <c r="I8" s="18">
        <f>[4]Junho!$D$12</f>
        <v>17.100000000000001</v>
      </c>
      <c r="J8" s="18">
        <f>[4]Junho!$D$13</f>
        <v>16.600000000000001</v>
      </c>
      <c r="K8" s="18">
        <f>[4]Junho!$D$14</f>
        <v>18.3</v>
      </c>
      <c r="L8" s="18" t="str">
        <f>[4]Junho!$D$15</f>
        <v>**</v>
      </c>
      <c r="M8" s="18" t="str">
        <f>[4]Junho!$D$16</f>
        <v>**</v>
      </c>
      <c r="N8" s="18" t="str">
        <f>[4]Junho!$D$17</f>
        <v>**</v>
      </c>
      <c r="O8" s="18" t="str">
        <f>[4]Junho!$D$18</f>
        <v>**</v>
      </c>
      <c r="P8" s="18" t="str">
        <f>[4]Junho!$D$19</f>
        <v>**</v>
      </c>
      <c r="Q8" s="18">
        <f>[4]Junho!$D$20</f>
        <v>16.2</v>
      </c>
      <c r="R8" s="18">
        <f>[4]Junho!$D$21</f>
        <v>14.2</v>
      </c>
      <c r="S8" s="18">
        <f>[4]Junho!$D$22</f>
        <v>17</v>
      </c>
      <c r="T8" s="18">
        <f>[4]Junho!$D$23</f>
        <v>19.3</v>
      </c>
      <c r="U8" s="18">
        <f>[4]Junho!$D$24</f>
        <v>18.7</v>
      </c>
      <c r="V8" s="18">
        <f>[4]Junho!$D$25</f>
        <v>15.4</v>
      </c>
      <c r="W8" s="18">
        <f>[4]Junho!$D$26</f>
        <v>11.7</v>
      </c>
      <c r="X8" s="18">
        <f>[4]Junho!$D$27</f>
        <v>15.6</v>
      </c>
      <c r="Y8" s="18">
        <f>[4]Junho!$D$28</f>
        <v>17.5</v>
      </c>
      <c r="Z8" s="18">
        <f>[4]Junho!$D$29</f>
        <v>17.100000000000001</v>
      </c>
      <c r="AA8" s="18">
        <f>[4]Junho!$D$30</f>
        <v>17.3</v>
      </c>
      <c r="AB8" s="18">
        <f>[4]Junho!$D$31</f>
        <v>16.7</v>
      </c>
      <c r="AC8" s="18">
        <f>[4]Junho!$D$32</f>
        <v>18.100000000000001</v>
      </c>
      <c r="AD8" s="18">
        <f>[4]Junho!$D$33</f>
        <v>19</v>
      </c>
      <c r="AE8" s="18">
        <f>[4]Junho!$D$34</f>
        <v>19.7</v>
      </c>
      <c r="AF8" s="36">
        <f t="shared" ref="AF8" si="3">MIN(B8:AE8)</f>
        <v>11.7</v>
      </c>
      <c r="AG8" s="37">
        <f t="shared" ref="AG8" si="4">AVERAGE(B8:AE8)</f>
        <v>17.047999999999998</v>
      </c>
    </row>
    <row r="9" spans="1:33" ht="17.100000000000001" customHeight="1" x14ac:dyDescent="0.2">
      <c r="A9" s="16" t="s">
        <v>48</v>
      </c>
      <c r="B9" s="18">
        <f>[5]Junho!$D$5</f>
        <v>19.2</v>
      </c>
      <c r="C9" s="18">
        <f>[5]Junho!$D$6</f>
        <v>19.7</v>
      </c>
      <c r="D9" s="18">
        <f>[5]Junho!$D$7</f>
        <v>15.3</v>
      </c>
      <c r="E9" s="18">
        <f>[5]Junho!$D$8</f>
        <v>11.2</v>
      </c>
      <c r="F9" s="18">
        <f>[5]Junho!$D$9</f>
        <v>12.9</v>
      </c>
      <c r="G9" s="18">
        <f>[5]Junho!$D$10</f>
        <v>12.3</v>
      </c>
      <c r="H9" s="18">
        <f>[5]Junho!$D$11</f>
        <v>12.5</v>
      </c>
      <c r="I9" s="18">
        <f>[5]Junho!$D$12</f>
        <v>13.1</v>
      </c>
      <c r="J9" s="18">
        <f>[5]Junho!$D$13</f>
        <v>12.7</v>
      </c>
      <c r="K9" s="18">
        <f>[5]Junho!$D$14</f>
        <v>16.8</v>
      </c>
      <c r="L9" s="18">
        <f>[5]Junho!$D$15</f>
        <v>16.8</v>
      </c>
      <c r="M9" s="18">
        <f>[5]Junho!$D$16</f>
        <v>16</v>
      </c>
      <c r="N9" s="18">
        <f>[5]Junho!$D$17</f>
        <v>15.4</v>
      </c>
      <c r="O9" s="18">
        <f>[5]Junho!$D$18</f>
        <v>18.3</v>
      </c>
      <c r="P9" s="18">
        <f>[5]Junho!$D$19</f>
        <v>17.7</v>
      </c>
      <c r="Q9" s="18">
        <f>[5]Junho!$D$20</f>
        <v>17.5</v>
      </c>
      <c r="R9" s="18">
        <f>[5]Junho!$D$21</f>
        <v>15</v>
      </c>
      <c r="S9" s="18">
        <f>[5]Junho!$D$22</f>
        <v>16.2</v>
      </c>
      <c r="T9" s="18">
        <f>[5]Junho!$D$23</f>
        <v>21.2</v>
      </c>
      <c r="U9" s="18">
        <f>[5]Junho!$D$24</f>
        <v>15.2</v>
      </c>
      <c r="V9" s="18">
        <f>[5]Junho!$D$25</f>
        <v>11.2</v>
      </c>
      <c r="W9" s="18">
        <f>[5]Junho!$D$26</f>
        <v>9.4</v>
      </c>
      <c r="X9" s="18">
        <f>[5]Junho!$D$27</f>
        <v>14.9</v>
      </c>
      <c r="Y9" s="18">
        <f>[5]Junho!$D$28</f>
        <v>16.3</v>
      </c>
      <c r="Z9" s="18">
        <f>[5]Junho!$D$29</f>
        <v>13.9</v>
      </c>
      <c r="AA9" s="18">
        <f>[5]Junho!$D$30</f>
        <v>14.7</v>
      </c>
      <c r="AB9" s="18">
        <f>[5]Junho!$D$31</f>
        <v>15.5</v>
      </c>
      <c r="AC9" s="18">
        <f>[5]Junho!$D$32</f>
        <v>17.399999999999999</v>
      </c>
      <c r="AD9" s="18">
        <f>[5]Junho!$D$33</f>
        <v>19</v>
      </c>
      <c r="AE9" s="18">
        <f>[5]Junho!$D$34</f>
        <v>19.2</v>
      </c>
      <c r="AF9" s="36">
        <f t="shared" si="1"/>
        <v>9.4</v>
      </c>
      <c r="AG9" s="37">
        <f t="shared" si="2"/>
        <v>15.549999999999995</v>
      </c>
    </row>
    <row r="10" spans="1:33" ht="17.100000000000001" customHeight="1" x14ac:dyDescent="0.2">
      <c r="A10" s="16" t="s">
        <v>2</v>
      </c>
      <c r="B10" s="18">
        <f>[6]Junho!$D$5</f>
        <v>19.2</v>
      </c>
      <c r="C10" s="18">
        <f>[6]Junho!$D$6</f>
        <v>17.5</v>
      </c>
      <c r="D10" s="18">
        <f>[6]Junho!$D$7</f>
        <v>13.4</v>
      </c>
      <c r="E10" s="18">
        <f>[6]Junho!$D$8</f>
        <v>12.4</v>
      </c>
      <c r="F10" s="18">
        <f>[6]Junho!$D$9</f>
        <v>16.5</v>
      </c>
      <c r="G10" s="18">
        <f>[6]Junho!$D$10</f>
        <v>16.100000000000001</v>
      </c>
      <c r="H10" s="18">
        <f>[6]Junho!$D$11</f>
        <v>15</v>
      </c>
      <c r="I10" s="18">
        <f>[6]Junho!$D$12</f>
        <v>17.3</v>
      </c>
      <c r="J10" s="18">
        <f>[6]Junho!$D$13</f>
        <v>18.8</v>
      </c>
      <c r="K10" s="18">
        <f>[6]Junho!$D$14</f>
        <v>17.7</v>
      </c>
      <c r="L10" s="18">
        <f>[6]Junho!$D$15</f>
        <v>18</v>
      </c>
      <c r="M10" s="18">
        <f>[6]Junho!$D$16</f>
        <v>18</v>
      </c>
      <c r="N10" s="18">
        <f>[6]Junho!$D$17</f>
        <v>19.2</v>
      </c>
      <c r="O10" s="18">
        <f>[6]Junho!$D$18</f>
        <v>19.3</v>
      </c>
      <c r="P10" s="18">
        <f>[6]Junho!$D$19</f>
        <v>17.3</v>
      </c>
      <c r="Q10" s="18">
        <f>[6]Junho!$D$20</f>
        <v>16.3</v>
      </c>
      <c r="R10" s="18">
        <f>[6]Junho!$D$21</f>
        <v>16.100000000000001</v>
      </c>
      <c r="S10" s="18">
        <f>[6]Junho!$D$22</f>
        <v>18.7</v>
      </c>
      <c r="T10" s="18">
        <f>[6]Junho!$D$23</f>
        <v>19.600000000000001</v>
      </c>
      <c r="U10" s="18">
        <f>[6]Junho!$D$24</f>
        <v>18.899999999999999</v>
      </c>
      <c r="V10" s="18">
        <f>[6]Junho!$D$25</f>
        <v>14.2</v>
      </c>
      <c r="W10" s="18">
        <f>[6]Junho!$D$26</f>
        <v>13.7</v>
      </c>
      <c r="X10" s="18">
        <f>[6]Junho!$D$27</f>
        <v>17.3</v>
      </c>
      <c r="Y10" s="18">
        <f>[6]Junho!$D$28</f>
        <v>20.7</v>
      </c>
      <c r="Z10" s="18">
        <f>[6]Junho!$D$29</f>
        <v>17.8</v>
      </c>
      <c r="AA10" s="18">
        <f>[6]Junho!$D$30</f>
        <v>16.7</v>
      </c>
      <c r="AB10" s="18">
        <f>[6]Junho!$D$31</f>
        <v>15.5</v>
      </c>
      <c r="AC10" s="18">
        <f>[6]Junho!$D$32</f>
        <v>17.600000000000001</v>
      </c>
      <c r="AD10" s="18">
        <f>[6]Junho!$D$33</f>
        <v>17.899999999999999</v>
      </c>
      <c r="AE10" s="18">
        <f>[6]Junho!$D$34</f>
        <v>19.600000000000001</v>
      </c>
      <c r="AF10" s="36">
        <f t="shared" si="1"/>
        <v>12.4</v>
      </c>
      <c r="AG10" s="37">
        <f t="shared" si="2"/>
        <v>17.209999999999997</v>
      </c>
    </row>
    <row r="11" spans="1:33" ht="17.100000000000001" customHeight="1" x14ac:dyDescent="0.2">
      <c r="A11" s="16" t="s">
        <v>3</v>
      </c>
      <c r="B11" s="18">
        <f>[7]Junho!$D$5</f>
        <v>17.3</v>
      </c>
      <c r="C11" s="18">
        <f>[7]Junho!$D$6</f>
        <v>17.899999999999999</v>
      </c>
      <c r="D11" s="18">
        <f>[7]Junho!$D$7</f>
        <v>16.399999999999999</v>
      </c>
      <c r="E11" s="18">
        <f>[7]Junho!$D$8</f>
        <v>14.1</v>
      </c>
      <c r="F11" s="18">
        <f>[7]Junho!$D$9</f>
        <v>14.7</v>
      </c>
      <c r="G11" s="18">
        <f>[7]Junho!$D$10</f>
        <v>15.5</v>
      </c>
      <c r="H11" s="18">
        <f>[7]Junho!$D$11</f>
        <v>15.9</v>
      </c>
      <c r="I11" s="18">
        <f>[7]Junho!$D$12</f>
        <v>16</v>
      </c>
      <c r="J11" s="18">
        <f>[7]Junho!$D$13</f>
        <v>16.5</v>
      </c>
      <c r="K11" s="18">
        <f>[7]Junho!$D$14</f>
        <v>16.399999999999999</v>
      </c>
      <c r="L11" s="18">
        <f>[7]Junho!$D$15</f>
        <v>18.399999999999999</v>
      </c>
      <c r="M11" s="18">
        <f>[7]Junho!$D$16</f>
        <v>17.399999999999999</v>
      </c>
      <c r="N11" s="18">
        <f>[7]Junho!$D$17</f>
        <v>16.2</v>
      </c>
      <c r="O11" s="18">
        <f>[7]Junho!$D$18</f>
        <v>16.3</v>
      </c>
      <c r="P11" s="18">
        <f>[7]Junho!$D$19</f>
        <v>15.4</v>
      </c>
      <c r="Q11" s="18">
        <f>[7]Junho!$D$20</f>
        <v>15.8</v>
      </c>
      <c r="R11" s="18">
        <f>[7]Junho!$D$21</f>
        <v>17.7</v>
      </c>
      <c r="S11" s="18">
        <f>[7]Junho!$D$22</f>
        <v>17.399999999999999</v>
      </c>
      <c r="T11" s="18">
        <f>[7]Junho!$D$23</f>
        <v>17.3</v>
      </c>
      <c r="U11" s="18">
        <f>[7]Junho!$D$24</f>
        <v>18.600000000000001</v>
      </c>
      <c r="V11" s="18">
        <f>[7]Junho!$D$25</f>
        <v>18.600000000000001</v>
      </c>
      <c r="W11" s="18">
        <f>[7]Junho!$D$26</f>
        <v>19.100000000000001</v>
      </c>
      <c r="X11" s="18">
        <f>[7]Junho!$D$27</f>
        <v>17.399999999999999</v>
      </c>
      <c r="Y11" s="18">
        <f>[7]Junho!$D$28</f>
        <v>18.3</v>
      </c>
      <c r="Z11" s="18">
        <f>[7]Junho!$D$29</f>
        <v>19.3</v>
      </c>
      <c r="AA11" s="18">
        <f>[7]Junho!$D$30</f>
        <v>18</v>
      </c>
      <c r="AB11" s="18">
        <f>[7]Junho!$D$31</f>
        <v>16.600000000000001</v>
      </c>
      <c r="AC11" s="18">
        <f>[7]Junho!$D$32</f>
        <v>16.3</v>
      </c>
      <c r="AD11" s="18">
        <f>[7]Junho!$D$33</f>
        <v>17.100000000000001</v>
      </c>
      <c r="AE11" s="18">
        <f>[7]Junho!$D$34</f>
        <v>16.100000000000001</v>
      </c>
      <c r="AF11" s="36">
        <f t="shared" si="1"/>
        <v>14.1</v>
      </c>
      <c r="AG11" s="37">
        <f t="shared" si="2"/>
        <v>16.933333333333341</v>
      </c>
    </row>
    <row r="12" spans="1:33" ht="17.100000000000001" customHeight="1" x14ac:dyDescent="0.2">
      <c r="A12" s="16" t="s">
        <v>4</v>
      </c>
      <c r="B12" s="18">
        <f>[8]Junho!$D$5</f>
        <v>16.899999999999999</v>
      </c>
      <c r="C12" s="18">
        <f>[8]Junho!$D$6</f>
        <v>16.100000000000001</v>
      </c>
      <c r="D12" s="18">
        <f>[8]Junho!$D$7</f>
        <v>14.4</v>
      </c>
      <c r="E12" s="18">
        <f>[8]Junho!$D$8</f>
        <v>14.5</v>
      </c>
      <c r="F12" s="18">
        <f>[8]Junho!$D$9</f>
        <v>14.7</v>
      </c>
      <c r="G12" s="18">
        <f>[8]Junho!$D$10</f>
        <v>16.100000000000001</v>
      </c>
      <c r="H12" s="18">
        <f>[8]Junho!$D$11</f>
        <v>15.5</v>
      </c>
      <c r="I12" s="18">
        <f>[8]Junho!$D$12</f>
        <v>17.5</v>
      </c>
      <c r="J12" s="18">
        <f>[8]Junho!$D$13</f>
        <v>16.7</v>
      </c>
      <c r="K12" s="18">
        <f>[8]Junho!$D$14</f>
        <v>18.600000000000001</v>
      </c>
      <c r="L12" s="18">
        <f>[8]Junho!$D$15</f>
        <v>16.399999999999999</v>
      </c>
      <c r="M12" s="18">
        <f>[8]Junho!$D$16</f>
        <v>16.2</v>
      </c>
      <c r="N12" s="18">
        <f>[8]Junho!$D$17</f>
        <v>18.5</v>
      </c>
      <c r="O12" s="18">
        <f>[8]Junho!$D$18</f>
        <v>17.5</v>
      </c>
      <c r="P12" s="18">
        <f>[8]Junho!$D$19</f>
        <v>17</v>
      </c>
      <c r="Q12" s="18">
        <f>[8]Junho!$D$20</f>
        <v>16.3</v>
      </c>
      <c r="R12" s="18">
        <f>[8]Junho!$D$21</f>
        <v>15.1</v>
      </c>
      <c r="S12" s="18">
        <f>[8]Junho!$D$22</f>
        <v>17</v>
      </c>
      <c r="T12" s="18">
        <f>[8]Junho!$D$23</f>
        <v>17.600000000000001</v>
      </c>
      <c r="U12" s="18">
        <f>[8]Junho!$D$24</f>
        <v>16.5</v>
      </c>
      <c r="V12" s="18">
        <f>[8]Junho!$D$25</f>
        <v>17.399999999999999</v>
      </c>
      <c r="W12" s="18">
        <f>[8]Junho!$D$26</f>
        <v>17.600000000000001</v>
      </c>
      <c r="X12" s="18">
        <f>[8]Junho!$D$27</f>
        <v>17.100000000000001</v>
      </c>
      <c r="Y12" s="18">
        <f>[8]Junho!$D$28</f>
        <v>16.899999999999999</v>
      </c>
      <c r="Z12" s="18">
        <f>[8]Junho!$D$29</f>
        <v>17.7</v>
      </c>
      <c r="AA12" s="18">
        <f>[8]Junho!$D$30</f>
        <v>15.6</v>
      </c>
      <c r="AB12" s="18">
        <f>[8]Junho!$D$31</f>
        <v>15.1</v>
      </c>
      <c r="AC12" s="18">
        <f>[8]Junho!$D$32</f>
        <v>16.899999999999999</v>
      </c>
      <c r="AD12" s="18">
        <f>[8]Junho!$D$33</f>
        <v>18.100000000000001</v>
      </c>
      <c r="AE12" s="18">
        <f>[8]Junho!$D$34</f>
        <v>16.100000000000001</v>
      </c>
      <c r="AF12" s="36">
        <f t="shared" si="1"/>
        <v>14.4</v>
      </c>
      <c r="AG12" s="37">
        <f t="shared" si="2"/>
        <v>16.58666666666667</v>
      </c>
    </row>
    <row r="13" spans="1:33" ht="17.100000000000001" customHeight="1" x14ac:dyDescent="0.2">
      <c r="A13" s="16" t="s">
        <v>5</v>
      </c>
      <c r="B13" s="18">
        <f>[9]Junho!$D$5</f>
        <v>23.4</v>
      </c>
      <c r="C13" s="18">
        <f>[9]Junho!$D$6</f>
        <v>21.3</v>
      </c>
      <c r="D13" s="20">
        <f>[9]Junho!$D$7</f>
        <v>21.3</v>
      </c>
      <c r="E13" s="20">
        <f>[9]Junho!$D$8</f>
        <v>19.399999999999999</v>
      </c>
      <c r="F13" s="20">
        <f>[9]Junho!$D$9</f>
        <v>19.100000000000001</v>
      </c>
      <c r="G13" s="20">
        <f>[9]Junho!$D$10</f>
        <v>21.3</v>
      </c>
      <c r="H13" s="20">
        <f>[9]Junho!$D$11</f>
        <v>21.4</v>
      </c>
      <c r="I13" s="20">
        <f>[9]Junho!$D$12</f>
        <v>21</v>
      </c>
      <c r="J13" s="20">
        <f>[9]Junho!$D$13</f>
        <v>23</v>
      </c>
      <c r="K13" s="20">
        <f>[9]Junho!$D$14</f>
        <v>22.1</v>
      </c>
      <c r="L13" s="20">
        <f>[9]Junho!$D$15</f>
        <v>20.2</v>
      </c>
      <c r="M13" s="20">
        <f>[9]Junho!$D$16</f>
        <v>18.899999999999999</v>
      </c>
      <c r="N13" s="20">
        <f>[9]Junho!$D$17</f>
        <v>21.4</v>
      </c>
      <c r="O13" s="20">
        <f>[9]Junho!$D$18</f>
        <v>22.9</v>
      </c>
      <c r="P13" s="18">
        <f>[9]Junho!$D$19</f>
        <v>23.2</v>
      </c>
      <c r="Q13" s="18">
        <f>[9]Junho!$D$20</f>
        <v>22.3</v>
      </c>
      <c r="R13" s="18">
        <f>[9]Junho!$D$21</f>
        <v>20.8</v>
      </c>
      <c r="S13" s="18">
        <f>[9]Junho!$D$22</f>
        <v>22.8</v>
      </c>
      <c r="T13" s="18">
        <f>[9]Junho!$D$23</f>
        <v>23.2</v>
      </c>
      <c r="U13" s="18">
        <f>[9]Junho!$D$24</f>
        <v>16.899999999999999</v>
      </c>
      <c r="V13" s="18">
        <f>[9]Junho!$D$25</f>
        <v>12.4</v>
      </c>
      <c r="W13" s="18">
        <f>[9]Junho!$D$26</f>
        <v>12.9</v>
      </c>
      <c r="X13" s="18">
        <f>[9]Junho!$D$27</f>
        <v>20.9</v>
      </c>
      <c r="Y13" s="18">
        <f>[9]Junho!$D$28</f>
        <v>16.8</v>
      </c>
      <c r="Z13" s="18">
        <f>[9]Junho!$D$29</f>
        <v>16.399999999999999</v>
      </c>
      <c r="AA13" s="18">
        <f>[9]Junho!$D$30</f>
        <v>15.8</v>
      </c>
      <c r="AB13" s="18">
        <f>[9]Junho!$D$31</f>
        <v>15.6</v>
      </c>
      <c r="AC13" s="18">
        <f>[9]Junho!$D$32</f>
        <v>21.5</v>
      </c>
      <c r="AD13" s="18">
        <f>[9]Junho!$D$33</f>
        <v>23.4</v>
      </c>
      <c r="AE13" s="18">
        <f>[9]Junho!$D$34</f>
        <v>21</v>
      </c>
      <c r="AF13" s="36">
        <f t="shared" si="1"/>
        <v>12.4</v>
      </c>
      <c r="AG13" s="37">
        <f t="shared" si="2"/>
        <v>20.086666666666659</v>
      </c>
    </row>
    <row r="14" spans="1:33" ht="17.100000000000001" customHeight="1" x14ac:dyDescent="0.2">
      <c r="A14" s="16" t="s">
        <v>50</v>
      </c>
      <c r="B14" s="18">
        <f>[10]Junho!$D$5</f>
        <v>16.899999999999999</v>
      </c>
      <c r="C14" s="18">
        <f>[10]Junho!$D$6</f>
        <v>16.399999999999999</v>
      </c>
      <c r="D14" s="20">
        <f>[10]Junho!$D$7</f>
        <v>15.6</v>
      </c>
      <c r="E14" s="20">
        <f>[10]Junho!$D$8</f>
        <v>14.5</v>
      </c>
      <c r="F14" s="20">
        <f>[10]Junho!$D$9</f>
        <v>13.7</v>
      </c>
      <c r="G14" s="20">
        <f>[10]Junho!$D$10</f>
        <v>15.8</v>
      </c>
      <c r="H14" s="20">
        <f>[10]Junho!$D$11</f>
        <v>14.8</v>
      </c>
      <c r="I14" s="20">
        <f>[10]Junho!$D$12</f>
        <v>15.8</v>
      </c>
      <c r="J14" s="20">
        <f>[10]Junho!$D$13</f>
        <v>17.3</v>
      </c>
      <c r="K14" s="20">
        <f>[10]Junho!$D$14</f>
        <v>16.600000000000001</v>
      </c>
      <c r="L14" s="20">
        <f>[10]Junho!$D$15</f>
        <v>17.8</v>
      </c>
      <c r="M14" s="20">
        <f>[10]Junho!$D$16</f>
        <v>17.2</v>
      </c>
      <c r="N14" s="20">
        <f>[10]Junho!$D$17</f>
        <v>16.100000000000001</v>
      </c>
      <c r="O14" s="20">
        <f>[10]Junho!$D$18</f>
        <v>16.2</v>
      </c>
      <c r="P14" s="18">
        <f>[10]Junho!$D$19</f>
        <v>16.100000000000001</v>
      </c>
      <c r="Q14" s="18">
        <f>[10]Junho!$D$20</f>
        <v>16.8</v>
      </c>
      <c r="R14" s="18">
        <f>[10]Junho!$D$21</f>
        <v>16.100000000000001</v>
      </c>
      <c r="S14" s="18">
        <f>[10]Junho!$D$22</f>
        <v>17.3</v>
      </c>
      <c r="T14" s="18">
        <f>[10]Junho!$D$23</f>
        <v>17.100000000000001</v>
      </c>
      <c r="U14" s="18">
        <f>[10]Junho!$D$24</f>
        <v>16.7</v>
      </c>
      <c r="V14" s="18">
        <f>[10]Junho!$D$25</f>
        <v>16.7</v>
      </c>
      <c r="W14" s="18">
        <f>[10]Junho!$D$26</f>
        <v>17.600000000000001</v>
      </c>
      <c r="X14" s="18">
        <f>[10]Junho!$D$27</f>
        <v>16.600000000000001</v>
      </c>
      <c r="Y14" s="18">
        <f>[10]Junho!$D$28</f>
        <v>17.399999999999999</v>
      </c>
      <c r="Z14" s="18">
        <f>[10]Junho!$D$29</f>
        <v>17.3</v>
      </c>
      <c r="AA14" s="18">
        <f>[10]Junho!$D$30</f>
        <v>17.100000000000001</v>
      </c>
      <c r="AB14" s="18">
        <f>[10]Junho!$D$31</f>
        <v>16</v>
      </c>
      <c r="AC14" s="18">
        <f>[10]Junho!$D$32</f>
        <v>17.3</v>
      </c>
      <c r="AD14" s="18">
        <f>[10]Junho!$D$33</f>
        <v>17.2</v>
      </c>
      <c r="AE14" s="18">
        <f>[10]Junho!$D$34</f>
        <v>16.899999999999999</v>
      </c>
      <c r="AF14" s="36">
        <f t="shared" ref="AF14:AF15" si="5">MIN(B14:AE14)</f>
        <v>13.7</v>
      </c>
      <c r="AG14" s="37">
        <f t="shared" ref="AG14:AG15" si="6">AVERAGE(B14:AE14)</f>
        <v>16.496666666666666</v>
      </c>
    </row>
    <row r="15" spans="1:33" ht="17.100000000000001" customHeight="1" x14ac:dyDescent="0.2">
      <c r="A15" s="16" t="s">
        <v>6</v>
      </c>
      <c r="B15" s="20">
        <f>[11]Junho!$D$5</f>
        <v>18.3</v>
      </c>
      <c r="C15" s="20">
        <f>[11]Junho!$D$6</f>
        <v>19.399999999999999</v>
      </c>
      <c r="D15" s="20">
        <f>[11]Junho!$D$7</f>
        <v>17</v>
      </c>
      <c r="E15" s="20">
        <f>[11]Junho!$D$8</f>
        <v>14.3</v>
      </c>
      <c r="F15" s="20">
        <f>[11]Junho!$D$9</f>
        <v>15.6</v>
      </c>
      <c r="G15" s="20">
        <f>[11]Junho!$D$10</f>
        <v>15.8</v>
      </c>
      <c r="H15" s="20">
        <f>[11]Junho!$D$11</f>
        <v>15.4</v>
      </c>
      <c r="I15" s="20">
        <f>[11]Junho!$D$12</f>
        <v>15.6</v>
      </c>
      <c r="J15" s="20">
        <f>[11]Junho!$D$13</f>
        <v>16.899999999999999</v>
      </c>
      <c r="K15" s="20">
        <f>[11]Junho!$D$14</f>
        <v>16.7</v>
      </c>
      <c r="L15" s="20">
        <f>[11]Junho!$D$15</f>
        <v>19.100000000000001</v>
      </c>
      <c r="M15" s="20">
        <f>[11]Junho!$D$16</f>
        <v>18</v>
      </c>
      <c r="N15" s="20">
        <f>[11]Junho!$D$17</f>
        <v>17.600000000000001</v>
      </c>
      <c r="O15" s="20">
        <f>[11]Junho!$D$18</f>
        <v>17.8</v>
      </c>
      <c r="P15" s="20">
        <f>[11]Junho!$D$19</f>
        <v>16.899999999999999</v>
      </c>
      <c r="Q15" s="20">
        <f>[11]Junho!$D$20</f>
        <v>17.100000000000001</v>
      </c>
      <c r="R15" s="20">
        <f>[11]Junho!$D$21</f>
        <v>17.8</v>
      </c>
      <c r="S15" s="20">
        <f>[11]Junho!$D$22</f>
        <v>18.399999999999999</v>
      </c>
      <c r="T15" s="20">
        <f>[11]Junho!$D$23</f>
        <v>17.5</v>
      </c>
      <c r="U15" s="20">
        <f>[11]Junho!$D$24</f>
        <v>18</v>
      </c>
      <c r="V15" s="20">
        <f>[11]Junho!$D$25</f>
        <v>19.2</v>
      </c>
      <c r="W15" s="20">
        <f>[11]Junho!$D$26</f>
        <v>15</v>
      </c>
      <c r="X15" s="20">
        <f>[11]Junho!$D$27</f>
        <v>18.399999999999999</v>
      </c>
      <c r="Y15" s="20">
        <f>[11]Junho!$D$28</f>
        <v>17.7</v>
      </c>
      <c r="Z15" s="20">
        <f>[11]Junho!$D$29</f>
        <v>19</v>
      </c>
      <c r="AA15" s="20">
        <f>[11]Junho!$D$30</f>
        <v>19.2</v>
      </c>
      <c r="AB15" s="20">
        <f>[11]Junho!$D$31</f>
        <v>17.5</v>
      </c>
      <c r="AC15" s="20">
        <f>[11]Junho!$D$32</f>
        <v>17.100000000000001</v>
      </c>
      <c r="AD15" s="20">
        <f>[11]Junho!$D$33</f>
        <v>18.100000000000001</v>
      </c>
      <c r="AE15" s="20">
        <f>[11]Junho!$D$34</f>
        <v>17.399999999999999</v>
      </c>
      <c r="AF15" s="36">
        <f t="shared" si="5"/>
        <v>14.3</v>
      </c>
      <c r="AG15" s="37">
        <f t="shared" si="6"/>
        <v>17.393333333333331</v>
      </c>
    </row>
    <row r="16" spans="1:33" ht="17.100000000000001" customHeight="1" x14ac:dyDescent="0.2">
      <c r="A16" s="16" t="s">
        <v>7</v>
      </c>
      <c r="B16" s="20">
        <f>[12]Junho!$D$5</f>
        <v>18.5</v>
      </c>
      <c r="C16" s="20">
        <f>[12]Junho!$D$6</f>
        <v>18.399999999999999</v>
      </c>
      <c r="D16" s="20">
        <f>[12]Junho!$D$7</f>
        <v>15.4</v>
      </c>
      <c r="E16" s="20">
        <f>[12]Junho!$D$8</f>
        <v>11.6</v>
      </c>
      <c r="F16" s="20">
        <f>[12]Junho!$D$9</f>
        <v>14.6</v>
      </c>
      <c r="G16" s="20">
        <f>[12]Junho!$D$10</f>
        <v>13.8</v>
      </c>
      <c r="H16" s="20">
        <f>[12]Junho!$D$11</f>
        <v>16.2</v>
      </c>
      <c r="I16" s="20">
        <f>[12]Junho!$D$12</f>
        <v>13.5</v>
      </c>
      <c r="J16" s="20">
        <f>[12]Junho!$D$13</f>
        <v>14.9</v>
      </c>
      <c r="K16" s="20">
        <f>[12]Junho!$D$14</f>
        <v>16.5</v>
      </c>
      <c r="L16" s="20">
        <f>[12]Junho!$D$15</f>
        <v>14.7</v>
      </c>
      <c r="M16" s="20">
        <f>[12]Junho!$D$16</f>
        <v>15.2</v>
      </c>
      <c r="N16" s="20">
        <f>[12]Junho!$D$17</f>
        <v>15.7</v>
      </c>
      <c r="O16" s="20">
        <f>[12]Junho!$D$18</f>
        <v>16.7</v>
      </c>
      <c r="P16" s="20">
        <f>[12]Junho!$D$19</f>
        <v>14.6</v>
      </c>
      <c r="Q16" s="20">
        <f>[12]Junho!$D$20</f>
        <v>17</v>
      </c>
      <c r="R16" s="20">
        <f>[12]Junho!$D$21</f>
        <v>12.4</v>
      </c>
      <c r="S16" s="20">
        <f>[12]Junho!$D$22</f>
        <v>15.7</v>
      </c>
      <c r="T16" s="20">
        <f>[12]Junho!$D$23</f>
        <v>19.3</v>
      </c>
      <c r="U16" s="20">
        <f>[12]Junho!$D$24</f>
        <v>18.5</v>
      </c>
      <c r="V16" s="20">
        <f>[12]Junho!$D$25</f>
        <v>11.2</v>
      </c>
      <c r="W16" s="20">
        <f>[12]Junho!$D$26</f>
        <v>8.8000000000000007</v>
      </c>
      <c r="X16" s="20">
        <f>[12]Junho!$D$27</f>
        <v>12.8</v>
      </c>
      <c r="Y16" s="20">
        <f>[12]Junho!$D$28</f>
        <v>18.600000000000001</v>
      </c>
      <c r="Z16" s="20">
        <f>[12]Junho!$D$29</f>
        <v>16.8</v>
      </c>
      <c r="AA16" s="20" t="str">
        <f>[12]Junho!$D$30</f>
        <v>**</v>
      </c>
      <c r="AB16" s="20" t="str">
        <f>[12]Junho!$D$31</f>
        <v>**</v>
      </c>
      <c r="AC16" s="20">
        <f>[12]Junho!$D$32</f>
        <v>17.2</v>
      </c>
      <c r="AD16" s="20">
        <f>[12]Junho!$D$33</f>
        <v>18.899999999999999</v>
      </c>
      <c r="AE16" s="20">
        <f>[12]Junho!$D$34</f>
        <v>18.2</v>
      </c>
      <c r="AF16" s="36">
        <f t="shared" ref="AF16:AF30" si="7">MIN(B16:AE16)</f>
        <v>8.8000000000000007</v>
      </c>
      <c r="AG16" s="37">
        <f t="shared" ref="AG16:AG30" si="8">AVERAGE(B16:AE16)</f>
        <v>15.560714285714283</v>
      </c>
    </row>
    <row r="17" spans="1:33" ht="17.100000000000001" customHeight="1" x14ac:dyDescent="0.2">
      <c r="A17" s="16" t="s">
        <v>8</v>
      </c>
      <c r="B17" s="20">
        <f>[13]Junho!$D$5</f>
        <v>17.899999999999999</v>
      </c>
      <c r="C17" s="20">
        <f>[13]Junho!$D$6</f>
        <v>18.7</v>
      </c>
      <c r="D17" s="20">
        <f>[13]Junho!$D$7</f>
        <v>14.9</v>
      </c>
      <c r="E17" s="20">
        <f>[13]Junho!$D$8</f>
        <v>10.4</v>
      </c>
      <c r="F17" s="20">
        <f>[13]Junho!$D$9</f>
        <v>13.3</v>
      </c>
      <c r="G17" s="20">
        <f>[13]Junho!$D$10</f>
        <v>14</v>
      </c>
      <c r="H17" s="20">
        <f>[13]Junho!$D$11</f>
        <v>12.8</v>
      </c>
      <c r="I17" s="20">
        <f>[13]Junho!$D$12</f>
        <v>13.2</v>
      </c>
      <c r="J17" s="20">
        <f>[13]Junho!$D$13</f>
        <v>14.2</v>
      </c>
      <c r="K17" s="20">
        <f>[13]Junho!$D$14</f>
        <v>17.2</v>
      </c>
      <c r="L17" s="20">
        <f>[13]Junho!$D$15</f>
        <v>15.4</v>
      </c>
      <c r="M17" s="20">
        <f>[13]Junho!$D$16</f>
        <v>14</v>
      </c>
      <c r="N17" s="20">
        <f>[13]Junho!$D$17</f>
        <v>13.9</v>
      </c>
      <c r="O17" s="20">
        <f>[13]Junho!$D$18</f>
        <v>15.4</v>
      </c>
      <c r="P17" s="20">
        <f>[13]Junho!$D$19</f>
        <v>14.2</v>
      </c>
      <c r="Q17" s="20">
        <f>[13]Junho!$D$20</f>
        <v>15.8</v>
      </c>
      <c r="R17" s="20">
        <f>[13]Junho!$D$21</f>
        <v>13</v>
      </c>
      <c r="S17" s="20">
        <f>[13]Junho!$D$22</f>
        <v>14.7</v>
      </c>
      <c r="T17" s="20">
        <f>[13]Junho!$D$23</f>
        <v>18.899999999999999</v>
      </c>
      <c r="U17" s="20">
        <f>[13]Junho!$D$24</f>
        <v>17.8</v>
      </c>
      <c r="V17" s="20">
        <f>[13]Junho!$D$25</f>
        <v>11.8</v>
      </c>
      <c r="W17" s="20">
        <f>[13]Junho!$D$26</f>
        <v>10</v>
      </c>
      <c r="X17" s="20">
        <f>[13]Junho!$D$27</f>
        <v>12.4</v>
      </c>
      <c r="Y17" s="20">
        <f>[13]Junho!$D$28</f>
        <v>16.3</v>
      </c>
      <c r="Z17" s="20">
        <f>[13]Junho!$D$29</f>
        <v>16.899999999999999</v>
      </c>
      <c r="AA17" s="20">
        <f>[13]Junho!$D$30</f>
        <v>16.399999999999999</v>
      </c>
      <c r="AB17" s="20">
        <f>[13]Junho!$D$31</f>
        <v>16.2</v>
      </c>
      <c r="AC17" s="20">
        <f>[13]Junho!$D$32</f>
        <v>16.899999999999999</v>
      </c>
      <c r="AD17" s="20">
        <f>[13]Junho!$D$33</f>
        <v>19.2</v>
      </c>
      <c r="AE17" s="20">
        <f>[13]Junho!$D$34</f>
        <v>17.3</v>
      </c>
      <c r="AF17" s="36">
        <f t="shared" si="7"/>
        <v>10</v>
      </c>
      <c r="AG17" s="37">
        <f t="shared" si="8"/>
        <v>15.10333333333333</v>
      </c>
    </row>
    <row r="18" spans="1:33" ht="17.100000000000001" customHeight="1" x14ac:dyDescent="0.2">
      <c r="A18" s="16" t="s">
        <v>9</v>
      </c>
      <c r="B18" s="20">
        <f>[14]Junho!$D$5</f>
        <v>18.600000000000001</v>
      </c>
      <c r="C18" s="20">
        <f>[14]Junho!$D$6</f>
        <v>17.399999999999999</v>
      </c>
      <c r="D18" s="20">
        <f>[14]Junho!$D$7</f>
        <v>17.399999999999999</v>
      </c>
      <c r="E18" s="20">
        <f>[14]Junho!$D$8</f>
        <v>15.4</v>
      </c>
      <c r="F18" s="20">
        <f>[14]Junho!$D$9</f>
        <v>14.4</v>
      </c>
      <c r="G18" s="20">
        <f>[14]Junho!$D$10</f>
        <v>15.8</v>
      </c>
      <c r="H18" s="20">
        <f>[14]Junho!$D$11</f>
        <v>16.399999999999999</v>
      </c>
      <c r="I18" s="20">
        <f>[14]Junho!$D$12</f>
        <v>18</v>
      </c>
      <c r="J18" s="20">
        <f>[14]Junho!$D$13</f>
        <v>16.8</v>
      </c>
      <c r="K18" s="20">
        <f>[14]Junho!$D$14</f>
        <v>19.100000000000001</v>
      </c>
      <c r="L18" s="20">
        <f>[14]Junho!$D$15</f>
        <v>15.8</v>
      </c>
      <c r="M18" s="20">
        <f>[14]Junho!$D$16</f>
        <v>17.5</v>
      </c>
      <c r="N18" s="20">
        <f>[14]Junho!$D$17</f>
        <v>18.399999999999999</v>
      </c>
      <c r="O18" s="20">
        <f>[14]Junho!$D$18</f>
        <v>18.8</v>
      </c>
      <c r="P18" s="20">
        <f>[14]Junho!$D$19</f>
        <v>16.600000000000001</v>
      </c>
      <c r="Q18" s="20">
        <f>[14]Junho!$D$20</f>
        <v>16.7</v>
      </c>
      <c r="R18" s="20">
        <f>[14]Junho!$D$21</f>
        <v>14.2</v>
      </c>
      <c r="S18" s="20">
        <f>[14]Junho!$D$22</f>
        <v>15.7</v>
      </c>
      <c r="T18" s="20">
        <f>[14]Junho!$D$23</f>
        <v>19.8</v>
      </c>
      <c r="U18" s="20">
        <f>[14]Junho!$D$24</f>
        <v>18.600000000000001</v>
      </c>
      <c r="V18" s="20">
        <f>[14]Junho!$D$25</f>
        <v>13.5</v>
      </c>
      <c r="W18" s="20">
        <f>[14]Junho!$D$26</f>
        <v>9.4</v>
      </c>
      <c r="X18" s="20">
        <f>[14]Junho!$D$27</f>
        <v>13.4</v>
      </c>
      <c r="Y18" s="20">
        <f>[14]Junho!$D$28</f>
        <v>17.899999999999999</v>
      </c>
      <c r="Z18" s="20">
        <f>[14]Junho!$D$29</f>
        <v>17.100000000000001</v>
      </c>
      <c r="AA18" s="20">
        <f>[14]Junho!$D$30</f>
        <v>16.899999999999999</v>
      </c>
      <c r="AB18" s="20">
        <f>[14]Junho!$D$31</f>
        <v>17</v>
      </c>
      <c r="AC18" s="20">
        <f>[14]Junho!$D$32</f>
        <v>17.2</v>
      </c>
      <c r="AD18" s="20">
        <f>[14]Junho!$D$33</f>
        <v>19.2</v>
      </c>
      <c r="AE18" s="20">
        <f>[14]Junho!$D$34</f>
        <v>19</v>
      </c>
      <c r="AF18" s="36">
        <f t="shared" si="7"/>
        <v>9.4</v>
      </c>
      <c r="AG18" s="37">
        <f t="shared" si="8"/>
        <v>16.733333333333331</v>
      </c>
    </row>
    <row r="19" spans="1:33" ht="17.100000000000001" customHeight="1" x14ac:dyDescent="0.2">
      <c r="A19" s="16" t="s">
        <v>49</v>
      </c>
      <c r="B19" s="20">
        <f>[15]Junho!$D$5</f>
        <v>20.3</v>
      </c>
      <c r="C19" s="20">
        <f>[15]Junho!$D$6</f>
        <v>19.399999999999999</v>
      </c>
      <c r="D19" s="20">
        <f>[15]Junho!$D$7</f>
        <v>19.2</v>
      </c>
      <c r="E19" s="20">
        <f>[15]Junho!$D$8</f>
        <v>12.5</v>
      </c>
      <c r="F19" s="20">
        <f>[15]Junho!$D$9</f>
        <v>15.7</v>
      </c>
      <c r="G19" s="20">
        <f>[15]Junho!$D$10</f>
        <v>13.8</v>
      </c>
      <c r="H19" s="20">
        <f>[15]Junho!$D$11</f>
        <v>12.9</v>
      </c>
      <c r="I19" s="20">
        <f>[15]Junho!$D$12</f>
        <v>13.5</v>
      </c>
      <c r="J19" s="20">
        <f>[15]Junho!$D$13</f>
        <v>13.2</v>
      </c>
      <c r="K19" s="20">
        <f>[15]Junho!$D$14</f>
        <v>16.899999999999999</v>
      </c>
      <c r="L19" s="20">
        <f>[15]Junho!$D$15</f>
        <v>18.600000000000001</v>
      </c>
      <c r="M19" s="20">
        <f>[15]Junho!$D$16</f>
        <v>15.8</v>
      </c>
      <c r="N19" s="20">
        <f>[15]Junho!$D$17</f>
        <v>16.8</v>
      </c>
      <c r="O19" s="20">
        <f>[15]Junho!$D$18</f>
        <v>19.100000000000001</v>
      </c>
      <c r="P19" s="20">
        <f>[15]Junho!$D$19</f>
        <v>17.5</v>
      </c>
      <c r="Q19" s="20">
        <f>[15]Junho!$D$20</f>
        <v>17.2</v>
      </c>
      <c r="R19" s="20">
        <f>[15]Junho!$D$21</f>
        <v>14.7</v>
      </c>
      <c r="S19" s="20">
        <f>[15]Junho!$D$22</f>
        <v>17.399999999999999</v>
      </c>
      <c r="T19" s="20">
        <f>[15]Junho!$D$23</f>
        <v>21.4</v>
      </c>
      <c r="U19" s="20">
        <f>[15]Junho!$D$24</f>
        <v>17.600000000000001</v>
      </c>
      <c r="V19" s="20">
        <f>[15]Junho!$D$25</f>
        <v>12.4</v>
      </c>
      <c r="W19" s="20">
        <f>[15]Junho!$D$26</f>
        <v>11</v>
      </c>
      <c r="X19" s="20">
        <f>[15]Junho!$D$27</f>
        <v>15.7</v>
      </c>
      <c r="Y19" s="20">
        <f>[15]Junho!$D$28</f>
        <v>18.8</v>
      </c>
      <c r="Z19" s="20">
        <f>[15]Junho!$D$29</f>
        <v>15.2</v>
      </c>
      <c r="AA19" s="20">
        <f>[15]Junho!$D$30</f>
        <v>15.6</v>
      </c>
      <c r="AB19" s="20">
        <f>[15]Junho!$D$31</f>
        <v>17.600000000000001</v>
      </c>
      <c r="AC19" s="20">
        <f>[15]Junho!$D$32</f>
        <v>16.7</v>
      </c>
      <c r="AD19" s="20">
        <f>[15]Junho!$D$33</f>
        <v>18.3</v>
      </c>
      <c r="AE19" s="20">
        <f>[15]Junho!$D$34</f>
        <v>20.399999999999999</v>
      </c>
      <c r="AF19" s="36">
        <f t="shared" si="7"/>
        <v>11</v>
      </c>
      <c r="AG19" s="37">
        <f t="shared" si="8"/>
        <v>16.506666666666668</v>
      </c>
    </row>
    <row r="20" spans="1:33" ht="17.100000000000001" customHeight="1" x14ac:dyDescent="0.2">
      <c r="A20" s="16" t="s">
        <v>10</v>
      </c>
      <c r="B20" s="20">
        <f>[16]Junho!$D$5</f>
        <v>18.8</v>
      </c>
      <c r="C20" s="20">
        <f>[16]Junho!$D$6</f>
        <v>18.7</v>
      </c>
      <c r="D20" s="20">
        <f>[16]Junho!$D$7</f>
        <v>14.3</v>
      </c>
      <c r="E20" s="20">
        <f>[16]Junho!$D$8</f>
        <v>11.2</v>
      </c>
      <c r="F20" s="20">
        <f>[16]Junho!$D$9</f>
        <v>12.3</v>
      </c>
      <c r="G20" s="20">
        <f>[16]Junho!$D$10</f>
        <v>12.2</v>
      </c>
      <c r="H20" s="20">
        <f>[16]Junho!$D$11</f>
        <v>13.7</v>
      </c>
      <c r="I20" s="20">
        <f>[16]Junho!$D$12</f>
        <v>13</v>
      </c>
      <c r="J20" s="20">
        <f>[16]Junho!$D$13</f>
        <v>14.7</v>
      </c>
      <c r="K20" s="20">
        <f>[16]Junho!$D$14</f>
        <v>16.600000000000001</v>
      </c>
      <c r="L20" s="20">
        <f>[16]Junho!$D$15</f>
        <v>14.9</v>
      </c>
      <c r="M20" s="20">
        <f>[16]Junho!$D$16</f>
        <v>14.4</v>
      </c>
      <c r="N20" s="20">
        <f>[16]Junho!$D$17</f>
        <v>14.5</v>
      </c>
      <c r="O20" s="20">
        <f>[16]Junho!$D$18</f>
        <v>15</v>
      </c>
      <c r="P20" s="20">
        <f>[16]Junho!$D$19</f>
        <v>14.7</v>
      </c>
      <c r="Q20" s="20">
        <f>[16]Junho!$D$20</f>
        <v>16.600000000000001</v>
      </c>
      <c r="R20" s="20">
        <f>[16]Junho!$D$21</f>
        <v>13.8</v>
      </c>
      <c r="S20" s="20">
        <f>[16]Junho!$D$22</f>
        <v>15.4</v>
      </c>
      <c r="T20" s="20">
        <f>[16]Junho!$D$23</f>
        <v>19.3</v>
      </c>
      <c r="U20" s="20">
        <f>[16]Junho!$D$24</f>
        <v>18.100000000000001</v>
      </c>
      <c r="V20" s="20">
        <f>[16]Junho!$D$25</f>
        <v>11.7</v>
      </c>
      <c r="W20" s="20">
        <f>[16]Junho!$D$26</f>
        <v>9.1999999999999993</v>
      </c>
      <c r="X20" s="20">
        <f>[16]Junho!$D$27</f>
        <v>12.3</v>
      </c>
      <c r="Y20" s="20">
        <f>[16]Junho!$D$28</f>
        <v>18.5</v>
      </c>
      <c r="Z20" s="20">
        <f>[16]Junho!$D$29</f>
        <v>16.399999999999999</v>
      </c>
      <c r="AA20" s="20">
        <f>[16]Junho!$D$30</f>
        <v>16.100000000000001</v>
      </c>
      <c r="AB20" s="20">
        <f>[16]Junho!$D$31</f>
        <v>16.8</v>
      </c>
      <c r="AC20" s="20">
        <f>[16]Junho!$D$32</f>
        <v>17.600000000000001</v>
      </c>
      <c r="AD20" s="20">
        <f>[16]Junho!$D$33</f>
        <v>19.399999999999999</v>
      </c>
      <c r="AE20" s="20">
        <f>[16]Junho!$D$34</f>
        <v>18</v>
      </c>
      <c r="AF20" s="36">
        <f t="shared" si="7"/>
        <v>9.1999999999999993</v>
      </c>
      <c r="AG20" s="37">
        <f t="shared" si="8"/>
        <v>15.273333333333335</v>
      </c>
    </row>
    <row r="21" spans="1:33" ht="17.100000000000001" customHeight="1" x14ac:dyDescent="0.2">
      <c r="A21" s="16" t="s">
        <v>11</v>
      </c>
      <c r="B21" s="20">
        <f>[17]Junho!$D$5</f>
        <v>17.600000000000001</v>
      </c>
      <c r="C21" s="20">
        <f>[17]Junho!$D$6</f>
        <v>17.600000000000001</v>
      </c>
      <c r="D21" s="20">
        <f>[17]Junho!$D$7</f>
        <v>15.1</v>
      </c>
      <c r="E21" s="20">
        <f>[17]Junho!$D$8</f>
        <v>10.6</v>
      </c>
      <c r="F21" s="20">
        <f>[17]Junho!$D$9</f>
        <v>10.9</v>
      </c>
      <c r="G21" s="20">
        <f>[17]Junho!$D$10</f>
        <v>12.1</v>
      </c>
      <c r="H21" s="20">
        <f>[17]Junho!$D$11</f>
        <v>11.4</v>
      </c>
      <c r="I21" s="20">
        <f>[17]Junho!$D$12</f>
        <v>12.9</v>
      </c>
      <c r="J21" s="20">
        <f>[17]Junho!$D$13</f>
        <v>11.7</v>
      </c>
      <c r="K21" s="20">
        <f>[17]Junho!$D$14</f>
        <v>15</v>
      </c>
      <c r="L21" s="20">
        <f>[17]Junho!$D$15</f>
        <v>15.5</v>
      </c>
      <c r="M21" s="20">
        <f>[17]Junho!$D$16</f>
        <v>14.6</v>
      </c>
      <c r="N21" s="20">
        <f>[17]Junho!$D$17</f>
        <v>14.6</v>
      </c>
      <c r="O21" s="20">
        <f>[17]Junho!$D$18</f>
        <v>15.6</v>
      </c>
      <c r="P21" s="20">
        <f>[17]Junho!$D$19</f>
        <v>16.399999999999999</v>
      </c>
      <c r="Q21" s="20">
        <f>[17]Junho!$D$20</f>
        <v>16.600000000000001</v>
      </c>
      <c r="R21" s="20">
        <f>[17]Junho!$D$21</f>
        <v>12.3</v>
      </c>
      <c r="S21" s="20">
        <f>[17]Junho!$D$22</f>
        <v>14.6</v>
      </c>
      <c r="T21" s="20">
        <f>[17]Junho!$D$23</f>
        <v>19.100000000000001</v>
      </c>
      <c r="U21" s="20">
        <f>[17]Junho!$D$24</f>
        <v>19.2</v>
      </c>
      <c r="V21" s="20">
        <f>[17]Junho!$D$25</f>
        <v>12.6</v>
      </c>
      <c r="W21" s="20">
        <f>[17]Junho!$D$26</f>
        <v>10</v>
      </c>
      <c r="X21" s="20">
        <f>[17]Junho!$D$27</f>
        <v>13.6</v>
      </c>
      <c r="Y21" s="20">
        <f>[17]Junho!$D$28</f>
        <v>15.6</v>
      </c>
      <c r="Z21" s="20">
        <f>[17]Junho!$D$29</f>
        <v>17.7</v>
      </c>
      <c r="AA21" s="20">
        <f>[17]Junho!$D$30</f>
        <v>17</v>
      </c>
      <c r="AB21" s="20">
        <f>[17]Junho!$D$31</f>
        <v>16.8</v>
      </c>
      <c r="AC21" s="20">
        <f>[17]Junho!$D$32</f>
        <v>15.1</v>
      </c>
      <c r="AD21" s="20">
        <f>[17]Junho!$D$33</f>
        <v>16.8</v>
      </c>
      <c r="AE21" s="20">
        <f>[17]Junho!$D$34</f>
        <v>17</v>
      </c>
      <c r="AF21" s="36">
        <f t="shared" si="7"/>
        <v>10</v>
      </c>
      <c r="AG21" s="37">
        <f t="shared" si="8"/>
        <v>14.853333333333337</v>
      </c>
    </row>
    <row r="22" spans="1:33" ht="17.100000000000001" customHeight="1" x14ac:dyDescent="0.2">
      <c r="A22" s="16" t="s">
        <v>12</v>
      </c>
      <c r="B22" s="20">
        <f>[18]Junho!$D$5</f>
        <v>20.399999999999999</v>
      </c>
      <c r="C22" s="20">
        <f>[18]Junho!$D$6</f>
        <v>21.5</v>
      </c>
      <c r="D22" s="20">
        <f>[18]Junho!$D$7</f>
        <v>18.899999999999999</v>
      </c>
      <c r="E22" s="20">
        <f>[18]Junho!$D$8</f>
        <v>15.3</v>
      </c>
      <c r="F22" s="20">
        <f>[18]Junho!$D$9</f>
        <v>16.8</v>
      </c>
      <c r="G22" s="20">
        <f>[18]Junho!$D$10</f>
        <v>16.600000000000001</v>
      </c>
      <c r="H22" s="20">
        <f>[18]Junho!$D$11</f>
        <v>16.2</v>
      </c>
      <c r="I22" s="20">
        <f>[18]Junho!$D$12</f>
        <v>17.2</v>
      </c>
      <c r="J22" s="20">
        <f>[18]Junho!$D$13</f>
        <v>17</v>
      </c>
      <c r="K22" s="20">
        <f>[18]Junho!$D$14</f>
        <v>18.7</v>
      </c>
      <c r="L22" s="20">
        <f>[18]Junho!$D$15</f>
        <v>19.7</v>
      </c>
      <c r="M22" s="20">
        <f>[18]Junho!$D$16</f>
        <v>18.399999999999999</v>
      </c>
      <c r="N22" s="20">
        <f>[18]Junho!$D$17</f>
        <v>19</v>
      </c>
      <c r="O22" s="20">
        <f>[18]Junho!$D$18</f>
        <v>20.5</v>
      </c>
      <c r="P22" s="20">
        <f>[18]Junho!$D$19</f>
        <v>19.100000000000001</v>
      </c>
      <c r="Q22" s="20">
        <f>[18]Junho!$D$20</f>
        <v>18.600000000000001</v>
      </c>
      <c r="R22" s="20">
        <f>[18]Junho!$D$21</f>
        <v>18.3</v>
      </c>
      <c r="S22" s="20">
        <f>[18]Junho!$D$22</f>
        <v>18.8</v>
      </c>
      <c r="T22" s="20">
        <f>[18]Junho!$D$23</f>
        <v>21.2</v>
      </c>
      <c r="U22" s="20">
        <f>[18]Junho!$D$24</f>
        <v>18.399999999999999</v>
      </c>
      <c r="V22" s="20">
        <f>[18]Junho!$D$25</f>
        <v>14</v>
      </c>
      <c r="W22" s="20">
        <f>[18]Junho!$D$26</f>
        <v>13.7</v>
      </c>
      <c r="X22" s="20">
        <f>[18]Junho!$D$27</f>
        <v>17.100000000000001</v>
      </c>
      <c r="Y22" s="20">
        <f>[18]Junho!$D$28</f>
        <v>18.899999999999999</v>
      </c>
      <c r="Z22" s="20">
        <f>[18]Junho!$D$29</f>
        <v>18.3</v>
      </c>
      <c r="AA22" s="20">
        <f>[18]Junho!$D$30</f>
        <v>18</v>
      </c>
      <c r="AB22" s="20">
        <f>[18]Junho!$D$31</f>
        <v>18.7</v>
      </c>
      <c r="AC22" s="20">
        <f>[18]Junho!$D$32</f>
        <v>18.5</v>
      </c>
      <c r="AD22" s="20">
        <f>[18]Junho!$D$33</f>
        <v>19.5</v>
      </c>
      <c r="AE22" s="20">
        <f>[18]Junho!$D$34</f>
        <v>20</v>
      </c>
      <c r="AF22" s="36">
        <f t="shared" si="7"/>
        <v>13.7</v>
      </c>
      <c r="AG22" s="37">
        <f t="shared" si="8"/>
        <v>18.243333333333332</v>
      </c>
    </row>
    <row r="23" spans="1:33" ht="17.100000000000001" customHeight="1" x14ac:dyDescent="0.2">
      <c r="A23" s="16" t="s">
        <v>13</v>
      </c>
      <c r="B23" s="20">
        <f>[19]Junho!$D$5</f>
        <v>19.899999999999999</v>
      </c>
      <c r="C23" s="20">
        <f>[19]Junho!$D$6</f>
        <v>21.6</v>
      </c>
      <c r="D23" s="20">
        <f>[19]Junho!$D$7</f>
        <v>19.399999999999999</v>
      </c>
      <c r="E23" s="20">
        <f>[19]Junho!$D$8</f>
        <v>14</v>
      </c>
      <c r="F23" s="20">
        <f>[19]Junho!$D$9</f>
        <v>15</v>
      </c>
      <c r="G23" s="20">
        <f>[19]Junho!$D$10</f>
        <v>16.5</v>
      </c>
      <c r="H23" s="20">
        <f>[19]Junho!$D$11</f>
        <v>15.6</v>
      </c>
      <c r="I23" s="20">
        <f>[19]Junho!$D$12</f>
        <v>16.600000000000001</v>
      </c>
      <c r="J23" s="20">
        <f>[19]Junho!$D$13</f>
        <v>15.5</v>
      </c>
      <c r="K23" s="20">
        <f>[19]Junho!$D$14</f>
        <v>16.899999999999999</v>
      </c>
      <c r="L23" s="20">
        <f>[19]Junho!$D$15</f>
        <v>18.7</v>
      </c>
      <c r="M23" s="20">
        <f>[19]Junho!$D$16</f>
        <v>16.899999999999999</v>
      </c>
      <c r="N23" s="20">
        <f>[19]Junho!$D$17</f>
        <v>17.399999999999999</v>
      </c>
      <c r="O23" s="20">
        <f>[19]Junho!$D$18</f>
        <v>18.8</v>
      </c>
      <c r="P23" s="20">
        <f>[19]Junho!$D$19</f>
        <v>17.8</v>
      </c>
      <c r="Q23" s="20">
        <f>[19]Junho!$D$20</f>
        <v>19.600000000000001</v>
      </c>
      <c r="R23" s="20">
        <f>[19]Junho!$D$21</f>
        <v>19.8</v>
      </c>
      <c r="S23" s="20">
        <f>[19]Junho!$D$22</f>
        <v>19.399999999999999</v>
      </c>
      <c r="T23" s="20">
        <f>[19]Junho!$D$23</f>
        <v>19.100000000000001</v>
      </c>
      <c r="U23" s="20">
        <f>[19]Junho!$D$24</f>
        <v>19.100000000000001</v>
      </c>
      <c r="V23" s="20" t="str">
        <f>[19]Junho!$D$25</f>
        <v>**</v>
      </c>
      <c r="W23" s="20" t="str">
        <f>[19]Junho!$D$26</f>
        <v>**</v>
      </c>
      <c r="X23" s="20" t="str">
        <f>[19]Junho!$D$27</f>
        <v>**</v>
      </c>
      <c r="Y23" s="20" t="str">
        <f>[19]Junho!$D$28</f>
        <v>**</v>
      </c>
      <c r="Z23" s="20" t="str">
        <f>[19]Junho!$D$29</f>
        <v>**</v>
      </c>
      <c r="AA23" s="20" t="str">
        <f>[19]Junho!$D$30</f>
        <v>**</v>
      </c>
      <c r="AB23" s="20" t="str">
        <f>[19]Junho!$D$31</f>
        <v>**</v>
      </c>
      <c r="AC23" s="20" t="str">
        <f>[19]Junho!$D$32</f>
        <v>**</v>
      </c>
      <c r="AD23" s="20" t="str">
        <f>[19]Junho!$D$33</f>
        <v>**</v>
      </c>
      <c r="AE23" s="20" t="str">
        <f>[19]Junho!$D$34</f>
        <v>**</v>
      </c>
      <c r="AF23" s="36">
        <f t="shared" si="7"/>
        <v>14</v>
      </c>
      <c r="AG23" s="37">
        <f t="shared" si="8"/>
        <v>17.880000000000003</v>
      </c>
    </row>
    <row r="24" spans="1:33" ht="17.100000000000001" customHeight="1" x14ac:dyDescent="0.2">
      <c r="A24" s="16" t="s">
        <v>14</v>
      </c>
      <c r="B24" s="20">
        <f>[20]Junho!$D$5</f>
        <v>19.100000000000001</v>
      </c>
      <c r="C24" s="20">
        <f>[20]Junho!$D$6</f>
        <v>18.3</v>
      </c>
      <c r="D24" s="20">
        <f>[20]Junho!$D$7</f>
        <v>17.100000000000001</v>
      </c>
      <c r="E24" s="20">
        <f>[20]Junho!$D$8</f>
        <v>14.1</v>
      </c>
      <c r="F24" s="20">
        <f>[20]Junho!$D$9</f>
        <v>14.3</v>
      </c>
      <c r="G24" s="20">
        <f>[20]Junho!$D$10</f>
        <v>15.5</v>
      </c>
      <c r="H24" s="20">
        <f>[20]Junho!$D$11</f>
        <v>15.5</v>
      </c>
      <c r="I24" s="20">
        <f>[20]Junho!$D$12</f>
        <v>15.7</v>
      </c>
      <c r="J24" s="20">
        <f>[20]Junho!$D$13</f>
        <v>15.6</v>
      </c>
      <c r="K24" s="20">
        <f>[20]Junho!$D$14</f>
        <v>17.2</v>
      </c>
      <c r="L24" s="20">
        <f>[20]Junho!$D$15</f>
        <v>19.7</v>
      </c>
      <c r="M24" s="20">
        <f>[20]Junho!$D$16</f>
        <v>19.3</v>
      </c>
      <c r="N24" s="20">
        <f>[20]Junho!$D$17</f>
        <v>16.899999999999999</v>
      </c>
      <c r="O24" s="20">
        <f>[20]Junho!$D$18</f>
        <v>16.5</v>
      </c>
      <c r="P24" s="20">
        <f>[20]Junho!$D$19</f>
        <v>15.2</v>
      </c>
      <c r="Q24" s="20">
        <f>[20]Junho!$D$20</f>
        <v>17.100000000000001</v>
      </c>
      <c r="R24" s="20">
        <f>[20]Junho!$D$21</f>
        <v>18.399999999999999</v>
      </c>
      <c r="S24" s="20">
        <f>[20]Junho!$D$22</f>
        <v>16.399999999999999</v>
      </c>
      <c r="T24" s="20">
        <f>[20]Junho!$D$23</f>
        <v>17.600000000000001</v>
      </c>
      <c r="U24" s="20">
        <f>[20]Junho!$D$24</f>
        <v>19.3</v>
      </c>
      <c r="V24" s="20">
        <f>[20]Junho!$D$25</f>
        <v>19.8</v>
      </c>
      <c r="W24" s="20">
        <f>[20]Junho!$D$26</f>
        <v>19</v>
      </c>
      <c r="X24" s="20">
        <f>[20]Junho!$D$27</f>
        <v>16.8</v>
      </c>
      <c r="Y24" s="20">
        <f>[20]Junho!$D$28</f>
        <v>17.5</v>
      </c>
      <c r="Z24" s="20">
        <f>[20]Junho!$D$29</f>
        <v>20.6</v>
      </c>
      <c r="AA24" s="20">
        <f>[20]Junho!$D$30</f>
        <v>18.5</v>
      </c>
      <c r="AB24" s="20">
        <f>[20]Junho!$D$31</f>
        <v>17.399999999999999</v>
      </c>
      <c r="AC24" s="20">
        <f>[20]Junho!$D$32</f>
        <v>16.7</v>
      </c>
      <c r="AD24" s="20">
        <f>[20]Junho!$D$33</f>
        <v>17.5</v>
      </c>
      <c r="AE24" s="20">
        <f>[20]Junho!$D$34</f>
        <v>17.399999999999999</v>
      </c>
      <c r="AF24" s="36">
        <f t="shared" si="7"/>
        <v>14.1</v>
      </c>
      <c r="AG24" s="37">
        <f t="shared" si="8"/>
        <v>17.333333333333332</v>
      </c>
    </row>
    <row r="25" spans="1:33" ht="17.100000000000001" customHeight="1" x14ac:dyDescent="0.2">
      <c r="A25" s="16" t="s">
        <v>15</v>
      </c>
      <c r="B25" s="20">
        <f>[21]Junho!$D$5</f>
        <v>18.100000000000001</v>
      </c>
      <c r="C25" s="20">
        <f>[21]Junho!$D$6</f>
        <v>17.3</v>
      </c>
      <c r="D25" s="20">
        <f>[21]Junho!$D$7</f>
        <v>14.3</v>
      </c>
      <c r="E25" s="20">
        <f>[21]Junho!$D$8</f>
        <v>11.2</v>
      </c>
      <c r="F25" s="20">
        <f>[21]Junho!$D$9</f>
        <v>12.8</v>
      </c>
      <c r="G25" s="20">
        <f>[21]Junho!$D$10</f>
        <v>14.5</v>
      </c>
      <c r="H25" s="20">
        <f>[21]Junho!$D$11</f>
        <v>14.5</v>
      </c>
      <c r="I25" s="20">
        <f>[21]Junho!$D$12</f>
        <v>15.8</v>
      </c>
      <c r="J25" s="20">
        <f>[21]Junho!$D$13</f>
        <v>14.2</v>
      </c>
      <c r="K25" s="20">
        <f>[21]Junho!$D$14</f>
        <v>16.600000000000001</v>
      </c>
      <c r="L25" s="20">
        <f>[21]Junho!$D$15</f>
        <v>15.3</v>
      </c>
      <c r="M25" s="20">
        <f>[21]Junho!$D$16</f>
        <v>16.100000000000001</v>
      </c>
      <c r="N25" s="20">
        <f>[21]Junho!$D$17</f>
        <v>15.6</v>
      </c>
      <c r="O25" s="20">
        <f>[21]Junho!$D$18</f>
        <v>16.8</v>
      </c>
      <c r="P25" s="20">
        <f>[21]Junho!$D$19</f>
        <v>12.9</v>
      </c>
      <c r="Q25" s="20">
        <f>[21]Junho!$D$20</f>
        <v>15.2</v>
      </c>
      <c r="R25" s="20">
        <f>[21]Junho!$D$21</f>
        <v>13.5</v>
      </c>
      <c r="S25" s="20">
        <f>[21]Junho!$D$22</f>
        <v>14.8</v>
      </c>
      <c r="T25" s="20">
        <f>[21]Junho!$D$23</f>
        <v>19.5</v>
      </c>
      <c r="U25" s="20">
        <f>[21]Junho!$D$24</f>
        <v>14.5</v>
      </c>
      <c r="V25" s="20">
        <f>[21]Junho!$D$25</f>
        <v>8.6999999999999993</v>
      </c>
      <c r="W25" s="20">
        <f>[21]Junho!$D$26</f>
        <v>6.2</v>
      </c>
      <c r="X25" s="20">
        <f>[21]Junho!$D$27</f>
        <v>11.4</v>
      </c>
      <c r="Y25" s="20">
        <f>[21]Junho!$D$28</f>
        <v>16.100000000000001</v>
      </c>
      <c r="Z25" s="20">
        <f>[21]Junho!$D$29</f>
        <v>13.1</v>
      </c>
      <c r="AA25" s="20">
        <f>[21]Junho!$D$30</f>
        <v>13.5</v>
      </c>
      <c r="AB25" s="20">
        <f>[21]Junho!$D$31</f>
        <v>15.3</v>
      </c>
      <c r="AC25" s="20">
        <f>[21]Junho!$D$32</f>
        <v>15.8</v>
      </c>
      <c r="AD25" s="20">
        <f>[21]Junho!$D$33</f>
        <v>19.100000000000001</v>
      </c>
      <c r="AE25" s="20">
        <f>[21]Junho!$D$34</f>
        <v>17.7</v>
      </c>
      <c r="AF25" s="36">
        <f t="shared" si="7"/>
        <v>6.2</v>
      </c>
      <c r="AG25" s="37">
        <f t="shared" si="8"/>
        <v>14.680000000000001</v>
      </c>
    </row>
    <row r="26" spans="1:33" ht="17.100000000000001" customHeight="1" x14ac:dyDescent="0.2">
      <c r="A26" s="16" t="s">
        <v>16</v>
      </c>
      <c r="B26" s="20">
        <f>[22]Junho!$D$5</f>
        <v>21.7</v>
      </c>
      <c r="C26" s="20">
        <f>[22]Junho!$D$6</f>
        <v>21.4</v>
      </c>
      <c r="D26" s="20" t="str">
        <f>[22]Junho!$D$7</f>
        <v>**</v>
      </c>
      <c r="E26" s="20" t="str">
        <f>[22]Junho!$D$8</f>
        <v>**</v>
      </c>
      <c r="F26" s="20" t="str">
        <f>[22]Junho!$D$9</f>
        <v>**</v>
      </c>
      <c r="G26" s="20" t="str">
        <f>[22]Junho!$D$10</f>
        <v>**</v>
      </c>
      <c r="H26" s="20" t="str">
        <f>[22]Junho!$D$11</f>
        <v>**</v>
      </c>
      <c r="I26" s="20" t="str">
        <f>[22]Junho!$D$12</f>
        <v>**</v>
      </c>
      <c r="J26" s="20" t="str">
        <f>[22]Junho!$D$13</f>
        <v>**</v>
      </c>
      <c r="K26" s="20">
        <f>[22]Junho!$D$14</f>
        <v>18.3</v>
      </c>
      <c r="L26" s="20">
        <f>[22]Junho!$D$15</f>
        <v>18.899999999999999</v>
      </c>
      <c r="M26" s="20">
        <f>[22]Junho!$D$16</f>
        <v>18.5</v>
      </c>
      <c r="N26" s="20">
        <f>[22]Junho!$D$17</f>
        <v>18.7</v>
      </c>
      <c r="O26" s="20">
        <f>[22]Junho!$D$18</f>
        <v>20.5</v>
      </c>
      <c r="P26" s="20">
        <f>[22]Junho!$D$19</f>
        <v>19.2</v>
      </c>
      <c r="Q26" s="20">
        <f>[22]Junho!$D$20</f>
        <v>17.899999999999999</v>
      </c>
      <c r="R26" s="20">
        <f>[22]Junho!$D$21</f>
        <v>18.899999999999999</v>
      </c>
      <c r="S26" s="20">
        <f>[22]Junho!$D$22</f>
        <v>19.7</v>
      </c>
      <c r="T26" s="20">
        <f>[22]Junho!$D$23</f>
        <v>19.100000000000001</v>
      </c>
      <c r="U26" s="20">
        <f>[22]Junho!$D$24</f>
        <v>14.8</v>
      </c>
      <c r="V26" s="20" t="str">
        <f>[22]Junho!$D$25</f>
        <v>**</v>
      </c>
      <c r="W26" s="20" t="str">
        <f>[22]Junho!$D$26</f>
        <v>**</v>
      </c>
      <c r="X26" s="20" t="str">
        <f>[22]Junho!$D$27</f>
        <v>**</v>
      </c>
      <c r="Y26" s="20">
        <f>[22]Junho!$D$28</f>
        <v>14.5</v>
      </c>
      <c r="Z26" s="20" t="str">
        <f>[22]Junho!$D$29</f>
        <v>**</v>
      </c>
      <c r="AA26" s="20" t="str">
        <f>[22]Junho!$D$30</f>
        <v>**</v>
      </c>
      <c r="AB26" s="20" t="str">
        <f>[22]Junho!$D$31</f>
        <v>**</v>
      </c>
      <c r="AC26" s="20" t="str">
        <f>[22]Junho!$D$32</f>
        <v>**</v>
      </c>
      <c r="AD26" s="20">
        <f>[22]Junho!$D$33</f>
        <v>22.1</v>
      </c>
      <c r="AE26" s="20">
        <f>[22]Junho!$D$34</f>
        <v>19.399999999999999</v>
      </c>
      <c r="AF26" s="36">
        <f t="shared" si="7"/>
        <v>14.5</v>
      </c>
      <c r="AG26" s="37">
        <f t="shared" si="8"/>
        <v>18.975000000000001</v>
      </c>
    </row>
    <row r="27" spans="1:33" ht="17.100000000000001" customHeight="1" x14ac:dyDescent="0.2">
      <c r="A27" s="16" t="s">
        <v>17</v>
      </c>
      <c r="B27" s="20">
        <f>[23]Junho!$D$5</f>
        <v>17.899999999999999</v>
      </c>
      <c r="C27" s="20">
        <f>[23]Junho!$D$6</f>
        <v>17.7</v>
      </c>
      <c r="D27" s="20">
        <f>[23]Junho!$D$7</f>
        <v>16.3</v>
      </c>
      <c r="E27" s="20">
        <f>[23]Junho!$D$8</f>
        <v>10.4</v>
      </c>
      <c r="F27" s="20">
        <f>[23]Junho!$D$9</f>
        <v>14.3</v>
      </c>
      <c r="G27" s="20">
        <f>[23]Junho!$D$10</f>
        <v>11.4</v>
      </c>
      <c r="H27" s="20">
        <f>[23]Junho!$D$11</f>
        <v>11.6</v>
      </c>
      <c r="I27" s="20">
        <f>[23]Junho!$D$12</f>
        <v>11.8</v>
      </c>
      <c r="J27" s="20">
        <f>[23]Junho!$D$13</f>
        <v>14.1</v>
      </c>
      <c r="K27" s="20">
        <f>[23]Junho!$D$14</f>
        <v>16.2</v>
      </c>
      <c r="L27" s="20">
        <f>[23]Junho!$D$15</f>
        <v>14.6</v>
      </c>
      <c r="M27" s="20">
        <f>[23]Junho!$D$16</f>
        <v>14.2</v>
      </c>
      <c r="N27" s="20">
        <f>[23]Junho!$D$17</f>
        <v>14.3</v>
      </c>
      <c r="O27" s="20">
        <f>[23]Junho!$D$18</f>
        <v>14.3</v>
      </c>
      <c r="P27" s="20">
        <f>[23]Junho!$D$19</f>
        <v>16.399999999999999</v>
      </c>
      <c r="Q27" s="20">
        <f>[23]Junho!$D$20</f>
        <v>16.2</v>
      </c>
      <c r="R27" s="20">
        <f>[23]Junho!$D$21</f>
        <v>13</v>
      </c>
      <c r="S27" s="20">
        <f>[23]Junho!$D$22</f>
        <v>15.1</v>
      </c>
      <c r="T27" s="20">
        <f>[23]Junho!$D$23</f>
        <v>18.399999999999999</v>
      </c>
      <c r="U27" s="20">
        <f>[23]Junho!$D$24</f>
        <v>19.100000000000001</v>
      </c>
      <c r="V27" s="20">
        <f>[23]Junho!$D$25</f>
        <v>13.4</v>
      </c>
      <c r="W27" s="20">
        <f>[23]Junho!$D$26</f>
        <v>10.7</v>
      </c>
      <c r="X27" s="20">
        <f>[23]Junho!$D$27</f>
        <v>14</v>
      </c>
      <c r="Y27" s="20">
        <f>[23]Junho!$D$28</f>
        <v>17.399999999999999</v>
      </c>
      <c r="Z27" s="20">
        <f>[23]Junho!$D$29</f>
        <v>17.899999999999999</v>
      </c>
      <c r="AA27" s="20">
        <f>[23]Junho!$D$30</f>
        <v>17.399999999999999</v>
      </c>
      <c r="AB27" s="20">
        <f>[23]Junho!$D$31</f>
        <v>16.5</v>
      </c>
      <c r="AC27" s="20">
        <f>[23]Junho!$D$32</f>
        <v>16</v>
      </c>
      <c r="AD27" s="20">
        <f>[23]Junho!$D$33</f>
        <v>17.7</v>
      </c>
      <c r="AE27" s="20">
        <f>[23]Junho!$D$34</f>
        <v>17.2</v>
      </c>
      <c r="AF27" s="36">
        <f t="shared" si="7"/>
        <v>10.4</v>
      </c>
      <c r="AG27" s="37">
        <f t="shared" si="8"/>
        <v>15.18333333333333</v>
      </c>
    </row>
    <row r="28" spans="1:33" ht="17.100000000000001" customHeight="1" x14ac:dyDescent="0.2">
      <c r="A28" s="16" t="s">
        <v>18</v>
      </c>
      <c r="B28" s="20">
        <f>[24]Junho!$D$5</f>
        <v>17.5</v>
      </c>
      <c r="C28" s="20">
        <f>[24]Junho!$D$6</f>
        <v>17.100000000000001</v>
      </c>
      <c r="D28" s="20">
        <f>[24]Junho!$D$7</f>
        <v>13</v>
      </c>
      <c r="E28" s="20">
        <f>[24]Junho!$D$8</f>
        <v>12.9</v>
      </c>
      <c r="F28" s="20">
        <f>[24]Junho!$D$9</f>
        <v>13.6</v>
      </c>
      <c r="G28" s="20">
        <f>[24]Junho!$D$10</f>
        <v>14.6</v>
      </c>
      <c r="H28" s="20">
        <f>[24]Junho!$D$11</f>
        <v>15</v>
      </c>
      <c r="I28" s="20">
        <f>[24]Junho!$D$12</f>
        <v>15.7</v>
      </c>
      <c r="J28" s="20">
        <f>[24]Junho!$D$13</f>
        <v>14.3</v>
      </c>
      <c r="K28" s="20">
        <f>[24]Junho!$D$14</f>
        <v>15.3</v>
      </c>
      <c r="L28" s="20">
        <f>[24]Junho!$D$15</f>
        <v>16.399999999999999</v>
      </c>
      <c r="M28" s="20">
        <f>[24]Junho!$D$16</f>
        <v>17.100000000000001</v>
      </c>
      <c r="N28" s="20">
        <f>[24]Junho!$D$17</f>
        <v>17.2</v>
      </c>
      <c r="O28" s="20">
        <f>[24]Junho!$D$18</f>
        <v>17.3</v>
      </c>
      <c r="P28" s="20">
        <f>[24]Junho!$D$19</f>
        <v>15.4</v>
      </c>
      <c r="Q28" s="20">
        <f>[24]Junho!$D$20</f>
        <v>16.100000000000001</v>
      </c>
      <c r="R28" s="20">
        <f>[24]Junho!$D$21</f>
        <v>16.100000000000001</v>
      </c>
      <c r="S28" s="20">
        <f>[24]Junho!$D$22</f>
        <v>15.9</v>
      </c>
      <c r="T28" s="20">
        <f>[24]Junho!$D$23</f>
        <v>16.399999999999999</v>
      </c>
      <c r="U28" s="20">
        <f>[24]Junho!$D$24</f>
        <v>15.9</v>
      </c>
      <c r="V28" s="20">
        <f>[24]Junho!$D$25</f>
        <v>16.399999999999999</v>
      </c>
      <c r="W28" s="20">
        <f>[24]Junho!$D$26</f>
        <v>13.6</v>
      </c>
      <c r="X28" s="20">
        <f>[24]Junho!$D$27</f>
        <v>17.600000000000001</v>
      </c>
      <c r="Y28" s="20">
        <f>[24]Junho!$D$28</f>
        <v>16.7</v>
      </c>
      <c r="Z28" s="20">
        <f>[24]Junho!$D$29</f>
        <v>17.600000000000001</v>
      </c>
      <c r="AA28" s="20">
        <f>[24]Junho!$D$30</f>
        <v>16.100000000000001</v>
      </c>
      <c r="AB28" s="20">
        <f>[24]Junho!$D$31</f>
        <v>15.7</v>
      </c>
      <c r="AC28" s="20">
        <f>[24]Junho!$D$32</f>
        <v>16.2</v>
      </c>
      <c r="AD28" s="20">
        <f>[24]Junho!$D$33</f>
        <v>16.100000000000001</v>
      </c>
      <c r="AE28" s="20">
        <f>[24]Junho!$D$34</f>
        <v>15.4</v>
      </c>
      <c r="AF28" s="36">
        <f t="shared" si="7"/>
        <v>12.9</v>
      </c>
      <c r="AG28" s="37">
        <f t="shared" si="8"/>
        <v>15.806666666666667</v>
      </c>
    </row>
    <row r="29" spans="1:33" ht="17.100000000000001" customHeight="1" x14ac:dyDescent="0.2">
      <c r="A29" s="16" t="s">
        <v>19</v>
      </c>
      <c r="B29" s="20">
        <f>[25]Junho!$D$5</f>
        <v>18</v>
      </c>
      <c r="C29" s="20">
        <f>[25]Junho!$D$6</f>
        <v>16.600000000000001</v>
      </c>
      <c r="D29" s="20">
        <f>[25]Junho!$D$7</f>
        <v>13.8</v>
      </c>
      <c r="E29" s="20">
        <f>[25]Junho!$D$8</f>
        <v>12.8</v>
      </c>
      <c r="F29" s="20">
        <f>[25]Junho!$D$9</f>
        <v>13.4</v>
      </c>
      <c r="G29" s="20">
        <f>[25]Junho!$D$10</f>
        <v>13.3</v>
      </c>
      <c r="H29" s="20">
        <f>[25]Junho!$D$11</f>
        <v>14.4</v>
      </c>
      <c r="I29" s="20">
        <f>[25]Junho!$D$12</f>
        <v>14.9</v>
      </c>
      <c r="J29" s="20">
        <f>[25]Junho!$D$13</f>
        <v>14.9</v>
      </c>
      <c r="K29" s="20">
        <f>[25]Junho!$D$14</f>
        <v>16.899999999999999</v>
      </c>
      <c r="L29" s="20">
        <f>[25]Junho!$D$15</f>
        <v>15.7</v>
      </c>
      <c r="M29" s="20">
        <f>[25]Junho!$D$16</f>
        <v>15.1</v>
      </c>
      <c r="N29" s="20">
        <f>[25]Junho!$D$17</f>
        <v>15.1</v>
      </c>
      <c r="O29" s="20">
        <f>[25]Junho!$D$18</f>
        <v>16.399999999999999</v>
      </c>
      <c r="P29" s="20">
        <f>[25]Junho!$D$19</f>
        <v>11.7</v>
      </c>
      <c r="Q29" s="20">
        <f>[25]Junho!$D$20</f>
        <v>15.9</v>
      </c>
      <c r="R29" s="20">
        <f>[25]Junho!$D$21</f>
        <v>15.4</v>
      </c>
      <c r="S29" s="20">
        <f>[25]Junho!$D$22</f>
        <v>15.5</v>
      </c>
      <c r="T29" s="20">
        <f>[25]Junho!$D$23</f>
        <v>18.7</v>
      </c>
      <c r="U29" s="20">
        <f>[25]Junho!$D$24</f>
        <v>17.100000000000001</v>
      </c>
      <c r="V29" s="20">
        <f>[25]Junho!$D$25</f>
        <v>10.199999999999999</v>
      </c>
      <c r="W29" s="20">
        <f>[25]Junho!$D$26</f>
        <v>9</v>
      </c>
      <c r="X29" s="20">
        <f>[25]Junho!$D$27</f>
        <v>11</v>
      </c>
      <c r="Y29" s="20" t="str">
        <f>[25]Junho!$D$28</f>
        <v>**</v>
      </c>
      <c r="Z29" s="20" t="str">
        <f>[25]Junho!$D$29</f>
        <v>**</v>
      </c>
      <c r="AA29" s="20" t="str">
        <f>[25]Junho!$D$30</f>
        <v>**</v>
      </c>
      <c r="AB29" s="20" t="str">
        <f>[25]Junho!$D$31</f>
        <v>**</v>
      </c>
      <c r="AC29" s="20">
        <f>[25]Junho!$D$32</f>
        <v>17.3</v>
      </c>
      <c r="AD29" s="20">
        <f>[25]Junho!$D$33</f>
        <v>19</v>
      </c>
      <c r="AE29" s="20">
        <f>[25]Junho!$D$34</f>
        <v>16.600000000000001</v>
      </c>
      <c r="AF29" s="36">
        <f t="shared" si="7"/>
        <v>9</v>
      </c>
      <c r="AG29" s="37">
        <f t="shared" si="8"/>
        <v>14.950000000000001</v>
      </c>
    </row>
    <row r="30" spans="1:33" ht="17.100000000000001" customHeight="1" x14ac:dyDescent="0.2">
      <c r="A30" s="16" t="s">
        <v>31</v>
      </c>
      <c r="B30" s="20">
        <f>[26]Junho!$D$5</f>
        <v>18.7</v>
      </c>
      <c r="C30" s="20">
        <f>[26]Junho!$D$6</f>
        <v>17.899999999999999</v>
      </c>
      <c r="D30" s="20">
        <f>[26]Junho!$D$7</f>
        <v>15.2</v>
      </c>
      <c r="E30" s="20">
        <f>[26]Junho!$D$8</f>
        <v>12.8</v>
      </c>
      <c r="F30" s="20">
        <f>[26]Junho!$D$9</f>
        <v>14.7</v>
      </c>
      <c r="G30" s="20">
        <f>[26]Junho!$D$10</f>
        <v>14</v>
      </c>
      <c r="H30" s="20">
        <f>[26]Junho!$D$11</f>
        <v>13</v>
      </c>
      <c r="I30" s="20">
        <f>[26]Junho!$D$12</f>
        <v>16.2</v>
      </c>
      <c r="J30" s="20">
        <f>[26]Junho!$D$13</f>
        <v>17.100000000000001</v>
      </c>
      <c r="K30" s="20">
        <f>[26]Junho!$D$14</f>
        <v>16.5</v>
      </c>
      <c r="L30" s="20">
        <f>[26]Junho!$D$15</f>
        <v>16.600000000000001</v>
      </c>
      <c r="M30" s="20">
        <f>[26]Junho!$D$16</f>
        <v>15.8</v>
      </c>
      <c r="N30" s="20">
        <f>[26]Junho!$D$17</f>
        <v>17</v>
      </c>
      <c r="O30" s="20">
        <f>[26]Junho!$D$18</f>
        <v>17.5</v>
      </c>
      <c r="P30" s="20">
        <f>[26]Junho!$D$19</f>
        <v>18</v>
      </c>
      <c r="Q30" s="20">
        <f>[26]Junho!$D$20</f>
        <v>17</v>
      </c>
      <c r="R30" s="20">
        <f>[26]Junho!$D$21</f>
        <v>14.2</v>
      </c>
      <c r="S30" s="20">
        <f>[26]Junho!$D$22</f>
        <v>15.7</v>
      </c>
      <c r="T30" s="20">
        <f>[26]Junho!$D$23</f>
        <v>19.5</v>
      </c>
      <c r="U30" s="20">
        <f>[26]Junho!$D$24</f>
        <v>19.3</v>
      </c>
      <c r="V30" s="20">
        <f>[26]Junho!$D$25</f>
        <v>13.6</v>
      </c>
      <c r="W30" s="20">
        <f>[26]Junho!$D$26</f>
        <v>12.2</v>
      </c>
      <c r="X30" s="20">
        <f>[26]Junho!$D$27</f>
        <v>14.5</v>
      </c>
      <c r="Y30" s="20">
        <f>[26]Junho!$D$28</f>
        <v>19.2</v>
      </c>
      <c r="Z30" s="20">
        <f>[26]Junho!$D$29</f>
        <v>17.5</v>
      </c>
      <c r="AA30" s="20">
        <f>[26]Junho!$D$30</f>
        <v>16.8</v>
      </c>
      <c r="AB30" s="20">
        <f>[26]Junho!$D$31</f>
        <v>15.7</v>
      </c>
      <c r="AC30" s="20">
        <f>[26]Junho!$D$32</f>
        <v>17</v>
      </c>
      <c r="AD30" s="20">
        <f>[26]Junho!$D$33</f>
        <v>18.600000000000001</v>
      </c>
      <c r="AE30" s="20">
        <f>[26]Junho!$D$34</f>
        <v>19.8</v>
      </c>
      <c r="AF30" s="36">
        <f t="shared" si="7"/>
        <v>12.2</v>
      </c>
      <c r="AG30" s="37">
        <f t="shared" si="8"/>
        <v>16.386666666666667</v>
      </c>
    </row>
    <row r="31" spans="1:33" ht="17.100000000000001" customHeight="1" x14ac:dyDescent="0.2">
      <c r="A31" s="16" t="s">
        <v>51</v>
      </c>
      <c r="B31" s="20">
        <f>[27]Junho!$D$5</f>
        <v>20</v>
      </c>
      <c r="C31" s="20">
        <f>[27]Junho!$D$6</f>
        <v>19.399999999999999</v>
      </c>
      <c r="D31" s="20">
        <f>[27]Junho!$D$7</f>
        <v>16.5</v>
      </c>
      <c r="E31" s="20">
        <f>[27]Junho!$D$8</f>
        <v>15.5</v>
      </c>
      <c r="F31" s="20">
        <f>[27]Junho!$D$9</f>
        <v>15.8</v>
      </c>
      <c r="G31" s="20">
        <f>[27]Junho!$D$10</f>
        <v>18.8</v>
      </c>
      <c r="H31" s="20">
        <f>[27]Junho!$D$11</f>
        <v>18.8</v>
      </c>
      <c r="I31" s="20">
        <f>[27]Junho!$D$12</f>
        <v>18</v>
      </c>
      <c r="J31" s="20">
        <f>[27]Junho!$D$13</f>
        <v>16.399999999999999</v>
      </c>
      <c r="K31" s="20">
        <f>[27]Junho!$D$14</f>
        <v>19.8</v>
      </c>
      <c r="L31" s="20">
        <f>[27]Junho!$D$15</f>
        <v>19</v>
      </c>
      <c r="M31" s="20">
        <f>[27]Junho!$D$16</f>
        <v>17.899999999999999</v>
      </c>
      <c r="N31" s="20">
        <f>[27]Junho!$D$17</f>
        <v>17.7</v>
      </c>
      <c r="O31" s="20">
        <f>[27]Junho!$D$18</f>
        <v>18.899999999999999</v>
      </c>
      <c r="P31" s="20">
        <f>[27]Junho!$D$19</f>
        <v>17.8</v>
      </c>
      <c r="Q31" s="20">
        <f>[27]Junho!$D$20</f>
        <v>18.8</v>
      </c>
      <c r="R31" s="20">
        <f>[27]Junho!$D$21</f>
        <v>18.8</v>
      </c>
      <c r="S31" s="20">
        <f>[27]Junho!$D$22</f>
        <v>18.7</v>
      </c>
      <c r="T31" s="20">
        <f>[27]Junho!$D$23</f>
        <v>19.5</v>
      </c>
      <c r="U31" s="20">
        <f>[27]Junho!$D$24</f>
        <v>19.3</v>
      </c>
      <c r="V31" s="20">
        <f>[27]Junho!$D$25</f>
        <v>17.3</v>
      </c>
      <c r="W31" s="20">
        <f>[27]Junho!$D$26</f>
        <v>15</v>
      </c>
      <c r="X31" s="20">
        <f>[27]Junho!$D$27</f>
        <v>18.899999999999999</v>
      </c>
      <c r="Y31" s="20">
        <f>[27]Junho!$D$28</f>
        <v>18.600000000000001</v>
      </c>
      <c r="Z31" s="20">
        <f>[27]Junho!$D$29</f>
        <v>20.100000000000001</v>
      </c>
      <c r="AA31" s="20">
        <f>[27]Junho!$D$30</f>
        <v>19.2</v>
      </c>
      <c r="AB31" s="20">
        <f>[27]Junho!$D$31</f>
        <v>18.3</v>
      </c>
      <c r="AC31" s="20">
        <f>[27]Junho!$D$32</f>
        <v>19.5</v>
      </c>
      <c r="AD31" s="20">
        <f>[27]Junho!$D$33</f>
        <v>19.7</v>
      </c>
      <c r="AE31" s="20">
        <f>[27]Junho!$D$34</f>
        <v>18.3</v>
      </c>
      <c r="AF31" s="36">
        <f t="shared" ref="AF31" si="9">MIN(B31:AE31)</f>
        <v>15</v>
      </c>
      <c r="AG31" s="37">
        <f t="shared" ref="AG31" si="10">AVERAGE(B31:AE31)</f>
        <v>18.343333333333337</v>
      </c>
    </row>
    <row r="32" spans="1:33" ht="17.100000000000001" customHeight="1" x14ac:dyDescent="0.2">
      <c r="A32" s="16" t="s">
        <v>20</v>
      </c>
      <c r="B32" s="20">
        <f>[28]Junho!$D$5</f>
        <v>18.899999999999999</v>
      </c>
      <c r="C32" s="20">
        <f>[28]Junho!$D$6</f>
        <v>18.2</v>
      </c>
      <c r="D32" s="20">
        <f>[28]Junho!$D$7</f>
        <v>17.600000000000001</v>
      </c>
      <c r="E32" s="20">
        <f>[28]Junho!$D$8</f>
        <v>16.8</v>
      </c>
      <c r="F32" s="20">
        <f>[28]Junho!$D$9</f>
        <v>14.5</v>
      </c>
      <c r="G32" s="20">
        <f>[28]Junho!$D$10</f>
        <v>16.399999999999999</v>
      </c>
      <c r="H32" s="20">
        <f>[28]Junho!$D$11</f>
        <v>16.600000000000001</v>
      </c>
      <c r="I32" s="20">
        <f>[28]Junho!$D$12</f>
        <v>16.7</v>
      </c>
      <c r="J32" s="20">
        <f>[28]Junho!$D$13</f>
        <v>16.5</v>
      </c>
      <c r="K32" s="20">
        <f>[28]Junho!$D$14</f>
        <v>18.5</v>
      </c>
      <c r="L32" s="20">
        <f>[28]Junho!$D$15</f>
        <v>18.8</v>
      </c>
      <c r="M32" s="20">
        <f>[28]Junho!$D$16</f>
        <v>19.2</v>
      </c>
      <c r="N32" s="20">
        <f>[28]Junho!$D$17</f>
        <v>18.8</v>
      </c>
      <c r="O32" s="20">
        <f>[28]Junho!$D$18</f>
        <v>18</v>
      </c>
      <c r="P32" s="20">
        <f>[28]Junho!$D$19</f>
        <v>19</v>
      </c>
      <c r="Q32" s="20">
        <f>[28]Junho!$D$20</f>
        <v>17.3</v>
      </c>
      <c r="R32" s="20">
        <f>[28]Junho!$D$21</f>
        <v>16.5</v>
      </c>
      <c r="S32" s="20">
        <f>[28]Junho!$D$22</f>
        <v>16.8</v>
      </c>
      <c r="T32" s="20">
        <f>[28]Junho!$D$23</f>
        <v>19.2</v>
      </c>
      <c r="U32" s="20">
        <f>[28]Junho!$D$24</f>
        <v>19.5</v>
      </c>
      <c r="V32" s="20">
        <f>[28]Junho!$D$25</f>
        <v>20.2</v>
      </c>
      <c r="W32" s="20">
        <f>[28]Junho!$D$26</f>
        <v>16</v>
      </c>
      <c r="X32" s="20">
        <f>[28]Junho!$D$27</f>
        <v>17.399999999999999</v>
      </c>
      <c r="Y32" s="20">
        <f>[28]Junho!$D$28</f>
        <v>19.8</v>
      </c>
      <c r="Z32" s="20">
        <f>[28]Junho!$D$29</f>
        <v>19.100000000000001</v>
      </c>
      <c r="AA32" s="20">
        <f>[28]Junho!$D$30</f>
        <v>18</v>
      </c>
      <c r="AB32" s="20">
        <f>[28]Junho!$D$31</f>
        <v>17.8</v>
      </c>
      <c r="AC32" s="20">
        <f>[28]Junho!$D$32</f>
        <v>17.8</v>
      </c>
      <c r="AD32" s="20">
        <f>[28]Junho!$D$33</f>
        <v>20.3</v>
      </c>
      <c r="AE32" s="20">
        <f>[28]Junho!$D$34</f>
        <v>19.7</v>
      </c>
      <c r="AF32" s="36">
        <f>MIN(B32:AE32)</f>
        <v>14.5</v>
      </c>
      <c r="AG32" s="37">
        <f>AVERAGE(B32:AE32)</f>
        <v>17.99666666666667</v>
      </c>
    </row>
    <row r="33" spans="1:33" s="5" customFormat="1" ht="17.100000000000001" customHeight="1" x14ac:dyDescent="0.2">
      <c r="A33" s="38" t="s">
        <v>35</v>
      </c>
      <c r="B33" s="32">
        <f t="shared" ref="B33:AF33" si="11">MIN(B5:B32)</f>
        <v>16.899999999999999</v>
      </c>
      <c r="C33" s="32">
        <f t="shared" si="11"/>
        <v>16.100000000000001</v>
      </c>
      <c r="D33" s="32">
        <f t="shared" si="11"/>
        <v>13</v>
      </c>
      <c r="E33" s="32">
        <f t="shared" si="11"/>
        <v>9.9</v>
      </c>
      <c r="F33" s="32">
        <f t="shared" si="11"/>
        <v>10.9</v>
      </c>
      <c r="G33" s="32">
        <f t="shared" si="11"/>
        <v>9.8000000000000007</v>
      </c>
      <c r="H33" s="32">
        <f t="shared" si="11"/>
        <v>10.7</v>
      </c>
      <c r="I33" s="32">
        <f t="shared" si="11"/>
        <v>11.7</v>
      </c>
      <c r="J33" s="32">
        <f t="shared" si="11"/>
        <v>10.8</v>
      </c>
      <c r="K33" s="32">
        <f t="shared" si="11"/>
        <v>15</v>
      </c>
      <c r="L33" s="32">
        <f t="shared" si="11"/>
        <v>14.4</v>
      </c>
      <c r="M33" s="32">
        <f t="shared" si="11"/>
        <v>13.2</v>
      </c>
      <c r="N33" s="32">
        <f t="shared" si="11"/>
        <v>13.7</v>
      </c>
      <c r="O33" s="32">
        <f t="shared" si="11"/>
        <v>14.3</v>
      </c>
      <c r="P33" s="32">
        <f t="shared" si="11"/>
        <v>11.7</v>
      </c>
      <c r="Q33" s="32">
        <f t="shared" si="11"/>
        <v>15.2</v>
      </c>
      <c r="R33" s="32">
        <f t="shared" si="11"/>
        <v>12.3</v>
      </c>
      <c r="S33" s="32">
        <f t="shared" si="11"/>
        <v>14.6</v>
      </c>
      <c r="T33" s="32">
        <f t="shared" si="11"/>
        <v>16.399999999999999</v>
      </c>
      <c r="U33" s="32">
        <f t="shared" si="11"/>
        <v>14.5</v>
      </c>
      <c r="V33" s="32">
        <f t="shared" si="11"/>
        <v>8.6999999999999993</v>
      </c>
      <c r="W33" s="32">
        <f t="shared" si="11"/>
        <v>6.2</v>
      </c>
      <c r="X33" s="32">
        <f t="shared" si="11"/>
        <v>11</v>
      </c>
      <c r="Y33" s="32">
        <f t="shared" si="11"/>
        <v>14.5</v>
      </c>
      <c r="Z33" s="32">
        <f t="shared" si="11"/>
        <v>13.1</v>
      </c>
      <c r="AA33" s="32">
        <f t="shared" si="11"/>
        <v>13.5</v>
      </c>
      <c r="AB33" s="32">
        <f t="shared" si="11"/>
        <v>15.1</v>
      </c>
      <c r="AC33" s="32">
        <f t="shared" si="11"/>
        <v>15.1</v>
      </c>
      <c r="AD33" s="32">
        <f t="shared" si="11"/>
        <v>16.100000000000001</v>
      </c>
      <c r="AE33" s="32">
        <f t="shared" si="11"/>
        <v>15.4</v>
      </c>
      <c r="AF33" s="36">
        <f t="shared" si="11"/>
        <v>6.2</v>
      </c>
      <c r="AG33" s="37">
        <f>AVERAGE(AG5:AG32)</f>
        <v>16.627659108087681</v>
      </c>
    </row>
    <row r="36" spans="1:33" x14ac:dyDescent="0.2">
      <c r="C36" s="48"/>
      <c r="D36" s="48" t="s">
        <v>61</v>
      </c>
      <c r="E36" s="48"/>
      <c r="F36" s="48"/>
      <c r="G36" s="48"/>
      <c r="N36" s="2" t="s">
        <v>62</v>
      </c>
      <c r="Y36" s="2" t="s">
        <v>63</v>
      </c>
    </row>
    <row r="37" spans="1:33" x14ac:dyDescent="0.2">
      <c r="K37" s="49"/>
      <c r="L37" s="49"/>
      <c r="M37" s="49"/>
      <c r="N37" s="49" t="s">
        <v>64</v>
      </c>
      <c r="O37" s="49"/>
      <c r="P37" s="49"/>
      <c r="Q37" s="49"/>
      <c r="W37" s="49"/>
      <c r="X37" s="49"/>
      <c r="Y37" s="49" t="s">
        <v>65</v>
      </c>
      <c r="Z37" s="49"/>
      <c r="AA37" s="49"/>
    </row>
    <row r="44" spans="1:33" x14ac:dyDescent="0.2">
      <c r="W44" s="2" t="s">
        <v>53</v>
      </c>
    </row>
  </sheetData>
  <mergeCells count="33">
    <mergeCell ref="A2:A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M3:M4"/>
    <mergeCell ref="V3:V4"/>
    <mergeCell ref="I3:I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workbookViewId="0">
      <selection activeCell="AF33" sqref="AF33"/>
    </sheetView>
  </sheetViews>
  <sheetFormatPr defaultRowHeight="12.75" x14ac:dyDescent="0.2"/>
  <cols>
    <col min="1" max="1" width="19.140625" style="2" bestFit="1" customWidth="1"/>
    <col min="2" max="21" width="5.42578125" style="2" bestFit="1" customWidth="1"/>
    <col min="22" max="22" width="6.7109375" style="2" customWidth="1"/>
    <col min="23" max="23" width="6.42578125" style="2" bestFit="1" customWidth="1"/>
    <col min="24" max="25" width="5.42578125" style="2" bestFit="1" customWidth="1"/>
    <col min="26" max="26" width="6.42578125" style="2" bestFit="1" customWidth="1"/>
    <col min="27" max="27" width="6.5703125" style="2" bestFit="1" customWidth="1"/>
    <col min="28" max="31" width="5.42578125" style="2" bestFit="1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3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7"/>
    </row>
    <row r="3" spans="1:33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40</v>
      </c>
      <c r="AG3" s="8"/>
    </row>
    <row r="4" spans="1:33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  <c r="AG4" s="8"/>
    </row>
    <row r="5" spans="1:33" s="5" customFormat="1" ht="20.100000000000001" customHeight="1" x14ac:dyDescent="0.2">
      <c r="A5" s="16" t="s">
        <v>47</v>
      </c>
      <c r="B5" s="25">
        <f>[1]Junho!$E$5</f>
        <v>76</v>
      </c>
      <c r="C5" s="25">
        <f>[1]Junho!$E$5</f>
        <v>76</v>
      </c>
      <c r="D5" s="25">
        <f>[1]Junho!$E$7</f>
        <v>86.416666666666671</v>
      </c>
      <c r="E5" s="25">
        <f>[1]Junho!$E$8</f>
        <v>80.916666666666671</v>
      </c>
      <c r="F5" s="25">
        <f>[1]Junho!$E$9</f>
        <v>76.291666666666671</v>
      </c>
      <c r="G5" s="25">
        <f>[1]Junho!$E$10</f>
        <v>75.583333333333329</v>
      </c>
      <c r="H5" s="25">
        <f>[1]Junho!$E$11</f>
        <v>74.875</v>
      </c>
      <c r="I5" s="25">
        <f>[1]Junho!$E$12</f>
        <v>71</v>
      </c>
      <c r="J5" s="25">
        <f>[1]Junho!$E$13</f>
        <v>72.791666666666671</v>
      </c>
      <c r="K5" s="25">
        <f>[1]Junho!$E$14</f>
        <v>75.291666666666671</v>
      </c>
      <c r="L5" s="25">
        <f>[1]Junho!$E$15</f>
        <v>79.416666666666671</v>
      </c>
      <c r="M5" s="25">
        <f>[1]Junho!$E$15</f>
        <v>79.416666666666671</v>
      </c>
      <c r="N5" s="25">
        <f>[1]Junho!$E$17</f>
        <v>76.458333333333329</v>
      </c>
      <c r="O5" s="25">
        <f>[1]Junho!$E$18</f>
        <v>77.208333333333329</v>
      </c>
      <c r="P5" s="25">
        <f>[1]Junho!$E$19</f>
        <v>76.916666666666671</v>
      </c>
      <c r="Q5" s="25">
        <f>[1]Junho!$E$20</f>
        <v>89.958333333333329</v>
      </c>
      <c r="R5" s="25">
        <f>[1]Junho!$E$21</f>
        <v>85.458333333333329</v>
      </c>
      <c r="S5" s="25">
        <f>[1]Junho!$E$22</f>
        <v>80.958333333333329</v>
      </c>
      <c r="T5" s="25">
        <f>[1]Junho!$E$23</f>
        <v>74</v>
      </c>
      <c r="U5" s="25">
        <f>[1]Junho!$E$24</f>
        <v>80.125</v>
      </c>
      <c r="V5" s="25">
        <f>[1]Junho!$E$25</f>
        <v>82.25</v>
      </c>
      <c r="W5" s="25">
        <f>[1]Junho!$E$25</f>
        <v>82.25</v>
      </c>
      <c r="X5" s="25">
        <f>[1]Junho!$E$27</f>
        <v>80.25</v>
      </c>
      <c r="Y5" s="25">
        <f>[1]Junho!$E$28</f>
        <v>76</v>
      </c>
      <c r="Z5" s="25">
        <f>[1]Junho!$E$29</f>
        <v>89.545454545454547</v>
      </c>
      <c r="AA5" s="25">
        <f>[1]Junho!$E$30</f>
        <v>94.083333333333329</v>
      </c>
      <c r="AB5" s="25">
        <f>[1]Junho!$E$31</f>
        <v>83.916666666666671</v>
      </c>
      <c r="AC5" s="25">
        <f>[1]Junho!$E$32</f>
        <v>82.791666666666671</v>
      </c>
      <c r="AD5" s="25">
        <f>[1]Junho!$E$33</f>
        <v>77.833333333333329</v>
      </c>
      <c r="AE5" s="25">
        <f>[1]Junho!$E$34</f>
        <v>76.958333333333329</v>
      </c>
      <c r="AF5" s="35">
        <f t="shared" ref="AF5:AF15" si="1">AVERAGE(B5:AE5)</f>
        <v>79.698737373737373</v>
      </c>
      <c r="AG5" s="8"/>
    </row>
    <row r="6" spans="1:33" ht="17.100000000000001" customHeight="1" x14ac:dyDescent="0.2">
      <c r="A6" s="16" t="s">
        <v>0</v>
      </c>
      <c r="B6" s="18">
        <f>[2]Junho!$E$5</f>
        <v>86.5</v>
      </c>
      <c r="C6" s="18">
        <f>[2]Junho!$E$5</f>
        <v>86.5</v>
      </c>
      <c r="D6" s="18">
        <f>[2]Junho!$E$7</f>
        <v>90.333333333333329</v>
      </c>
      <c r="E6" s="18">
        <f>[2]Junho!$E$8</f>
        <v>83.875</v>
      </c>
      <c r="F6" s="18">
        <f>[2]Junho!$E$9</f>
        <v>83.041666666666671</v>
      </c>
      <c r="G6" s="18">
        <f>[2]Junho!$E$10</f>
        <v>78.375</v>
      </c>
      <c r="H6" s="18">
        <f>[2]Junho!$E$11</f>
        <v>78.291666666666671</v>
      </c>
      <c r="I6" s="18">
        <f>[2]Junho!$E$12</f>
        <v>80.375</v>
      </c>
      <c r="J6" s="18">
        <f>[2]Junho!$E$13</f>
        <v>79.833333333333329</v>
      </c>
      <c r="K6" s="18">
        <f>[2]Junho!$E$14</f>
        <v>87.375</v>
      </c>
      <c r="L6" s="18">
        <f>[2]Junho!$E$15</f>
        <v>88.125</v>
      </c>
      <c r="M6" s="18">
        <f>[2]Junho!$E$15</f>
        <v>88.125</v>
      </c>
      <c r="N6" s="18">
        <f>[2]Junho!$E$17</f>
        <v>82.208333333333329</v>
      </c>
      <c r="O6" s="18">
        <f>[2]Junho!$E$18</f>
        <v>85.125</v>
      </c>
      <c r="P6" s="18">
        <f>[2]Junho!$E$19</f>
        <v>91.833333333333329</v>
      </c>
      <c r="Q6" s="18">
        <f>[2]Junho!$E$20</f>
        <v>91.041666666666671</v>
      </c>
      <c r="R6" s="18">
        <f>[2]Junho!$E$21</f>
        <v>89.791666666666671</v>
      </c>
      <c r="S6" s="18">
        <f>[2]Junho!$E$22</f>
        <v>88.791666666666671</v>
      </c>
      <c r="T6" s="18">
        <f>[2]Junho!$E$23</f>
        <v>92.458333333333329</v>
      </c>
      <c r="U6" s="18">
        <f>[2]Junho!$E$24</f>
        <v>95.208333333333329</v>
      </c>
      <c r="V6" s="18">
        <f>[2]Junho!$E$25</f>
        <v>94.791666666666671</v>
      </c>
      <c r="W6" s="18">
        <f>[2]Junho!$E$25</f>
        <v>94.791666666666671</v>
      </c>
      <c r="X6" s="18">
        <f>[2]Junho!$E$27</f>
        <v>94.625</v>
      </c>
      <c r="Y6" s="18">
        <f>[2]Junho!$E$28</f>
        <v>93.666666666666671</v>
      </c>
      <c r="Z6" s="18" t="str">
        <f>[2]Junho!$E$29</f>
        <v>**</v>
      </c>
      <c r="AA6" s="18" t="str">
        <f>[2]Junho!$E$30</f>
        <v>**</v>
      </c>
      <c r="AB6" s="18" t="str">
        <f>[2]Junho!$E$31</f>
        <v>**</v>
      </c>
      <c r="AC6" s="18">
        <f>[2]Junho!$E$32</f>
        <v>84.714285714285708</v>
      </c>
      <c r="AD6" s="18">
        <f>[2]Junho!$E$33</f>
        <v>81.833333333333329</v>
      </c>
      <c r="AE6" s="18">
        <f>[2]Junho!$E$34</f>
        <v>89.375</v>
      </c>
      <c r="AF6" s="36">
        <f>AVERAGE(B5:AE5)</f>
        <v>79.698737373737373</v>
      </c>
    </row>
    <row r="7" spans="1:33" ht="17.100000000000001" customHeight="1" x14ac:dyDescent="0.2">
      <c r="A7" s="16" t="s">
        <v>1</v>
      </c>
      <c r="B7" s="18">
        <f>[3]Junho!$E$5</f>
        <v>81.291666666666671</v>
      </c>
      <c r="C7" s="18">
        <f>[3]Junho!$E$5</f>
        <v>81.291666666666671</v>
      </c>
      <c r="D7" s="18">
        <f>[3]Junho!$E$7</f>
        <v>84.541666666666671</v>
      </c>
      <c r="E7" s="18">
        <f>[3]Junho!$E$8</f>
        <v>80.375</v>
      </c>
      <c r="F7" s="18">
        <f>[3]Junho!$E$9</f>
        <v>77.875</v>
      </c>
      <c r="G7" s="18">
        <f>[3]Junho!$E$10</f>
        <v>78.25</v>
      </c>
      <c r="H7" s="18">
        <f>[3]Junho!$E$11</f>
        <v>76.958333333333329</v>
      </c>
      <c r="I7" s="18">
        <f>[3]Junho!$E$12</f>
        <v>77.666666666666671</v>
      </c>
      <c r="J7" s="18">
        <f>[3]Junho!$E$13</f>
        <v>72.125</v>
      </c>
      <c r="K7" s="18">
        <f>[3]Junho!$E$14</f>
        <v>84.958333333333329</v>
      </c>
      <c r="L7" s="18">
        <f>[3]Junho!$E$15</f>
        <v>88.291666666666671</v>
      </c>
      <c r="M7" s="18">
        <f>[3]Junho!$E$15</f>
        <v>88.291666666666671</v>
      </c>
      <c r="N7" s="18">
        <f>[3]Junho!$E$17</f>
        <v>79.625</v>
      </c>
      <c r="O7" s="18">
        <f>[3]Junho!$E$18</f>
        <v>79.375</v>
      </c>
      <c r="P7" s="18">
        <f>[3]Junho!$E$19</f>
        <v>93.208333333333329</v>
      </c>
      <c r="Q7" s="18">
        <f>[3]Junho!$E$20</f>
        <v>94.291666666666671</v>
      </c>
      <c r="R7" s="18">
        <f>[3]Junho!$E$21</f>
        <v>85.916666666666671</v>
      </c>
      <c r="S7" s="18">
        <f>[3]Junho!$E$22</f>
        <v>81.791666666666671</v>
      </c>
      <c r="T7" s="18">
        <f>[3]Junho!$E$23</f>
        <v>91</v>
      </c>
      <c r="U7" s="18">
        <f>[3]Junho!$E$24</f>
        <v>88.791666666666671</v>
      </c>
      <c r="V7" s="18">
        <f>[3]Junho!$E$25</f>
        <v>92.375</v>
      </c>
      <c r="W7" s="18">
        <f>[3]Junho!$E$25</f>
        <v>92.375</v>
      </c>
      <c r="X7" s="18">
        <f>[3]Junho!$E$27</f>
        <v>82.375</v>
      </c>
      <c r="Y7" s="18">
        <f>[3]Junho!$E$28</f>
        <v>86.625</v>
      </c>
      <c r="Z7" s="18">
        <f>[3]Junho!$E$29</f>
        <v>90.13636363636364</v>
      </c>
      <c r="AA7" s="18">
        <f>[3]Junho!$E$30</f>
        <v>91.083333333333329</v>
      </c>
      <c r="AB7" s="18">
        <f>[3]Junho!$E$31</f>
        <v>89.916666666666671</v>
      </c>
      <c r="AC7" s="18">
        <f>[3]Junho!$E$32</f>
        <v>84.875</v>
      </c>
      <c r="AD7" s="18">
        <f>[3]Junho!$E$33</f>
        <v>88.583333333333329</v>
      </c>
      <c r="AE7" s="18">
        <f>[3]Junho!$E$34</f>
        <v>90.708333333333329</v>
      </c>
      <c r="AF7" s="36">
        <f t="shared" si="1"/>
        <v>85.165656565656576</v>
      </c>
    </row>
    <row r="8" spans="1:33" ht="17.100000000000001" customHeight="1" x14ac:dyDescent="0.2">
      <c r="A8" s="16" t="s">
        <v>58</v>
      </c>
      <c r="B8" s="18">
        <f>[4]Junho!$E$5</f>
        <v>74.833333333333329</v>
      </c>
      <c r="C8" s="18">
        <f>[4]Junho!$E$5</f>
        <v>74.833333333333329</v>
      </c>
      <c r="D8" s="18">
        <f>[4]Junho!$E$7</f>
        <v>81.083333333333329</v>
      </c>
      <c r="E8" s="18">
        <f>[4]Junho!$E$8</f>
        <v>79.083333333333329</v>
      </c>
      <c r="F8" s="18">
        <f>[4]Junho!$E$9</f>
        <v>74.166666666666671</v>
      </c>
      <c r="G8" s="18">
        <f>[4]Junho!$E$10</f>
        <v>70.375</v>
      </c>
      <c r="H8" s="18">
        <f>[4]Junho!$E$11</f>
        <v>69.5</v>
      </c>
      <c r="I8" s="18">
        <f>[4]Junho!$E$12</f>
        <v>65.583333333333329</v>
      </c>
      <c r="J8" s="18">
        <f>[4]Junho!$E$13</f>
        <v>67.75</v>
      </c>
      <c r="K8" s="18">
        <f>[4]Junho!$E$14</f>
        <v>72.954545454545453</v>
      </c>
      <c r="L8" s="18" t="str">
        <f>[4]Junho!$E$15</f>
        <v>**</v>
      </c>
      <c r="M8" s="18" t="str">
        <f>[4]Junho!$E$15</f>
        <v>**</v>
      </c>
      <c r="N8" s="18" t="str">
        <f>[4]Junho!$E$17</f>
        <v>**</v>
      </c>
      <c r="O8" s="18" t="str">
        <f>[4]Junho!$E$18</f>
        <v>**</v>
      </c>
      <c r="P8" s="18" t="str">
        <f>[4]Junho!$E$19</f>
        <v>**</v>
      </c>
      <c r="Q8" s="18">
        <f>[4]Junho!$E$20</f>
        <v>93.21052631578948</v>
      </c>
      <c r="R8" s="18">
        <f>[4]Junho!$E$21</f>
        <v>87.875</v>
      </c>
      <c r="S8" s="18">
        <f>[4]Junho!$E$22</f>
        <v>78.583333333333329</v>
      </c>
      <c r="T8" s="18">
        <f>[4]Junho!$E$23</f>
        <v>79.083333333333329</v>
      </c>
      <c r="U8" s="18">
        <f>[4]Junho!$E$24</f>
        <v>84.958333333333329</v>
      </c>
      <c r="V8" s="18">
        <f>[4]Junho!$E$25</f>
        <v>86.916666666666671</v>
      </c>
      <c r="W8" s="18">
        <f>[4]Junho!$E$25</f>
        <v>86.916666666666671</v>
      </c>
      <c r="X8" s="18">
        <f>[4]Junho!$E$27</f>
        <v>79.541666666666671</v>
      </c>
      <c r="Y8" s="18">
        <f>[4]Junho!$E$28</f>
        <v>82.291666666666671</v>
      </c>
      <c r="Z8" s="18">
        <f>[4]Junho!$E$29</f>
        <v>88.590909090909093</v>
      </c>
      <c r="AA8" s="18">
        <f>[4]Junho!$E$30</f>
        <v>94.916666666666671</v>
      </c>
      <c r="AB8" s="18">
        <f>[4]Junho!$E$31</f>
        <v>89.208333333333329</v>
      </c>
      <c r="AC8" s="18">
        <f>[4]Junho!$E$32</f>
        <v>86.166666666666671</v>
      </c>
      <c r="AD8" s="18">
        <f>[4]Junho!$E$33</f>
        <v>77.208333333333329</v>
      </c>
      <c r="AE8" s="18">
        <f>[4]Junho!$E$34</f>
        <v>76.625</v>
      </c>
      <c r="AF8" s="36">
        <f t="shared" ref="AF8" si="2">AVERAGE(B8:AE8)</f>
        <v>80.090239234449768</v>
      </c>
    </row>
    <row r="9" spans="1:33" ht="17.100000000000001" customHeight="1" x14ac:dyDescent="0.2">
      <c r="A9" s="16" t="s">
        <v>48</v>
      </c>
      <c r="B9" s="18">
        <f>[5]Junho!$E$5</f>
        <v>80.166666666666671</v>
      </c>
      <c r="C9" s="18">
        <f>[5]Junho!$E$5</f>
        <v>80.166666666666671</v>
      </c>
      <c r="D9" s="18">
        <f>[5]Junho!$E$7</f>
        <v>79.291666666666671</v>
      </c>
      <c r="E9" s="18">
        <f>[5]Junho!$E$8</f>
        <v>81.166666666666671</v>
      </c>
      <c r="F9" s="18">
        <f>[5]Junho!$E$9</f>
        <v>79.25</v>
      </c>
      <c r="G9" s="18">
        <f>[5]Junho!$E$10</f>
        <v>77.5</v>
      </c>
      <c r="H9" s="18">
        <f>[5]Junho!$E$11</f>
        <v>78</v>
      </c>
      <c r="I9" s="18">
        <f>[5]Junho!$E$12</f>
        <v>78.875</v>
      </c>
      <c r="J9" s="18">
        <f>[5]Junho!$E$13</f>
        <v>77.458333333333329</v>
      </c>
      <c r="K9" s="18">
        <f>[5]Junho!$E$14</f>
        <v>89.291666666666671</v>
      </c>
      <c r="L9" s="18">
        <f>[5]Junho!$E$15</f>
        <v>91.041666666666671</v>
      </c>
      <c r="M9" s="18">
        <f>[5]Junho!$E$15</f>
        <v>91.041666666666671</v>
      </c>
      <c r="N9" s="18">
        <f>[5]Junho!$E$17</f>
        <v>83.125</v>
      </c>
      <c r="O9" s="18">
        <f>[5]Junho!$E$18</f>
        <v>82.875</v>
      </c>
      <c r="P9" s="18">
        <f>[5]Junho!$E$19</f>
        <v>85.333333333333329</v>
      </c>
      <c r="Q9" s="18">
        <f>[5]Junho!$E$20</f>
        <v>86.916666666666671</v>
      </c>
      <c r="R9" s="18">
        <f>[5]Junho!$E$21</f>
        <v>81.916666666666671</v>
      </c>
      <c r="S9" s="18">
        <f>[5]Junho!$E$22</f>
        <v>81.583333333333329</v>
      </c>
      <c r="T9" s="18">
        <f>[5]Junho!$E$23</f>
        <v>86.75</v>
      </c>
      <c r="U9" s="18">
        <f>[5]Junho!$E$24</f>
        <v>93.166666666666671</v>
      </c>
      <c r="V9" s="18">
        <f>[5]Junho!$E$25</f>
        <v>92.833333333333329</v>
      </c>
      <c r="W9" s="18">
        <f>[5]Junho!$E$25</f>
        <v>92.833333333333329</v>
      </c>
      <c r="X9" s="18">
        <f>[5]Junho!$E$27</f>
        <v>86.458333333333329</v>
      </c>
      <c r="Y9" s="18">
        <f>[5]Junho!$E$28</f>
        <v>92.25</v>
      </c>
      <c r="Z9" s="18">
        <f>[5]Junho!$E$29</f>
        <v>95.045454545454547</v>
      </c>
      <c r="AA9" s="18">
        <f>[5]Junho!$E$30</f>
        <v>94.291666666666671</v>
      </c>
      <c r="AB9" s="18">
        <f>[5]Junho!$E$31</f>
        <v>88.666666666666671</v>
      </c>
      <c r="AC9" s="18">
        <f>[5]Junho!$E$32</f>
        <v>80.041666666666671</v>
      </c>
      <c r="AD9" s="18">
        <f>[5]Junho!$E$33</f>
        <v>81.416666666666671</v>
      </c>
      <c r="AE9" s="18">
        <f>[5]Junho!$E$34</f>
        <v>86.708333333333329</v>
      </c>
      <c r="AF9" s="36">
        <f t="shared" si="1"/>
        <v>85.182070707070679</v>
      </c>
    </row>
    <row r="10" spans="1:33" ht="17.100000000000001" customHeight="1" x14ac:dyDescent="0.2">
      <c r="A10" s="16" t="s">
        <v>2</v>
      </c>
      <c r="B10" s="18">
        <f>[6]Junho!$E$5</f>
        <v>71.083333333333329</v>
      </c>
      <c r="C10" s="18">
        <f>[6]Junho!$E$5</f>
        <v>71.083333333333329</v>
      </c>
      <c r="D10" s="18">
        <f>[6]Junho!$E$7</f>
        <v>82.666666666666671</v>
      </c>
      <c r="E10" s="18">
        <f>[6]Junho!$E$8</f>
        <v>73.958333333333329</v>
      </c>
      <c r="F10" s="18">
        <f>[6]Junho!$E$9</f>
        <v>64.541666666666671</v>
      </c>
      <c r="G10" s="18">
        <f>[6]Junho!$E$10</f>
        <v>65.666666666666671</v>
      </c>
      <c r="H10" s="18">
        <f>[6]Junho!$E$11</f>
        <v>65.5</v>
      </c>
      <c r="I10" s="18">
        <f>[6]Junho!$E$12</f>
        <v>58.75</v>
      </c>
      <c r="J10" s="18">
        <f>[6]Junho!$E$13</f>
        <v>58.166666666666664</v>
      </c>
      <c r="K10" s="18">
        <f>[6]Junho!$E$14</f>
        <v>67.583333333333329</v>
      </c>
      <c r="L10" s="18">
        <f>[6]Junho!$E$15</f>
        <v>78.541666666666671</v>
      </c>
      <c r="M10" s="18">
        <f>[6]Junho!$E$15</f>
        <v>78.541666666666671</v>
      </c>
      <c r="N10" s="18">
        <f>[6]Junho!$E$17</f>
        <v>70.541666666666671</v>
      </c>
      <c r="O10" s="18">
        <f>[6]Junho!$E$18</f>
        <v>67.166666666666671</v>
      </c>
      <c r="P10" s="18">
        <f>[6]Junho!$E$19</f>
        <v>80.416666666666671</v>
      </c>
      <c r="Q10" s="18">
        <f>[6]Junho!$E$20</f>
        <v>90.583333333333329</v>
      </c>
      <c r="R10" s="18">
        <f>[6]Junho!$E$21</f>
        <v>82.125</v>
      </c>
      <c r="S10" s="18">
        <f>[6]Junho!$E$22</f>
        <v>71.541666666666671</v>
      </c>
      <c r="T10" s="18">
        <f>[6]Junho!$E$23</f>
        <v>73.791666666666671</v>
      </c>
      <c r="U10" s="18">
        <f>[6]Junho!$E$24</f>
        <v>85.833333333333329</v>
      </c>
      <c r="V10" s="18">
        <f>[6]Junho!$E$25</f>
        <v>95</v>
      </c>
      <c r="W10" s="18">
        <f>[6]Junho!$E$25</f>
        <v>95</v>
      </c>
      <c r="X10" s="18">
        <f>[6]Junho!$E$27</f>
        <v>80.583333333333329</v>
      </c>
      <c r="Y10" s="18">
        <f>[6]Junho!$E$28</f>
        <v>73.708333333333329</v>
      </c>
      <c r="Z10" s="18">
        <f>[6]Junho!$E$29</f>
        <v>88.818181818181813</v>
      </c>
      <c r="AA10" s="18">
        <f>[6]Junho!$E$30</f>
        <v>88.958333333333329</v>
      </c>
      <c r="AB10" s="18">
        <f>[6]Junho!$E$31</f>
        <v>84.041666666666671</v>
      </c>
      <c r="AC10" s="18">
        <f>[6]Junho!$E$32</f>
        <v>74.875</v>
      </c>
      <c r="AD10" s="18">
        <f>[6]Junho!$E$33</f>
        <v>78.541666666666671</v>
      </c>
      <c r="AE10" s="18">
        <f>[6]Junho!$E$34</f>
        <v>79.75</v>
      </c>
      <c r="AF10" s="36">
        <f t="shared" si="1"/>
        <v>76.578661616161597</v>
      </c>
    </row>
    <row r="11" spans="1:33" ht="17.100000000000001" customHeight="1" x14ac:dyDescent="0.2">
      <c r="A11" s="16" t="s">
        <v>3</v>
      </c>
      <c r="B11" s="18">
        <f>[7]Junho!$E$5</f>
        <v>70.416666666666671</v>
      </c>
      <c r="C11" s="18">
        <f>[7]Junho!$E$5</f>
        <v>70.416666666666671</v>
      </c>
      <c r="D11" s="18">
        <f>[7]Junho!$E$7</f>
        <v>78.791666666666671</v>
      </c>
      <c r="E11" s="18">
        <f>[7]Junho!$E$8</f>
        <v>76.875</v>
      </c>
      <c r="F11" s="18">
        <f>[7]Junho!$E$9</f>
        <v>71.791666666666671</v>
      </c>
      <c r="G11" s="18">
        <f>[7]Junho!$E$10</f>
        <v>70.166666666666671</v>
      </c>
      <c r="H11" s="18">
        <f>[7]Junho!$E$11</f>
        <v>72.875</v>
      </c>
      <c r="I11" s="18">
        <f>[7]Junho!$E$12</f>
        <v>66.458333333333329</v>
      </c>
      <c r="J11" s="18">
        <f>[7]Junho!$E$13</f>
        <v>64.541666666666671</v>
      </c>
      <c r="K11" s="18">
        <f>[7]Junho!$E$14</f>
        <v>67.666666666666671</v>
      </c>
      <c r="L11" s="18">
        <f>[7]Junho!$E$15</f>
        <v>69.458333333333329</v>
      </c>
      <c r="M11" s="18">
        <f>[7]Junho!$E$15</f>
        <v>69.458333333333329</v>
      </c>
      <c r="N11" s="18">
        <f>[7]Junho!$E$17</f>
        <v>68.291666666666671</v>
      </c>
      <c r="O11" s="18">
        <f>[7]Junho!$E$18</f>
        <v>67.125</v>
      </c>
      <c r="P11" s="18">
        <f>[7]Junho!$E$19</f>
        <v>65.5</v>
      </c>
      <c r="Q11" s="18">
        <f>[7]Junho!$E$20</f>
        <v>64.583333333333329</v>
      </c>
      <c r="R11" s="18">
        <f>[7]Junho!$E$21</f>
        <v>83.833333333333329</v>
      </c>
      <c r="S11" s="18">
        <f>[7]Junho!$E$22</f>
        <v>77.416666666666671</v>
      </c>
      <c r="T11" s="18">
        <f>[7]Junho!$E$23</f>
        <v>68.875</v>
      </c>
      <c r="U11" s="18">
        <f>[7]Junho!$E$24</f>
        <v>69.208333333333329</v>
      </c>
      <c r="V11" s="18">
        <f>[7]Junho!$E$25</f>
        <v>65.166666666666671</v>
      </c>
      <c r="W11" s="18">
        <f>[7]Junho!$E$25</f>
        <v>65.166666666666671</v>
      </c>
      <c r="X11" s="18">
        <f>[7]Junho!$E$27</f>
        <v>76.458333333333329</v>
      </c>
      <c r="Y11" s="18">
        <f>[7]Junho!$E$28</f>
        <v>67.916666666666671</v>
      </c>
      <c r="Z11" s="18">
        <f>[7]Junho!$E$29</f>
        <v>76.954545454545453</v>
      </c>
      <c r="AA11" s="18">
        <f>[7]Junho!$E$30</f>
        <v>90.25</v>
      </c>
      <c r="AB11" s="18">
        <f>[7]Junho!$E$31</f>
        <v>85.833333333333329</v>
      </c>
      <c r="AC11" s="18">
        <f>[7]Junho!$E$32</f>
        <v>78.583333333333329</v>
      </c>
      <c r="AD11" s="18">
        <f>[7]Junho!$E$33</f>
        <v>70.5</v>
      </c>
      <c r="AE11" s="18">
        <f>[7]Junho!$E$34</f>
        <v>68.916666666666671</v>
      </c>
      <c r="AF11" s="36">
        <f t="shared" si="1"/>
        <v>71.983207070707067</v>
      </c>
    </row>
    <row r="12" spans="1:33" ht="17.100000000000001" customHeight="1" x14ac:dyDescent="0.2">
      <c r="A12" s="16" t="s">
        <v>4</v>
      </c>
      <c r="B12" s="18">
        <f>[8]Junho!$E$5</f>
        <v>75.958333333333329</v>
      </c>
      <c r="C12" s="18">
        <f>[8]Junho!$E$5</f>
        <v>75.958333333333329</v>
      </c>
      <c r="D12" s="18">
        <f>[8]Junho!$E$7</f>
        <v>81.333333333333329</v>
      </c>
      <c r="E12" s="18">
        <f>[8]Junho!$E$8</f>
        <v>75.5</v>
      </c>
      <c r="F12" s="18">
        <f>[8]Junho!$E$9</f>
        <v>74.166666666666671</v>
      </c>
      <c r="G12" s="18">
        <f>[8]Junho!$E$10</f>
        <v>66.666666666666671</v>
      </c>
      <c r="H12" s="18">
        <f>[8]Junho!$E$11</f>
        <v>66.416666666666671</v>
      </c>
      <c r="I12" s="18">
        <f>[8]Junho!$E$12</f>
        <v>61.291666666666664</v>
      </c>
      <c r="J12" s="18">
        <f>[8]Junho!$E$13</f>
        <v>63.125</v>
      </c>
      <c r="K12" s="18">
        <f>[8]Junho!$E$14</f>
        <v>72.833333333333329</v>
      </c>
      <c r="L12" s="18">
        <f>[8]Junho!$E$15</f>
        <v>77.375</v>
      </c>
      <c r="M12" s="18">
        <f>[8]Junho!$E$15</f>
        <v>77.375</v>
      </c>
      <c r="N12" s="18">
        <f>[8]Junho!$E$17</f>
        <v>64.166666666666671</v>
      </c>
      <c r="O12" s="18">
        <f>[8]Junho!$E$18</f>
        <v>60.208333333333336</v>
      </c>
      <c r="P12" s="18">
        <f>[8]Junho!$E$19</f>
        <v>59.75</v>
      </c>
      <c r="Q12" s="18">
        <f>[8]Junho!$E$20</f>
        <v>64.125</v>
      </c>
      <c r="R12" s="18">
        <f>[8]Junho!$E$21</f>
        <v>81.625</v>
      </c>
      <c r="S12" s="18">
        <f>[8]Junho!$E$22</f>
        <v>73.333333333333329</v>
      </c>
      <c r="T12" s="18">
        <f>[8]Junho!$E$23</f>
        <v>62.458333333333336</v>
      </c>
      <c r="U12" s="18">
        <f>[8]Junho!$E$24</f>
        <v>67.625</v>
      </c>
      <c r="V12" s="18">
        <f>[8]Junho!$E$25</f>
        <v>69.5</v>
      </c>
      <c r="W12" s="18">
        <f>[8]Junho!$E$25</f>
        <v>69.5</v>
      </c>
      <c r="X12" s="18">
        <f>[8]Junho!$E$27</f>
        <v>77.75</v>
      </c>
      <c r="Y12" s="18">
        <f>[8]Junho!$E$28</f>
        <v>68.25</v>
      </c>
      <c r="Z12" s="18">
        <f>[8]Junho!$E$29</f>
        <v>77.227272727272734</v>
      </c>
      <c r="AA12" s="18">
        <f>[8]Junho!$E$30</f>
        <v>96.916666666666671</v>
      </c>
      <c r="AB12" s="18">
        <f>[8]Junho!$E$31</f>
        <v>88.875</v>
      </c>
      <c r="AC12" s="18">
        <f>[8]Junho!$E$32</f>
        <v>77.541666666666671</v>
      </c>
      <c r="AD12" s="18">
        <f>[8]Junho!$E$33</f>
        <v>67.208333333333329</v>
      </c>
      <c r="AE12" s="18">
        <f>[8]Junho!$E$34</f>
        <v>63.333333333333336</v>
      </c>
      <c r="AF12" s="36">
        <f t="shared" si="1"/>
        <v>71.913131313131316</v>
      </c>
    </row>
    <row r="13" spans="1:33" ht="17.100000000000001" customHeight="1" x14ac:dyDescent="0.2">
      <c r="A13" s="16" t="s">
        <v>5</v>
      </c>
      <c r="B13" s="18">
        <f>[9]Junho!$E$5</f>
        <v>78</v>
      </c>
      <c r="C13" s="18">
        <f>[9]Junho!$E$5</f>
        <v>78</v>
      </c>
      <c r="D13" s="18">
        <f>[9]Junho!$E$7</f>
        <v>84.041666666666671</v>
      </c>
      <c r="E13" s="18">
        <f>[9]Junho!$E$8</f>
        <v>72.125</v>
      </c>
      <c r="F13" s="18">
        <f>[9]Junho!$E$9</f>
        <v>67.833333333333329</v>
      </c>
      <c r="G13" s="18">
        <f>[9]Junho!$E$10</f>
        <v>67.541666666666671</v>
      </c>
      <c r="H13" s="18">
        <f>[9]Junho!$E$11</f>
        <v>59.166666666666664</v>
      </c>
      <c r="I13" s="18">
        <f>[9]Junho!$E$12</f>
        <v>62.625</v>
      </c>
      <c r="J13" s="18">
        <f>[9]Junho!$E$13</f>
        <v>61.708333333333336</v>
      </c>
      <c r="K13" s="18">
        <f>[9]Junho!$E$14</f>
        <v>74.541666666666671</v>
      </c>
      <c r="L13" s="18">
        <f>[9]Junho!$E$15</f>
        <v>87.958333333333329</v>
      </c>
      <c r="M13" s="18">
        <f>[9]Junho!$E$15</f>
        <v>87.958333333333329</v>
      </c>
      <c r="N13" s="18">
        <f>[9]Junho!$E$17</f>
        <v>72.25</v>
      </c>
      <c r="O13" s="18">
        <f>[9]Junho!$E$18</f>
        <v>73.791666666666671</v>
      </c>
      <c r="P13" s="18">
        <f>[9]Junho!$E$19</f>
        <v>72.458333333333329</v>
      </c>
      <c r="Q13" s="18">
        <f>[9]Junho!$E$20</f>
        <v>83</v>
      </c>
      <c r="R13" s="18">
        <f>[9]Junho!$E$21</f>
        <v>83.666666666666671</v>
      </c>
      <c r="S13" s="18">
        <f>[9]Junho!$E$22</f>
        <v>76.833333333333329</v>
      </c>
      <c r="T13" s="18">
        <f>[9]Junho!$E$23</f>
        <v>79.25</v>
      </c>
      <c r="U13" s="18">
        <f>[9]Junho!$E$24</f>
        <v>82.875</v>
      </c>
      <c r="V13" s="18">
        <f>[9]Junho!$E$25</f>
        <v>85.166666666666671</v>
      </c>
      <c r="W13" s="18">
        <f>[9]Junho!$E$25</f>
        <v>85.166666666666671</v>
      </c>
      <c r="X13" s="18">
        <f>[9]Junho!$E$27</f>
        <v>78.375</v>
      </c>
      <c r="Y13" s="18">
        <f>[9]Junho!$E$28</f>
        <v>81.583333333333329</v>
      </c>
      <c r="Z13" s="18">
        <f>[9]Junho!$E$29</f>
        <v>83.63636363636364</v>
      </c>
      <c r="AA13" s="18">
        <f>[9]Junho!$E$30</f>
        <v>89.291666666666671</v>
      </c>
      <c r="AB13" s="18">
        <f>[9]Junho!$E$31</f>
        <v>87.125</v>
      </c>
      <c r="AC13" s="18">
        <f>[9]Junho!$E$32</f>
        <v>78.5</v>
      </c>
      <c r="AD13" s="18">
        <f>[9]Junho!$E$33</f>
        <v>80.041666666666671</v>
      </c>
      <c r="AE13" s="18">
        <f>[9]Junho!$E$34</f>
        <v>82.125</v>
      </c>
      <c r="AF13" s="36">
        <f t="shared" si="1"/>
        <v>77.88787878787879</v>
      </c>
    </row>
    <row r="14" spans="1:33" ht="17.100000000000001" customHeight="1" x14ac:dyDescent="0.2">
      <c r="A14" s="16" t="s">
        <v>50</v>
      </c>
      <c r="B14" s="18">
        <f>[10]Junho!$E$5</f>
        <v>75.958333333333329</v>
      </c>
      <c r="C14" s="18">
        <f>[10]Junho!$E$5</f>
        <v>75.958333333333329</v>
      </c>
      <c r="D14" s="18">
        <f>[10]Junho!$E$7</f>
        <v>77.25</v>
      </c>
      <c r="E14" s="18">
        <f>[10]Junho!$E$8</f>
        <v>73.291666666666671</v>
      </c>
      <c r="F14" s="18">
        <f>[10]Junho!$E$9</f>
        <v>70.708333333333329</v>
      </c>
      <c r="G14" s="18">
        <f>[10]Junho!$E$10</f>
        <v>63.565217391304351</v>
      </c>
      <c r="H14" s="18">
        <f>[10]Junho!$E$11</f>
        <v>63.041666666666664</v>
      </c>
      <c r="I14" s="18">
        <f>[10]Junho!$E$12</f>
        <v>63.391304347826086</v>
      </c>
      <c r="J14" s="18">
        <f>[10]Junho!$E$13</f>
        <v>61.333333333333336</v>
      </c>
      <c r="K14" s="18">
        <f>[10]Junho!$E$14</f>
        <v>73.041666666666671</v>
      </c>
      <c r="L14" s="18">
        <f>[10]Junho!$E$15</f>
        <v>76.25</v>
      </c>
      <c r="M14" s="18">
        <f>[10]Junho!$E$15</f>
        <v>76.25</v>
      </c>
      <c r="N14" s="18">
        <f>[10]Junho!$E$17</f>
        <v>69.75</v>
      </c>
      <c r="O14" s="18">
        <f>[10]Junho!$E$18</f>
        <v>64.166666666666671</v>
      </c>
      <c r="P14" s="18">
        <f>[10]Junho!$E$19</f>
        <v>62.291666666666664</v>
      </c>
      <c r="Q14" s="18">
        <f>[10]Junho!$E$20</f>
        <v>64.416666666666671</v>
      </c>
      <c r="R14" s="18">
        <f>[10]Junho!$E$21</f>
        <v>78.625</v>
      </c>
      <c r="S14" s="18">
        <f>[10]Junho!$E$22</f>
        <v>69.958333333333329</v>
      </c>
      <c r="T14" s="18">
        <f>[10]Junho!$E$23</f>
        <v>62.875</v>
      </c>
      <c r="U14" s="18">
        <f>[10]Junho!$E$24</f>
        <v>67.708333333333329</v>
      </c>
      <c r="V14" s="18">
        <f>[10]Junho!$E$25</f>
        <v>77.041666666666671</v>
      </c>
      <c r="W14" s="18">
        <f>[10]Junho!$E$25</f>
        <v>77.041666666666671</v>
      </c>
      <c r="X14" s="18">
        <f>[10]Junho!$E$27</f>
        <v>73.125</v>
      </c>
      <c r="Y14" s="18">
        <f>[10]Junho!$E$28</f>
        <v>69.875</v>
      </c>
      <c r="Z14" s="18">
        <f>[10]Junho!$E$29</f>
        <v>80.272727272727266</v>
      </c>
      <c r="AA14" s="18">
        <f>[10]Junho!$E$30</f>
        <v>87.956521739130437</v>
      </c>
      <c r="AB14" s="18">
        <f>[10]Junho!$E$31</f>
        <v>83.291666666666671</v>
      </c>
      <c r="AC14" s="18">
        <f>[10]Junho!$E$32</f>
        <v>74.791666666666671</v>
      </c>
      <c r="AD14" s="18">
        <f>[10]Junho!$E$33</f>
        <v>65.083333333333329</v>
      </c>
      <c r="AE14" s="18">
        <f>[10]Junho!$E$34</f>
        <v>66.375</v>
      </c>
      <c r="AF14" s="36">
        <f t="shared" si="1"/>
        <v>71.489525691699612</v>
      </c>
    </row>
    <row r="15" spans="1:33" ht="17.100000000000001" customHeight="1" x14ac:dyDescent="0.2">
      <c r="A15" s="16" t="s">
        <v>6</v>
      </c>
      <c r="B15" s="18">
        <f>[11]Junho!$E$5</f>
        <v>65.833333333333329</v>
      </c>
      <c r="C15" s="18">
        <f>[11]Junho!$E$5</f>
        <v>65.833333333333329</v>
      </c>
      <c r="D15" s="18">
        <f>[11]Junho!$E$7</f>
        <v>72.8</v>
      </c>
      <c r="E15" s="18">
        <f>[11]Junho!$E$8</f>
        <v>59.909090909090907</v>
      </c>
      <c r="F15" s="18">
        <f>[11]Junho!$E$9</f>
        <v>66.125</v>
      </c>
      <c r="G15" s="18">
        <f>[11]Junho!$E$10</f>
        <v>61</v>
      </c>
      <c r="H15" s="18">
        <f>[11]Junho!$E$11</f>
        <v>61.294117647058826</v>
      </c>
      <c r="I15" s="18">
        <f>[11]Junho!$E$12</f>
        <v>69.571428571428569</v>
      </c>
      <c r="J15" s="18">
        <f>[11]Junho!$E$13</f>
        <v>68.545454545454547</v>
      </c>
      <c r="K15" s="18">
        <f>[11]Junho!$E$14</f>
        <v>68.1875</v>
      </c>
      <c r="L15" s="18">
        <f>[11]Junho!$E$15</f>
        <v>69.6875</v>
      </c>
      <c r="M15" s="18">
        <f>[11]Junho!$E$15</f>
        <v>69.6875</v>
      </c>
      <c r="N15" s="18">
        <f>[11]Junho!$E$17</f>
        <v>69.82352941176471</v>
      </c>
      <c r="O15" s="18">
        <f>[11]Junho!$E$18</f>
        <v>61.93333333333333</v>
      </c>
      <c r="P15" s="18">
        <f>[11]Junho!$E$19</f>
        <v>61.8</v>
      </c>
      <c r="Q15" s="18">
        <f>[11]Junho!$E$20</f>
        <v>71.86666666666666</v>
      </c>
      <c r="R15" s="18">
        <f>[11]Junho!$E$21</f>
        <v>68.615384615384613</v>
      </c>
      <c r="S15" s="18">
        <f>[11]Junho!$E$22</f>
        <v>64.07692307692308</v>
      </c>
      <c r="T15" s="18">
        <f>[11]Junho!$E$23</f>
        <v>58.692307692307693</v>
      </c>
      <c r="U15" s="18">
        <f>[11]Junho!$E$24</f>
        <v>71.588235294117652</v>
      </c>
      <c r="V15" s="18">
        <f>[11]Junho!$E$25</f>
        <v>78.583333333333329</v>
      </c>
      <c r="W15" s="18">
        <f>[11]Junho!$E$25</f>
        <v>78.583333333333329</v>
      </c>
      <c r="X15" s="18">
        <f>[11]Junho!$E$27</f>
        <v>63.92307692307692</v>
      </c>
      <c r="Y15" s="18">
        <f>[11]Junho!$E$28</f>
        <v>58.615384615384613</v>
      </c>
      <c r="Z15" s="18">
        <f>[11]Junho!$E$29</f>
        <v>73.666666666666671</v>
      </c>
      <c r="AA15" s="18">
        <f>[11]Junho!$E$30</f>
        <v>89.777777777777771</v>
      </c>
      <c r="AB15" s="18">
        <f>[11]Junho!$E$31</f>
        <v>72.36363636363636</v>
      </c>
      <c r="AC15" s="18">
        <f>[11]Junho!$E$32</f>
        <v>64.454545454545453</v>
      </c>
      <c r="AD15" s="18">
        <f>[11]Junho!$E$33</f>
        <v>59.272727272727273</v>
      </c>
      <c r="AE15" s="18">
        <f>[11]Junho!$E$34</f>
        <v>62.083333333333336</v>
      </c>
      <c r="AF15" s="36">
        <f t="shared" si="1"/>
        <v>67.606481783467061</v>
      </c>
    </row>
    <row r="16" spans="1:33" ht="17.100000000000001" customHeight="1" x14ac:dyDescent="0.2">
      <c r="A16" s="16" t="s">
        <v>7</v>
      </c>
      <c r="B16" s="18">
        <f>[12]Junho!$E$5</f>
        <v>83.041666666666671</v>
      </c>
      <c r="C16" s="18">
        <f>[12]Junho!$E$5</f>
        <v>83.041666666666671</v>
      </c>
      <c r="D16" s="18">
        <f>[12]Junho!$E$7</f>
        <v>82.833333333333329</v>
      </c>
      <c r="E16" s="18">
        <f>[12]Junho!$E$8</f>
        <v>79.458333333333329</v>
      </c>
      <c r="F16" s="18">
        <f>[12]Junho!$E$9</f>
        <v>76.416666666666671</v>
      </c>
      <c r="G16" s="18">
        <f>[12]Junho!$E$10</f>
        <v>68.666666666666671</v>
      </c>
      <c r="H16" s="18">
        <f>[12]Junho!$E$11</f>
        <v>70.25</v>
      </c>
      <c r="I16" s="18">
        <f>[12]Junho!$E$12</f>
        <v>72.666666666666671</v>
      </c>
      <c r="J16" s="18">
        <f>[12]Junho!$E$13</f>
        <v>69.333333333333329</v>
      </c>
      <c r="K16" s="18">
        <f>[12]Junho!$E$14</f>
        <v>79.208333333333329</v>
      </c>
      <c r="L16" s="18">
        <f>[12]Junho!$E$15</f>
        <v>87.416666666666671</v>
      </c>
      <c r="M16" s="18">
        <f>[12]Junho!$E$15</f>
        <v>87.416666666666671</v>
      </c>
      <c r="N16" s="18">
        <f>[12]Junho!$E$17</f>
        <v>77.333333333333329</v>
      </c>
      <c r="O16" s="18">
        <f>[12]Junho!$E$18</f>
        <v>74.666666666666671</v>
      </c>
      <c r="P16" s="18">
        <f>[12]Junho!$E$19</f>
        <v>92.958333333333329</v>
      </c>
      <c r="Q16" s="18">
        <f>[12]Junho!$E$20</f>
        <v>93.791666666666671</v>
      </c>
      <c r="R16" s="18">
        <f>[12]Junho!$E$21</f>
        <v>90.666666666666671</v>
      </c>
      <c r="S16" s="18">
        <f>[12]Junho!$E$22</f>
        <v>83.958333333333329</v>
      </c>
      <c r="T16" s="18">
        <f>[12]Junho!$E$23</f>
        <v>90.130434782608702</v>
      </c>
      <c r="U16" s="18">
        <f>[12]Junho!$E$24</f>
        <v>93.473684210526315</v>
      </c>
      <c r="V16" s="18">
        <f>[12]Junho!$E$25</f>
        <v>95.041666666666671</v>
      </c>
      <c r="W16" s="18">
        <f>[12]Junho!$E$25</f>
        <v>95.041666666666671</v>
      </c>
      <c r="X16" s="18">
        <f>[12]Junho!$E$27</f>
        <v>90.15789473684211</v>
      </c>
      <c r="Y16" s="18">
        <f>[12]Junho!$E$28</f>
        <v>82.1875</v>
      </c>
      <c r="Z16" s="18">
        <f>[12]Junho!$E$29</f>
        <v>96.571428571428569</v>
      </c>
      <c r="AA16" s="18" t="str">
        <f>[12]Junho!$E$30</f>
        <v>**</v>
      </c>
      <c r="AB16" s="18" t="str">
        <f>[12]Junho!$E$31</f>
        <v>**</v>
      </c>
      <c r="AC16" s="18">
        <f>[12]Junho!$E$32</f>
        <v>84.375</v>
      </c>
      <c r="AD16" s="18">
        <f>[12]Junho!$E$33</f>
        <v>83.416666666666671</v>
      </c>
      <c r="AE16" s="18">
        <f>[12]Junho!$E$34</f>
        <v>86.708333333333329</v>
      </c>
      <c r="AF16" s="36">
        <f>AVERAGE(B15:AE15)</f>
        <v>67.606481783467061</v>
      </c>
    </row>
    <row r="17" spans="1:32" ht="17.100000000000001" customHeight="1" x14ac:dyDescent="0.2">
      <c r="A17" s="16" t="s">
        <v>8</v>
      </c>
      <c r="B17" s="18">
        <f>[13]Junho!$E$5</f>
        <v>82.208333333333329</v>
      </c>
      <c r="C17" s="18">
        <f>[13]Junho!$E$5</f>
        <v>82.208333333333329</v>
      </c>
      <c r="D17" s="18">
        <f>[13]Junho!$E$7</f>
        <v>82.958333333333329</v>
      </c>
      <c r="E17" s="18">
        <f>[13]Junho!$E$8</f>
        <v>83.291666666666671</v>
      </c>
      <c r="F17" s="18">
        <f>[13]Junho!$E$9</f>
        <v>81.041666666666671</v>
      </c>
      <c r="G17" s="18">
        <f>[13]Junho!$E$10</f>
        <v>76.375</v>
      </c>
      <c r="H17" s="18">
        <f>[13]Junho!$E$11</f>
        <v>77.666666666666671</v>
      </c>
      <c r="I17" s="18">
        <f>[13]Junho!$E$12</f>
        <v>73.5</v>
      </c>
      <c r="J17" s="18">
        <f>[13]Junho!$E$13</f>
        <v>76.208333333333329</v>
      </c>
      <c r="K17" s="18">
        <f>[13]Junho!$E$14</f>
        <v>88.5</v>
      </c>
      <c r="L17" s="18">
        <f>[13]Junho!$E$15</f>
        <v>85.25</v>
      </c>
      <c r="M17" s="18">
        <f>[13]Junho!$E$15</f>
        <v>85.25</v>
      </c>
      <c r="N17" s="18">
        <f>[13]Junho!$E$17</f>
        <v>82.25</v>
      </c>
      <c r="O17" s="18">
        <f>[13]Junho!$E$18</f>
        <v>83.958333333333329</v>
      </c>
      <c r="P17" s="18">
        <f>[13]Junho!$E$19</f>
        <v>91.416666666666671</v>
      </c>
      <c r="Q17" s="18">
        <f>[13]Junho!$E$20</f>
        <v>95.666666666666671</v>
      </c>
      <c r="R17" s="18">
        <f>[13]Junho!$E$21</f>
        <v>91.5</v>
      </c>
      <c r="S17" s="18">
        <f>[13]Junho!$E$22</f>
        <v>87.083333333333329</v>
      </c>
      <c r="T17" s="18">
        <f>[13]Junho!$E$23</f>
        <v>91.875</v>
      </c>
      <c r="U17" s="18">
        <f>[13]Junho!$E$24</f>
        <v>96.041666666666671</v>
      </c>
      <c r="V17" s="18">
        <f>[13]Junho!$E$25</f>
        <v>95.291666666666671</v>
      </c>
      <c r="W17" s="18">
        <f>[13]Junho!$E$25</f>
        <v>95.291666666666671</v>
      </c>
      <c r="X17" s="18">
        <f>[13]Junho!$E$27</f>
        <v>92.583333333333329</v>
      </c>
      <c r="Y17" s="18">
        <f>[13]Junho!$E$28</f>
        <v>94.208333333333329</v>
      </c>
      <c r="Z17" s="18">
        <f>[13]Junho!$E$29</f>
        <v>97.13636363636364</v>
      </c>
      <c r="AA17" s="18">
        <f>[13]Junho!$E$30</f>
        <v>96.291666666666671</v>
      </c>
      <c r="AB17" s="18">
        <f>[13]Junho!$E$31</f>
        <v>94.125</v>
      </c>
      <c r="AC17" s="18">
        <f>[13]Junho!$E$32</f>
        <v>91.416666666666671</v>
      </c>
      <c r="AD17" s="18">
        <f>[13]Junho!$E$33</f>
        <v>84.416666666666671</v>
      </c>
      <c r="AE17" s="18">
        <f>[13]Junho!$E$34</f>
        <v>90.458333333333329</v>
      </c>
      <c r="AF17" s="36">
        <f t="shared" ref="AF17:AF32" si="3">AVERAGE(B17:AE17)</f>
        <v>87.51565656565657</v>
      </c>
    </row>
    <row r="18" spans="1:32" ht="17.100000000000001" customHeight="1" x14ac:dyDescent="0.2">
      <c r="A18" s="16" t="s">
        <v>9</v>
      </c>
      <c r="B18" s="18">
        <f>[14]Junho!$E$5</f>
        <v>79.291666666666671</v>
      </c>
      <c r="C18" s="18">
        <f>[14]Junho!$E$5</f>
        <v>79.291666666666671</v>
      </c>
      <c r="D18" s="18">
        <f>[14]Junho!$E$7</f>
        <v>87.041666666666671</v>
      </c>
      <c r="E18" s="18">
        <f>[14]Junho!$E$8</f>
        <v>77.333333333333329</v>
      </c>
      <c r="F18" s="18">
        <f>[14]Junho!$E$9</f>
        <v>71.166666666666671</v>
      </c>
      <c r="G18" s="18">
        <f>[14]Junho!$E$10</f>
        <v>71.708333333333329</v>
      </c>
      <c r="H18" s="18">
        <f>[14]Junho!$E$11</f>
        <v>69.083333333333329</v>
      </c>
      <c r="I18" s="18">
        <f>[14]Junho!$E$12</f>
        <v>66.916666666666671</v>
      </c>
      <c r="J18" s="18">
        <f>[14]Junho!$E$13</f>
        <v>64.916666666666671</v>
      </c>
      <c r="K18" s="18">
        <f>[14]Junho!$E$14</f>
        <v>75.875</v>
      </c>
      <c r="L18" s="18">
        <f>[14]Junho!$E$15</f>
        <v>84.916666666666671</v>
      </c>
      <c r="M18" s="18">
        <f>[14]Junho!$E$15</f>
        <v>84.916666666666671</v>
      </c>
      <c r="N18" s="18">
        <f>[14]Junho!$E$17</f>
        <v>76.666666666666671</v>
      </c>
      <c r="O18" s="18">
        <f>[14]Junho!$E$18</f>
        <v>72.875</v>
      </c>
      <c r="P18" s="18">
        <f>[14]Junho!$E$19</f>
        <v>88.166666666666671</v>
      </c>
      <c r="Q18" s="18">
        <f>[14]Junho!$E$20</f>
        <v>93.875</v>
      </c>
      <c r="R18" s="18">
        <f>[14]Junho!$E$21</f>
        <v>90.666666666666671</v>
      </c>
      <c r="S18" s="18">
        <f>[14]Junho!$E$22</f>
        <v>80.416666666666671</v>
      </c>
      <c r="T18" s="18">
        <f>[14]Junho!$E$23</f>
        <v>87.958333333333329</v>
      </c>
      <c r="U18" s="18">
        <f>[14]Junho!$E$24</f>
        <v>89.458333333333329</v>
      </c>
      <c r="V18" s="18">
        <f>[14]Junho!$E$25</f>
        <v>92.458333333333329</v>
      </c>
      <c r="W18" s="18">
        <f>[14]Junho!$E$25</f>
        <v>92.458333333333329</v>
      </c>
      <c r="X18" s="18">
        <f>[14]Junho!$E$27</f>
        <v>86.791666666666671</v>
      </c>
      <c r="Y18" s="18">
        <f>[14]Junho!$E$28</f>
        <v>86.291666666666671</v>
      </c>
      <c r="Z18" s="18">
        <f>[14]Junho!$E$29</f>
        <v>95.454545454545453</v>
      </c>
      <c r="AA18" s="18">
        <f>[14]Junho!$E$30</f>
        <v>96.875</v>
      </c>
      <c r="AB18" s="18">
        <f>[14]Junho!$E$31</f>
        <v>88.791666666666671</v>
      </c>
      <c r="AC18" s="18">
        <f>[14]Junho!$E$32</f>
        <v>86.083333333333329</v>
      </c>
      <c r="AD18" s="18">
        <f>[14]Junho!$E$33</f>
        <v>83.75</v>
      </c>
      <c r="AE18" s="18">
        <f>[14]Junho!$E$34</f>
        <v>85.333333333333329</v>
      </c>
      <c r="AF18" s="36">
        <f t="shared" si="3"/>
        <v>82.894318181818178</v>
      </c>
    </row>
    <row r="19" spans="1:32" ht="17.100000000000001" customHeight="1" x14ac:dyDescent="0.2">
      <c r="A19" s="16" t="s">
        <v>49</v>
      </c>
      <c r="B19" s="18">
        <f>[15]Junho!$E$5</f>
        <v>77.75</v>
      </c>
      <c r="C19" s="18">
        <f>[15]Junho!$E$5</f>
        <v>77.75</v>
      </c>
      <c r="D19" s="18">
        <f>[15]Junho!$E$7</f>
        <v>75.625</v>
      </c>
      <c r="E19" s="18">
        <f>[15]Junho!$E$8</f>
        <v>74.958333333333329</v>
      </c>
      <c r="F19" s="18">
        <f>[15]Junho!$E$9</f>
        <v>71.5</v>
      </c>
      <c r="G19" s="18">
        <f>[15]Junho!$E$10</f>
        <v>73</v>
      </c>
      <c r="H19" s="18">
        <f>[15]Junho!$E$11</f>
        <v>72.5</v>
      </c>
      <c r="I19" s="18">
        <f>[15]Junho!$E$12</f>
        <v>73.083333333333329</v>
      </c>
      <c r="J19" s="18">
        <f>[15]Junho!$E$13</f>
        <v>69.25</v>
      </c>
      <c r="K19" s="18">
        <f>[15]Junho!$E$14</f>
        <v>84.583333333333329</v>
      </c>
      <c r="L19" s="18">
        <f>[15]Junho!$E$15</f>
        <v>85.083333333333329</v>
      </c>
      <c r="M19" s="18">
        <f>[15]Junho!$E$15</f>
        <v>85.083333333333329</v>
      </c>
      <c r="N19" s="18">
        <f>[15]Junho!$E$17</f>
        <v>78.958333333333329</v>
      </c>
      <c r="O19" s="18">
        <f>[15]Junho!$E$18</f>
        <v>76.75</v>
      </c>
      <c r="P19" s="18">
        <f>[15]Junho!$E$19</f>
        <v>88.125</v>
      </c>
      <c r="Q19" s="18">
        <f>[15]Junho!$E$20</f>
        <v>90.458333333333329</v>
      </c>
      <c r="R19" s="18">
        <f>[15]Junho!$E$21</f>
        <v>84.541666666666671</v>
      </c>
      <c r="S19" s="18">
        <f>[15]Junho!$E$22</f>
        <v>78.333333333333329</v>
      </c>
      <c r="T19" s="18">
        <f>[15]Junho!$E$23</f>
        <v>86.833333333333329</v>
      </c>
      <c r="U19" s="18">
        <f>[15]Junho!$E$24</f>
        <v>91.333333333333329</v>
      </c>
      <c r="V19" s="18">
        <f>[15]Junho!$E$25</f>
        <v>90.333333333333329</v>
      </c>
      <c r="W19" s="18">
        <f>[15]Junho!$E$25</f>
        <v>90.333333333333329</v>
      </c>
      <c r="X19" s="18">
        <f>[15]Junho!$E$27</f>
        <v>83.833333333333329</v>
      </c>
      <c r="Y19" s="18">
        <f>[15]Junho!$E$28</f>
        <v>87.958333333333329</v>
      </c>
      <c r="Z19" s="18">
        <f>[15]Junho!$E$29</f>
        <v>93.454545454545453</v>
      </c>
      <c r="AA19" s="18">
        <f>[15]Junho!$E$30</f>
        <v>95</v>
      </c>
      <c r="AB19" s="18">
        <f>[15]Junho!$E$31</f>
        <v>88.5</v>
      </c>
      <c r="AC19" s="18">
        <f>[15]Junho!$E$32</f>
        <v>83.166666666666671</v>
      </c>
      <c r="AD19" s="18">
        <f>[15]Junho!$E$33</f>
        <v>84.416666666666671</v>
      </c>
      <c r="AE19" s="18">
        <f>[15]Junho!$E$34</f>
        <v>87</v>
      </c>
      <c r="AF19" s="36">
        <f t="shared" si="3"/>
        <v>82.64987373737371</v>
      </c>
    </row>
    <row r="20" spans="1:32" ht="17.100000000000001" customHeight="1" x14ac:dyDescent="0.2">
      <c r="A20" s="16" t="s">
        <v>10</v>
      </c>
      <c r="B20" s="18">
        <f>[16]Junho!$E$5</f>
        <v>78.333333333333329</v>
      </c>
      <c r="C20" s="18">
        <f>[16]Junho!$E$5</f>
        <v>78.333333333333329</v>
      </c>
      <c r="D20" s="18">
        <f>[16]Junho!$E$7</f>
        <v>89.666666666666671</v>
      </c>
      <c r="E20" s="18">
        <f>[16]Junho!$E$8</f>
        <v>81.166666666666671</v>
      </c>
      <c r="F20" s="18">
        <f>[16]Junho!$E$9</f>
        <v>75.875</v>
      </c>
      <c r="G20" s="18">
        <f>[16]Junho!$E$10</f>
        <v>73.333333333333329</v>
      </c>
      <c r="H20" s="18">
        <f>[16]Junho!$E$11</f>
        <v>72.5</v>
      </c>
      <c r="I20" s="18">
        <f>[16]Junho!$E$12</f>
        <v>76.791666666666671</v>
      </c>
      <c r="J20" s="18">
        <f>[16]Junho!$E$13</f>
        <v>68</v>
      </c>
      <c r="K20" s="18">
        <f>[16]Junho!$E$14</f>
        <v>81.166666666666671</v>
      </c>
      <c r="L20" s="18">
        <f>[16]Junho!$E$15</f>
        <v>87.041666666666671</v>
      </c>
      <c r="M20" s="18">
        <f>[16]Junho!$E$15</f>
        <v>87.041666666666671</v>
      </c>
      <c r="N20" s="18">
        <f>[16]Junho!$E$17</f>
        <v>81.708333333333329</v>
      </c>
      <c r="O20" s="18">
        <f>[16]Junho!$E$18</f>
        <v>78.625</v>
      </c>
      <c r="P20" s="18">
        <f>[16]Junho!$E$19</f>
        <v>90</v>
      </c>
      <c r="Q20" s="18">
        <f>[16]Junho!$E$20</f>
        <v>92.75</v>
      </c>
      <c r="R20" s="18">
        <f>[16]Junho!$E$21</f>
        <v>89.875</v>
      </c>
      <c r="S20" s="18">
        <f>[16]Junho!$E$22</f>
        <v>83.083333333333329</v>
      </c>
      <c r="T20" s="18">
        <f>[16]Junho!$E$23</f>
        <v>87.208333333333329</v>
      </c>
      <c r="U20" s="18">
        <f>[16]Junho!$E$24</f>
        <v>94</v>
      </c>
      <c r="V20" s="18">
        <f>[16]Junho!$E$25</f>
        <v>94.458333333333329</v>
      </c>
      <c r="W20" s="18">
        <f>[16]Junho!$E$25</f>
        <v>94.458333333333329</v>
      </c>
      <c r="X20" s="18">
        <f>[16]Junho!$E$27</f>
        <v>90.916666666666671</v>
      </c>
      <c r="Y20" s="18">
        <f>[16]Junho!$E$28</f>
        <v>87.333333333333329</v>
      </c>
      <c r="Z20" s="18">
        <f>[16]Junho!$E$29</f>
        <v>95.86363636363636</v>
      </c>
      <c r="AA20" s="18">
        <f>[16]Junho!$E$30</f>
        <v>93.375</v>
      </c>
      <c r="AB20" s="18">
        <f>[16]Junho!$E$31</f>
        <v>88.375</v>
      </c>
      <c r="AC20" s="18">
        <f>[16]Junho!$E$32</f>
        <v>84.416666666666671</v>
      </c>
      <c r="AD20" s="18">
        <f>[16]Junho!$E$33</f>
        <v>77.708333333333329</v>
      </c>
      <c r="AE20" s="18">
        <f>[16]Junho!$E$34</f>
        <v>85.75</v>
      </c>
      <c r="AF20" s="36">
        <f t="shared" si="3"/>
        <v>84.638510101010084</v>
      </c>
    </row>
    <row r="21" spans="1:32" ht="17.100000000000001" customHeight="1" x14ac:dyDescent="0.2">
      <c r="A21" s="16" t="s">
        <v>11</v>
      </c>
      <c r="B21" s="18">
        <f>[17]Junho!$E$5</f>
        <v>84.5</v>
      </c>
      <c r="C21" s="18">
        <f>[17]Junho!$E$5</f>
        <v>84.5</v>
      </c>
      <c r="D21" s="18">
        <f>[17]Junho!$E$7</f>
        <v>76.666666666666671</v>
      </c>
      <c r="E21" s="18">
        <f>[17]Junho!$E$8</f>
        <v>75.461538461538467</v>
      </c>
      <c r="F21" s="18">
        <f>[17]Junho!$E$9</f>
        <v>79.10526315789474</v>
      </c>
      <c r="G21" s="18">
        <f>[17]Junho!$E$10</f>
        <v>80.208333333333329</v>
      </c>
      <c r="H21" s="18">
        <f>[17]Junho!$E$11</f>
        <v>81.869565217391298</v>
      </c>
      <c r="I21" s="18">
        <f>[17]Junho!$E$12</f>
        <v>81.166666666666671</v>
      </c>
      <c r="J21" s="18">
        <f>[17]Junho!$E$13</f>
        <v>76.541666666666671</v>
      </c>
      <c r="K21" s="18">
        <f>[17]Junho!$E$14</f>
        <v>88.791666666666671</v>
      </c>
      <c r="L21" s="18">
        <f>[17]Junho!$E$15</f>
        <v>88.94736842105263</v>
      </c>
      <c r="M21" s="18">
        <f>[17]Junho!$E$15</f>
        <v>88.94736842105263</v>
      </c>
      <c r="N21" s="18">
        <f>[17]Junho!$E$17</f>
        <v>81</v>
      </c>
      <c r="O21" s="18">
        <f>[17]Junho!$E$18</f>
        <v>81.80952380952381</v>
      </c>
      <c r="P21" s="18">
        <f>[17]Junho!$E$19</f>
        <v>96.208333333333329</v>
      </c>
      <c r="Q21" s="18">
        <f>[17]Junho!$E$20</f>
        <v>89.875</v>
      </c>
      <c r="R21" s="18">
        <f>[17]Junho!$E$21</f>
        <v>81.099999999999994</v>
      </c>
      <c r="S21" s="18">
        <f>[17]Junho!$E$22</f>
        <v>81</v>
      </c>
      <c r="T21" s="18">
        <f>[17]Junho!$E$23</f>
        <v>94.5</v>
      </c>
      <c r="U21" s="18">
        <f>[17]Junho!$E$24</f>
        <v>88.461538461538467</v>
      </c>
      <c r="V21" s="18">
        <f>[17]Junho!$E$25</f>
        <v>96.958333333333329</v>
      </c>
      <c r="W21" s="18">
        <f>[17]Junho!$E$25</f>
        <v>96.958333333333329</v>
      </c>
      <c r="X21" s="18">
        <f>[17]Junho!$E$27</f>
        <v>94.277777777777771</v>
      </c>
      <c r="Y21" s="18">
        <f>[17]Junho!$E$28</f>
        <v>76.545454545454547</v>
      </c>
      <c r="Z21" s="18">
        <f>[17]Junho!$E$29</f>
        <v>98.857142857142861</v>
      </c>
      <c r="AA21" s="18" t="str">
        <f>[17]Junho!$E$30</f>
        <v>**</v>
      </c>
      <c r="AB21" s="18">
        <f>[17]Junho!$E$31</f>
        <v>78</v>
      </c>
      <c r="AC21" s="18">
        <f>[17]Junho!$E$32</f>
        <v>76.071428571428569</v>
      </c>
      <c r="AD21" s="18">
        <f>[17]Junho!$E$33</f>
        <v>90.07692307692308</v>
      </c>
      <c r="AE21" s="18">
        <f>[17]Junho!$E$34</f>
        <v>84.5</v>
      </c>
      <c r="AF21" s="36">
        <f t="shared" si="3"/>
        <v>85.272616992369592</v>
      </c>
    </row>
    <row r="22" spans="1:32" ht="17.100000000000001" customHeight="1" x14ac:dyDescent="0.2">
      <c r="A22" s="16" t="s">
        <v>12</v>
      </c>
      <c r="B22" s="18">
        <f>[18]Junho!$E$5</f>
        <v>81.958333333333329</v>
      </c>
      <c r="C22" s="18">
        <f>[18]Junho!$E$5</f>
        <v>81.958333333333329</v>
      </c>
      <c r="D22" s="18">
        <f>[18]Junho!$E$7</f>
        <v>86.541666666666671</v>
      </c>
      <c r="E22" s="18">
        <f>[18]Junho!$E$8</f>
        <v>80.125</v>
      </c>
      <c r="F22" s="18">
        <f>[18]Junho!$E$9</f>
        <v>77.333333333333329</v>
      </c>
      <c r="G22" s="18">
        <f>[18]Junho!$E$10</f>
        <v>76.75</v>
      </c>
      <c r="H22" s="18">
        <f>[18]Junho!$E$11</f>
        <v>76.25</v>
      </c>
      <c r="I22" s="18">
        <f>[18]Junho!$E$12</f>
        <v>75.833333333333329</v>
      </c>
      <c r="J22" s="18">
        <f>[18]Junho!$E$13</f>
        <v>73.625</v>
      </c>
      <c r="K22" s="18">
        <f>[18]Junho!$E$14</f>
        <v>84.75</v>
      </c>
      <c r="L22" s="18">
        <f>[18]Junho!$E$15</f>
        <v>86.541666666666671</v>
      </c>
      <c r="M22" s="18">
        <f>[18]Junho!$E$15</f>
        <v>86.541666666666671</v>
      </c>
      <c r="N22" s="18">
        <f>[18]Junho!$E$17</f>
        <v>80</v>
      </c>
      <c r="O22" s="18">
        <f>[18]Junho!$E$18</f>
        <v>79.541666666666671</v>
      </c>
      <c r="P22" s="18">
        <f>[18]Junho!$E$19</f>
        <v>92.208333333333329</v>
      </c>
      <c r="Q22" s="18">
        <f>[18]Junho!$E$20</f>
        <v>94.666666666666671</v>
      </c>
      <c r="R22" s="18">
        <f>[18]Junho!$E$21</f>
        <v>87.875</v>
      </c>
      <c r="S22" s="18">
        <f>[18]Junho!$E$22</f>
        <v>82.291666666666671</v>
      </c>
      <c r="T22" s="18">
        <f>[18]Junho!$E$23</f>
        <v>92.083333333333329</v>
      </c>
      <c r="U22" s="18">
        <f>[18]Junho!$E$24</f>
        <v>88.333333333333329</v>
      </c>
      <c r="V22" s="18">
        <f>[18]Junho!$E$25</f>
        <v>88.416666666666671</v>
      </c>
      <c r="W22" s="18">
        <f>[18]Junho!$E$25</f>
        <v>88.416666666666671</v>
      </c>
      <c r="X22" s="18">
        <f>[18]Junho!$E$27</f>
        <v>82.375</v>
      </c>
      <c r="Y22" s="18">
        <f>[18]Junho!$E$28</f>
        <v>85.083333333333329</v>
      </c>
      <c r="Z22" s="18">
        <f>[18]Junho!$E$29</f>
        <v>90.045454545454547</v>
      </c>
      <c r="AA22" s="18">
        <f>[18]Junho!$E$30</f>
        <v>94.541666666666671</v>
      </c>
      <c r="AB22" s="18">
        <f>[18]Junho!$E$31</f>
        <v>88.958333333333329</v>
      </c>
      <c r="AC22" s="18">
        <f>[18]Junho!$E$32</f>
        <v>84.5</v>
      </c>
      <c r="AD22" s="18">
        <f>[18]Junho!$E$33</f>
        <v>89.041666666666671</v>
      </c>
      <c r="AE22" s="18">
        <f>[18]Junho!$E$34</f>
        <v>88.458333333333329</v>
      </c>
      <c r="AF22" s="36">
        <f t="shared" si="3"/>
        <v>84.834848484848479</v>
      </c>
    </row>
    <row r="23" spans="1:32" ht="17.100000000000001" customHeight="1" x14ac:dyDescent="0.2">
      <c r="A23" s="16" t="s">
        <v>13</v>
      </c>
      <c r="B23" s="18">
        <f>[19]Junho!$E$5</f>
        <v>78.833333333333329</v>
      </c>
      <c r="C23" s="18">
        <f>[19]Junho!$E$5</f>
        <v>78.833333333333329</v>
      </c>
      <c r="D23" s="18">
        <f>[19]Junho!$E$7</f>
        <v>87.291666666666671</v>
      </c>
      <c r="E23" s="18">
        <f>[19]Junho!$E$8</f>
        <v>82.208333333333329</v>
      </c>
      <c r="F23" s="18">
        <f>[19]Junho!$E$9</f>
        <v>77.916666666666671</v>
      </c>
      <c r="G23" s="18">
        <f>[19]Junho!$E$10</f>
        <v>78</v>
      </c>
      <c r="H23" s="18">
        <f>[19]Junho!$E$11</f>
        <v>77.75</v>
      </c>
      <c r="I23" s="18">
        <f>[19]Junho!$E$12</f>
        <v>82.541666666666671</v>
      </c>
      <c r="J23" s="18">
        <f>[19]Junho!$E$13</f>
        <v>79.666666666666671</v>
      </c>
      <c r="K23" s="18">
        <f>[19]Junho!$E$14</f>
        <v>81.208333333333329</v>
      </c>
      <c r="L23" s="18">
        <f>[19]Junho!$E$15</f>
        <v>86.833333333333329</v>
      </c>
      <c r="M23" s="18">
        <f>[19]Junho!$E$15</f>
        <v>86.833333333333329</v>
      </c>
      <c r="N23" s="18">
        <f>[19]Junho!$E$17</f>
        <v>81.208333333333329</v>
      </c>
      <c r="O23" s="18">
        <f>[19]Junho!$E$18</f>
        <v>79</v>
      </c>
      <c r="P23" s="18">
        <f>[19]Junho!$E$19</f>
        <v>85.458333333333329</v>
      </c>
      <c r="Q23" s="18">
        <f>[19]Junho!$E$20</f>
        <v>88.708333333333329</v>
      </c>
      <c r="R23" s="18">
        <f>[19]Junho!$E$21</f>
        <v>87.333333333333329</v>
      </c>
      <c r="S23" s="18">
        <f>[19]Junho!$E$22</f>
        <v>81.166666666666671</v>
      </c>
      <c r="T23" s="18">
        <f>[19]Junho!$E$23</f>
        <v>84.416666666666671</v>
      </c>
      <c r="U23" s="18">
        <f>[19]Junho!$E$24</f>
        <v>88.208333333333329</v>
      </c>
      <c r="V23" s="18" t="str">
        <f>[19]Junho!$E$25</f>
        <v>**</v>
      </c>
      <c r="W23" s="18" t="str">
        <f>[19]Junho!$E$25</f>
        <v>**</v>
      </c>
      <c r="X23" s="18" t="str">
        <f>[19]Junho!$E$27</f>
        <v>**</v>
      </c>
      <c r="Y23" s="18" t="str">
        <f>[19]Junho!$E$28</f>
        <v>**</v>
      </c>
      <c r="Z23" s="18" t="str">
        <f>[19]Junho!$E$29</f>
        <v>**</v>
      </c>
      <c r="AA23" s="18" t="str">
        <f>[19]Junho!$E$30</f>
        <v>**</v>
      </c>
      <c r="AB23" s="18" t="str">
        <f>[19]Junho!$E$31</f>
        <v>**</v>
      </c>
      <c r="AC23" s="18" t="str">
        <f>[19]Junho!$E$32</f>
        <v>**</v>
      </c>
      <c r="AD23" s="18" t="str">
        <f>[19]Junho!$E$33</f>
        <v>**</v>
      </c>
      <c r="AE23" s="18" t="str">
        <f>[19]Junho!$E$34</f>
        <v>**</v>
      </c>
      <c r="AF23" s="36">
        <f t="shared" si="3"/>
        <v>82.67083333333332</v>
      </c>
    </row>
    <row r="24" spans="1:32" ht="17.100000000000001" customHeight="1" x14ac:dyDescent="0.2">
      <c r="A24" s="16" t="s">
        <v>14</v>
      </c>
      <c r="B24" s="18">
        <f>[20]Junho!$E$5</f>
        <v>71.125</v>
      </c>
      <c r="C24" s="18">
        <f>[20]Junho!$E$5</f>
        <v>71.125</v>
      </c>
      <c r="D24" s="18">
        <f>[20]Junho!$E$7</f>
        <v>82.875</v>
      </c>
      <c r="E24" s="18">
        <f>[20]Junho!$E$8</f>
        <v>78.666666666666671</v>
      </c>
      <c r="F24" s="18">
        <f>[20]Junho!$E$9</f>
        <v>75.916666666666671</v>
      </c>
      <c r="G24" s="18">
        <f>[20]Junho!$E$10</f>
        <v>76.833333333333329</v>
      </c>
      <c r="H24" s="18">
        <f>[20]Junho!$E$11</f>
        <v>73.916666666666671</v>
      </c>
      <c r="I24" s="18">
        <f>[20]Junho!$E$12</f>
        <v>70.583333333333329</v>
      </c>
      <c r="J24" s="18">
        <f>[20]Junho!$E$13</f>
        <v>65.583333333333329</v>
      </c>
      <c r="K24" s="18">
        <f>[20]Junho!$E$14</f>
        <v>72.041666666666671</v>
      </c>
      <c r="L24" s="18">
        <f>[20]Junho!$E$15</f>
        <v>71.125</v>
      </c>
      <c r="M24" s="18">
        <f>[20]Junho!$E$15</f>
        <v>71.125</v>
      </c>
      <c r="N24" s="18">
        <f>[20]Junho!$E$17</f>
        <v>72.291666666666671</v>
      </c>
      <c r="O24" s="18">
        <f>[20]Junho!$E$18</f>
        <v>72.416666666666671</v>
      </c>
      <c r="P24" s="18">
        <f>[20]Junho!$E$19</f>
        <v>71.458333333333329</v>
      </c>
      <c r="Q24" s="18">
        <f>[20]Junho!$E$20</f>
        <v>66.291666666666671</v>
      </c>
      <c r="R24" s="18">
        <f>[20]Junho!$E$21</f>
        <v>83.208333333333329</v>
      </c>
      <c r="S24" s="18">
        <f>[20]Junho!$E$22</f>
        <v>77.708333333333329</v>
      </c>
      <c r="T24" s="18">
        <f>[20]Junho!$E$23</f>
        <v>69.791666666666671</v>
      </c>
      <c r="U24" s="18">
        <f>[20]Junho!$E$24</f>
        <v>70</v>
      </c>
      <c r="V24" s="18">
        <f>[20]Junho!$E$25</f>
        <v>64.166666666666671</v>
      </c>
      <c r="W24" s="18">
        <f>[20]Junho!$E$25</f>
        <v>64.166666666666671</v>
      </c>
      <c r="X24" s="18">
        <f>[20]Junho!$E$27</f>
        <v>78.708333333333329</v>
      </c>
      <c r="Y24" s="18">
        <f>[20]Junho!$E$28</f>
        <v>71.458333333333329</v>
      </c>
      <c r="Z24" s="18">
        <f>[20]Junho!$E$29</f>
        <v>80.13636363636364</v>
      </c>
      <c r="AA24" s="18">
        <f>[20]Junho!$E$30</f>
        <v>90.458333333333329</v>
      </c>
      <c r="AB24" s="18">
        <f>[20]Junho!$E$31</f>
        <v>85.791666666666671</v>
      </c>
      <c r="AC24" s="18">
        <f>[20]Junho!$E$32</f>
        <v>82.208333333333329</v>
      </c>
      <c r="AD24" s="18">
        <f>[20]Junho!$E$33</f>
        <v>75.291666666666671</v>
      </c>
      <c r="AE24" s="18">
        <f>[20]Junho!$E$34</f>
        <v>74.291666666666671</v>
      </c>
      <c r="AF24" s="36">
        <f t="shared" si="3"/>
        <v>74.358712121212122</v>
      </c>
    </row>
    <row r="25" spans="1:32" ht="17.100000000000001" customHeight="1" x14ac:dyDescent="0.2">
      <c r="A25" s="16" t="s">
        <v>15</v>
      </c>
      <c r="B25" s="18">
        <f>[21]Junho!$E$5</f>
        <v>84.083333333333329</v>
      </c>
      <c r="C25" s="18">
        <f>[21]Junho!$E$5</f>
        <v>84.083333333333329</v>
      </c>
      <c r="D25" s="18">
        <f>[21]Junho!$E$7</f>
        <v>76.833333333333329</v>
      </c>
      <c r="E25" s="18">
        <f>[21]Junho!$E$8</f>
        <v>83.458333333333329</v>
      </c>
      <c r="F25" s="18">
        <f>[21]Junho!$E$9</f>
        <v>83.708333333333329</v>
      </c>
      <c r="G25" s="18">
        <f>[21]Junho!$E$10</f>
        <v>68.833333333333329</v>
      </c>
      <c r="H25" s="18">
        <f>[21]Junho!$E$11</f>
        <v>73.5</v>
      </c>
      <c r="I25" s="18">
        <f>[21]Junho!$E$12</f>
        <v>74.291666666666671</v>
      </c>
      <c r="J25" s="18">
        <f>[21]Junho!$E$13</f>
        <v>76.041666666666671</v>
      </c>
      <c r="K25" s="18">
        <f>[21]Junho!$E$14</f>
        <v>86.375</v>
      </c>
      <c r="L25" s="18">
        <f>[21]Junho!$E$15</f>
        <v>85.125</v>
      </c>
      <c r="M25" s="18">
        <f>[21]Junho!$E$15</f>
        <v>85.125</v>
      </c>
      <c r="N25" s="18">
        <f>[21]Junho!$E$17</f>
        <v>80.291666666666671</v>
      </c>
      <c r="O25" s="18">
        <f>[21]Junho!$E$18</f>
        <v>82.666666666666671</v>
      </c>
      <c r="P25" s="18">
        <f>[21]Junho!$E$19</f>
        <v>89.541666666666671</v>
      </c>
      <c r="Q25" s="18">
        <f>[21]Junho!$E$20</f>
        <v>89.291666666666671</v>
      </c>
      <c r="R25" s="18">
        <f>[21]Junho!$E$21</f>
        <v>86.5</v>
      </c>
      <c r="S25" s="18">
        <f>[21]Junho!$E$22</f>
        <v>92.083333333333329</v>
      </c>
      <c r="T25" s="18">
        <f>[21]Junho!$E$23</f>
        <v>84.833333333333329</v>
      </c>
      <c r="U25" s="18">
        <f>[21]Junho!$E$24</f>
        <v>97.916666666666671</v>
      </c>
      <c r="V25" s="18">
        <f>[21]Junho!$E$25</f>
        <v>100</v>
      </c>
      <c r="W25" s="18">
        <f>[21]Junho!$E$25</f>
        <v>100</v>
      </c>
      <c r="X25" s="18">
        <f>[21]Junho!$E$27</f>
        <v>97.25</v>
      </c>
      <c r="Y25" s="18">
        <f>[21]Junho!$E$28</f>
        <v>97.291666666666671</v>
      </c>
      <c r="Z25" s="18">
        <f>[21]Junho!$E$29</f>
        <v>100</v>
      </c>
      <c r="AA25" s="18">
        <f>[21]Junho!$E$30</f>
        <v>99.1</v>
      </c>
      <c r="AB25" s="18">
        <f>[21]Junho!$E$31</f>
        <v>89.458333333333329</v>
      </c>
      <c r="AC25" s="18">
        <f>[21]Junho!$E$32</f>
        <v>87.541666666666671</v>
      </c>
      <c r="AD25" s="18">
        <f>[21]Junho!$E$33</f>
        <v>84</v>
      </c>
      <c r="AE25" s="18">
        <f>[21]Junho!$E$34</f>
        <v>91.916666666666671</v>
      </c>
      <c r="AF25" s="36">
        <f t="shared" si="3"/>
        <v>87.038055555555545</v>
      </c>
    </row>
    <row r="26" spans="1:32" ht="17.100000000000001" customHeight="1" x14ac:dyDescent="0.2">
      <c r="A26" s="16" t="s">
        <v>16</v>
      </c>
      <c r="B26" s="18">
        <f>[22]Junho!$E$5</f>
        <v>77.958333333333329</v>
      </c>
      <c r="C26" s="18">
        <f>[22]Junho!$E$5</f>
        <v>77.958333333333329</v>
      </c>
      <c r="D26" s="18" t="str">
        <f>[22]Junho!$E$7</f>
        <v>**</v>
      </c>
      <c r="E26" s="18" t="str">
        <f>[22]Junho!$E$8</f>
        <v>**</v>
      </c>
      <c r="F26" s="18" t="str">
        <f>[22]Junho!$E$9</f>
        <v>**</v>
      </c>
      <c r="G26" s="18" t="str">
        <f>[22]Junho!$E$10</f>
        <v>**</v>
      </c>
      <c r="H26" s="18" t="str">
        <f>[22]Junho!$E$11</f>
        <v>**</v>
      </c>
      <c r="I26" s="18" t="str">
        <f>[22]Junho!$E$12</f>
        <v>**</v>
      </c>
      <c r="J26" s="18" t="str">
        <f>[22]Junho!$E$13</f>
        <v>**</v>
      </c>
      <c r="K26" s="18">
        <f>[22]Junho!$E$14</f>
        <v>84.916666666666671</v>
      </c>
      <c r="L26" s="18">
        <f>[22]Junho!$E$15</f>
        <v>84.875</v>
      </c>
      <c r="M26" s="18">
        <f>[22]Junho!$E$15</f>
        <v>84.875</v>
      </c>
      <c r="N26" s="18">
        <f>[22]Junho!$E$17</f>
        <v>77.958333333333329</v>
      </c>
      <c r="O26" s="18">
        <f>[22]Junho!$E$18</f>
        <v>76.875</v>
      </c>
      <c r="P26" s="18">
        <f>[22]Junho!$E$19</f>
        <v>89.541666666666671</v>
      </c>
      <c r="Q26" s="18">
        <f>[22]Junho!$E$20</f>
        <v>88.625</v>
      </c>
      <c r="R26" s="18">
        <f>[22]Junho!$E$21</f>
        <v>83</v>
      </c>
      <c r="S26" s="18">
        <f>[22]Junho!$E$22</f>
        <v>80.708333333333329</v>
      </c>
      <c r="T26" s="18">
        <f>[22]Junho!$E$23</f>
        <v>81.083333333333329</v>
      </c>
      <c r="U26" s="18">
        <f>[22]Junho!$E$24</f>
        <v>91.578947368421055</v>
      </c>
      <c r="V26" s="18" t="str">
        <f>[22]Junho!$E$25</f>
        <v>**</v>
      </c>
      <c r="W26" s="18" t="str">
        <f>[22]Junho!$E$25</f>
        <v>**</v>
      </c>
      <c r="X26" s="18" t="str">
        <f>[22]Junho!$E$27</f>
        <v>**</v>
      </c>
      <c r="Y26" s="18">
        <f>[22]Junho!$E$28</f>
        <v>90.8125</v>
      </c>
      <c r="Z26" s="18" t="str">
        <f>[22]Junho!$E$29</f>
        <v>**</v>
      </c>
      <c r="AA26" s="18" t="str">
        <f>[22]Junho!$E$30</f>
        <v>**</v>
      </c>
      <c r="AB26" s="18" t="str">
        <f>[22]Junho!$E$31</f>
        <v>**</v>
      </c>
      <c r="AC26" s="18" t="str">
        <f>[22]Junho!$E$32</f>
        <v>**</v>
      </c>
      <c r="AD26" s="18">
        <f>[22]Junho!$E$33</f>
        <v>79.583333333333329</v>
      </c>
      <c r="AE26" s="18">
        <f>[22]Junho!$E$34</f>
        <v>85.333333333333329</v>
      </c>
      <c r="AF26" s="36">
        <f>AVERAGE(B25:AE25)</f>
        <v>87.038055555555545</v>
      </c>
    </row>
    <row r="27" spans="1:32" ht="17.100000000000001" customHeight="1" x14ac:dyDescent="0.2">
      <c r="A27" s="16" t="s">
        <v>17</v>
      </c>
      <c r="B27" s="18">
        <f>[23]Junho!$E$5</f>
        <v>80.958333333333329</v>
      </c>
      <c r="C27" s="18">
        <f>[23]Junho!$E$5</f>
        <v>80.958333333333329</v>
      </c>
      <c r="D27" s="18">
        <f>[23]Junho!$E$7</f>
        <v>89.5</v>
      </c>
      <c r="E27" s="18">
        <f>[23]Junho!$E$8</f>
        <v>85.416666666666671</v>
      </c>
      <c r="F27" s="18">
        <f>[23]Junho!$E$9</f>
        <v>77.333333333333329</v>
      </c>
      <c r="G27" s="18">
        <f>[23]Junho!$E$10</f>
        <v>76.166666666666671</v>
      </c>
      <c r="H27" s="18">
        <f>[23]Junho!$E$11</f>
        <v>80.791666666666671</v>
      </c>
      <c r="I27" s="18">
        <f>[23]Junho!$E$12</f>
        <v>79.375</v>
      </c>
      <c r="J27" s="18">
        <f>[23]Junho!$E$13</f>
        <v>73.208333333333329</v>
      </c>
      <c r="K27" s="18">
        <f>[23]Junho!$E$14</f>
        <v>81.25</v>
      </c>
      <c r="L27" s="18">
        <f>[23]Junho!$E$15</f>
        <v>91.333333333333329</v>
      </c>
      <c r="M27" s="18">
        <f>[23]Junho!$E$15</f>
        <v>91.333333333333329</v>
      </c>
      <c r="N27" s="18">
        <f>[23]Junho!$E$17</f>
        <v>83.208333333333329</v>
      </c>
      <c r="O27" s="18">
        <f>[23]Junho!$E$18</f>
        <v>79.333333333333329</v>
      </c>
      <c r="P27" s="18">
        <f>[23]Junho!$E$19</f>
        <v>92.791666666666671</v>
      </c>
      <c r="Q27" s="18">
        <f>[23]Junho!$E$20</f>
        <v>94.958333333333329</v>
      </c>
      <c r="R27" s="18">
        <f>[23]Junho!$E$21</f>
        <v>92.291666666666671</v>
      </c>
      <c r="S27" s="18">
        <f>[23]Junho!$E$22</f>
        <v>83.333333333333329</v>
      </c>
      <c r="T27" s="18">
        <f>[23]Junho!$E$23</f>
        <v>89.708333333333329</v>
      </c>
      <c r="U27" s="18">
        <f>[23]Junho!$E$24</f>
        <v>89.041666666666671</v>
      </c>
      <c r="V27" s="18">
        <f>[23]Junho!$E$25</f>
        <v>91.291666666666671</v>
      </c>
      <c r="W27" s="18">
        <f>[23]Junho!$E$25</f>
        <v>91.291666666666671</v>
      </c>
      <c r="X27" s="18">
        <f>[23]Junho!$E$27</f>
        <v>89.375</v>
      </c>
      <c r="Y27" s="18">
        <f>[23]Junho!$E$28</f>
        <v>84.875</v>
      </c>
      <c r="Z27" s="18">
        <f>[23]Junho!$E$29</f>
        <v>94.818181818181813</v>
      </c>
      <c r="AA27" s="18">
        <f>[23]Junho!$E$30</f>
        <v>96.375</v>
      </c>
      <c r="AB27" s="18">
        <f>[23]Junho!$E$31</f>
        <v>88.375</v>
      </c>
      <c r="AC27" s="18">
        <f>[23]Junho!$E$32</f>
        <v>82.208333333333329</v>
      </c>
      <c r="AD27" s="18">
        <f>[23]Junho!$E$33</f>
        <v>88.583333333333329</v>
      </c>
      <c r="AE27" s="18">
        <f>[23]Junho!$E$34</f>
        <v>92.208333333333329</v>
      </c>
      <c r="AF27" s="36">
        <f t="shared" si="3"/>
        <v>86.389772727272742</v>
      </c>
    </row>
    <row r="28" spans="1:32" ht="17.100000000000001" customHeight="1" x14ac:dyDescent="0.2">
      <c r="A28" s="16" t="s">
        <v>18</v>
      </c>
      <c r="B28" s="18">
        <f>[24]Junho!$E$5</f>
        <v>82.833333333333329</v>
      </c>
      <c r="C28" s="18">
        <f>[24]Junho!$E$5</f>
        <v>82.833333333333329</v>
      </c>
      <c r="D28" s="18">
        <f>[24]Junho!$E$7</f>
        <v>90.375</v>
      </c>
      <c r="E28" s="18">
        <f>[24]Junho!$E$8</f>
        <v>79.416666666666671</v>
      </c>
      <c r="F28" s="18">
        <f>[24]Junho!$E$9</f>
        <v>76.833333333333329</v>
      </c>
      <c r="G28" s="18">
        <f>[24]Junho!$E$10</f>
        <v>74</v>
      </c>
      <c r="H28" s="18">
        <f>[24]Junho!$E$11</f>
        <v>71.208333333333329</v>
      </c>
      <c r="I28" s="18">
        <f>[24]Junho!$E$12</f>
        <v>69.958333333333329</v>
      </c>
      <c r="J28" s="18">
        <f>[24]Junho!$E$13</f>
        <v>71.916666666666671</v>
      </c>
      <c r="K28" s="18">
        <f>[24]Junho!$E$14</f>
        <v>75.625</v>
      </c>
      <c r="L28" s="18">
        <f>[24]Junho!$E$15</f>
        <v>82.916666666666671</v>
      </c>
      <c r="M28" s="18">
        <f>[24]Junho!$E$15</f>
        <v>82.916666666666671</v>
      </c>
      <c r="N28" s="18">
        <f>[24]Junho!$E$17</f>
        <v>76.791666666666671</v>
      </c>
      <c r="O28" s="18">
        <f>[24]Junho!$E$18</f>
        <v>72.083333333333329</v>
      </c>
      <c r="P28" s="18">
        <f>[24]Junho!$E$19</f>
        <v>75.333333333333329</v>
      </c>
      <c r="Q28" s="18">
        <f>[24]Junho!$E$20</f>
        <v>90.041666666666671</v>
      </c>
      <c r="R28" s="18">
        <f>[24]Junho!$E$21</f>
        <v>91.5</v>
      </c>
      <c r="S28" s="18">
        <f>[24]Junho!$E$22</f>
        <v>81.625</v>
      </c>
      <c r="T28" s="18">
        <f>[24]Junho!$E$23</f>
        <v>77.458333333333329</v>
      </c>
      <c r="U28" s="18">
        <f>[24]Junho!$E$24</f>
        <v>87.166666666666671</v>
      </c>
      <c r="V28" s="18">
        <f>[24]Junho!$E$25</f>
        <v>95.375</v>
      </c>
      <c r="W28" s="18">
        <f>[24]Junho!$E$25</f>
        <v>95.375</v>
      </c>
      <c r="X28" s="18">
        <f>[24]Junho!$E$27</f>
        <v>83.375</v>
      </c>
      <c r="Y28" s="18">
        <f>[24]Junho!$E$28</f>
        <v>78.5</v>
      </c>
      <c r="Z28" s="18">
        <f>[24]Junho!$E$29</f>
        <v>88.545454545454547</v>
      </c>
      <c r="AA28" s="18">
        <f>[24]Junho!$E$30</f>
        <v>94.75</v>
      </c>
      <c r="AB28" s="18">
        <f>[24]Junho!$E$31</f>
        <v>86</v>
      </c>
      <c r="AC28" s="18">
        <f>[24]Junho!$E$32</f>
        <v>81.208333333333329</v>
      </c>
      <c r="AD28" s="18">
        <f>[24]Junho!$E$33</f>
        <v>80.958333333333329</v>
      </c>
      <c r="AE28" s="18">
        <f>[24]Junho!$E$34</f>
        <v>82.041666666666671</v>
      </c>
      <c r="AF28" s="36">
        <f t="shared" si="3"/>
        <v>81.965404040404053</v>
      </c>
    </row>
    <row r="29" spans="1:32" ht="17.100000000000001" customHeight="1" x14ac:dyDescent="0.2">
      <c r="A29" s="16" t="s">
        <v>19</v>
      </c>
      <c r="B29" s="18">
        <f>[25]Junho!$E$5</f>
        <v>85.208333333333329</v>
      </c>
      <c r="C29" s="18">
        <f>[25]Junho!$E$5</f>
        <v>85.208333333333329</v>
      </c>
      <c r="D29" s="18">
        <f>[25]Junho!$E$7</f>
        <v>89.083333333333329</v>
      </c>
      <c r="E29" s="18">
        <f>[25]Junho!$E$8</f>
        <v>81.5</v>
      </c>
      <c r="F29" s="18">
        <f>[25]Junho!$E$9</f>
        <v>77</v>
      </c>
      <c r="G29" s="18">
        <f>[25]Junho!$E$10</f>
        <v>73.791666666666671</v>
      </c>
      <c r="H29" s="18">
        <f>[25]Junho!$E$11</f>
        <v>71.083333333333329</v>
      </c>
      <c r="I29" s="18">
        <f>[25]Junho!$E$12</f>
        <v>71.333333333333329</v>
      </c>
      <c r="J29" s="18">
        <f>[25]Junho!$E$13</f>
        <v>74</v>
      </c>
      <c r="K29" s="18">
        <f>[25]Junho!$E$14</f>
        <v>83.541666666666671</v>
      </c>
      <c r="L29" s="18">
        <f>[25]Junho!$E$15</f>
        <v>81.041666666666671</v>
      </c>
      <c r="M29" s="18">
        <f>[25]Junho!$E$15</f>
        <v>81.041666666666671</v>
      </c>
      <c r="N29" s="18">
        <f>[25]Junho!$E$17</f>
        <v>72.958333333333329</v>
      </c>
      <c r="O29" s="18">
        <f>[25]Junho!$E$18</f>
        <v>82.541666666666671</v>
      </c>
      <c r="P29" s="18">
        <f>[25]Junho!$E$19</f>
        <v>90.75</v>
      </c>
      <c r="Q29" s="18">
        <f>[25]Junho!$E$20</f>
        <v>91.041666666666671</v>
      </c>
      <c r="R29" s="18">
        <f>[25]Junho!$E$21</f>
        <v>91.80952380952381</v>
      </c>
      <c r="S29" s="18">
        <f>[25]Junho!$E$22</f>
        <v>85.208333333333329</v>
      </c>
      <c r="T29" s="18">
        <f>[25]Junho!$E$23</f>
        <v>91.166666666666671</v>
      </c>
      <c r="U29" s="18">
        <f>[25]Junho!$E$24</f>
        <v>90</v>
      </c>
      <c r="V29" s="18">
        <f>[25]Junho!$E$25</f>
        <v>90.428571428571431</v>
      </c>
      <c r="W29" s="18">
        <f>[25]Junho!$E$25</f>
        <v>90.428571428571431</v>
      </c>
      <c r="X29" s="18">
        <f>[25]Junho!$E$27</f>
        <v>91.444444444444443</v>
      </c>
      <c r="Y29" s="18" t="str">
        <f>[25]Junho!$E$28</f>
        <v>**</v>
      </c>
      <c r="Z29" s="18" t="str">
        <f>[25]Junho!$E$29</f>
        <v>**</v>
      </c>
      <c r="AA29" s="18" t="str">
        <f>[25]Junho!$E$30</f>
        <v>**</v>
      </c>
      <c r="AB29" s="18" t="str">
        <f>[25]Junho!$E$31</f>
        <v>**</v>
      </c>
      <c r="AC29" s="18">
        <f>[25]Junho!$E$32</f>
        <v>85.958333333333329</v>
      </c>
      <c r="AD29" s="18">
        <f>[25]Junho!$E$33</f>
        <v>84.583333333333329</v>
      </c>
      <c r="AE29" s="18">
        <f>[25]Junho!$E$34</f>
        <v>90</v>
      </c>
      <c r="AF29" s="36">
        <f t="shared" si="3"/>
        <v>83.928952991452974</v>
      </c>
    </row>
    <row r="30" spans="1:32" ht="17.100000000000001" customHeight="1" x14ac:dyDescent="0.2">
      <c r="A30" s="16" t="s">
        <v>31</v>
      </c>
      <c r="B30" s="18">
        <f>[26]Junho!$E$5</f>
        <v>75.208333333333329</v>
      </c>
      <c r="C30" s="18">
        <f>[26]Junho!$E$5</f>
        <v>75.208333333333329</v>
      </c>
      <c r="D30" s="18">
        <f>[26]Junho!$E$7</f>
        <v>84.083333333333329</v>
      </c>
      <c r="E30" s="18">
        <f>[26]Junho!$E$8</f>
        <v>76.916666666666671</v>
      </c>
      <c r="F30" s="18">
        <f>[26]Junho!$E$9</f>
        <v>69.666666666666671</v>
      </c>
      <c r="G30" s="18">
        <f>[26]Junho!$E$10</f>
        <v>66.291666666666671</v>
      </c>
      <c r="H30" s="18">
        <f>[26]Junho!$E$11</f>
        <v>70.25</v>
      </c>
      <c r="I30" s="18">
        <f>[26]Junho!$E$12</f>
        <v>69.875</v>
      </c>
      <c r="J30" s="18">
        <f>[26]Junho!$E$13</f>
        <v>63.541666666666664</v>
      </c>
      <c r="K30" s="18">
        <f>[26]Junho!$E$14</f>
        <v>78</v>
      </c>
      <c r="L30" s="18">
        <f>[26]Junho!$E$15</f>
        <v>86.875</v>
      </c>
      <c r="M30" s="18">
        <f>[26]Junho!$E$15</f>
        <v>86.875</v>
      </c>
      <c r="N30" s="18">
        <f>[26]Junho!$E$17</f>
        <v>75.5</v>
      </c>
      <c r="O30" s="18">
        <f>[26]Junho!$E$18</f>
        <v>74.125</v>
      </c>
      <c r="P30" s="18">
        <f>[26]Junho!$E$19</f>
        <v>88.875</v>
      </c>
      <c r="Q30" s="18">
        <f>[26]Junho!$E$20</f>
        <v>94.083333333333329</v>
      </c>
      <c r="R30" s="18">
        <f>[26]Junho!$E$21</f>
        <v>84.416666666666671</v>
      </c>
      <c r="S30" s="18">
        <f>[26]Junho!$E$22</f>
        <v>78.375</v>
      </c>
      <c r="T30" s="18">
        <f>[26]Junho!$E$23</f>
        <v>76.833333333333329</v>
      </c>
      <c r="U30" s="18">
        <f>[26]Junho!$E$24</f>
        <v>89.333333333333329</v>
      </c>
      <c r="V30" s="18">
        <f>[26]Junho!$E$25</f>
        <v>93.625</v>
      </c>
      <c r="W30" s="18">
        <f>[26]Junho!$E$25</f>
        <v>93.625</v>
      </c>
      <c r="X30" s="18">
        <f>[26]Junho!$E$27</f>
        <v>85.583333333333329</v>
      </c>
      <c r="Y30" s="18">
        <f>[26]Junho!$E$28</f>
        <v>79.416666666666671</v>
      </c>
      <c r="Z30" s="18">
        <f>[26]Junho!$E$29</f>
        <v>92.318181818181813</v>
      </c>
      <c r="AA30" s="18">
        <f>[26]Junho!$E$30</f>
        <v>93.083333333333329</v>
      </c>
      <c r="AB30" s="18">
        <f>[26]Junho!$E$31</f>
        <v>87.25</v>
      </c>
      <c r="AC30" s="18">
        <f>[26]Junho!$E$32</f>
        <v>79.083333333333329</v>
      </c>
      <c r="AD30" s="18">
        <f>[26]Junho!$E$33</f>
        <v>83.375</v>
      </c>
      <c r="AE30" s="18">
        <f>[26]Junho!$E$34</f>
        <v>87.541666666666671</v>
      </c>
      <c r="AF30" s="36">
        <f t="shared" si="3"/>
        <v>81.307828282828268</v>
      </c>
    </row>
    <row r="31" spans="1:32" ht="17.100000000000001" customHeight="1" x14ac:dyDescent="0.2">
      <c r="A31" s="16" t="s">
        <v>51</v>
      </c>
      <c r="B31" s="18">
        <f>[27]Junho!$E$5</f>
        <v>78.625</v>
      </c>
      <c r="C31" s="18">
        <f>[27]Junho!$E$5</f>
        <v>78.625</v>
      </c>
      <c r="D31" s="18">
        <f>[27]Junho!$E$7</f>
        <v>89.25</v>
      </c>
      <c r="E31" s="18">
        <f>[27]Junho!$E$8</f>
        <v>77.541666666666671</v>
      </c>
      <c r="F31" s="18">
        <f>[27]Junho!$E$9</f>
        <v>67.458333333333329</v>
      </c>
      <c r="G31" s="18">
        <f>[27]Junho!$E$10</f>
        <v>62.916666666666664</v>
      </c>
      <c r="H31" s="18">
        <f>[27]Junho!$E$11</f>
        <v>62.125</v>
      </c>
      <c r="I31" s="18">
        <f>[27]Junho!$E$12</f>
        <v>59.125</v>
      </c>
      <c r="J31" s="18">
        <f>[27]Junho!$E$13</f>
        <v>63.541666666666664</v>
      </c>
      <c r="K31" s="18">
        <f>[27]Junho!$E$14</f>
        <v>73.583333333333329</v>
      </c>
      <c r="L31" s="18">
        <f>[27]Junho!$E$15</f>
        <v>77.708333333333329</v>
      </c>
      <c r="M31" s="18">
        <f>[27]Junho!$E$15</f>
        <v>77.708333333333329</v>
      </c>
      <c r="N31" s="18">
        <f>[27]Junho!$E$17</f>
        <v>68.666666666666671</v>
      </c>
      <c r="O31" s="18">
        <f>[27]Junho!$E$18</f>
        <v>64.75</v>
      </c>
      <c r="P31" s="18">
        <f>[27]Junho!$E$19</f>
        <v>66.375</v>
      </c>
      <c r="Q31" s="18">
        <f>[27]Junho!$E$20</f>
        <v>67</v>
      </c>
      <c r="R31" s="18">
        <f>[27]Junho!$E$21</f>
        <v>74.791666666666671</v>
      </c>
      <c r="S31" s="18">
        <f>[27]Junho!$E$22</f>
        <v>66.708333333333329</v>
      </c>
      <c r="T31" s="18">
        <f>[27]Junho!$E$23</f>
        <v>64.583333333333329</v>
      </c>
      <c r="U31" s="18">
        <f>[27]Junho!$E$24</f>
        <v>78.916666666666671</v>
      </c>
      <c r="V31" s="18">
        <f>[27]Junho!$E$25</f>
        <v>94.833333333333329</v>
      </c>
      <c r="W31" s="18">
        <f>[27]Junho!$E$25</f>
        <v>94.833333333333329</v>
      </c>
      <c r="X31" s="18">
        <f>[27]Junho!$E$27</f>
        <v>74.291666666666671</v>
      </c>
      <c r="Y31" s="18">
        <f>[27]Junho!$E$28</f>
        <v>65.125</v>
      </c>
      <c r="Z31" s="18">
        <f>[27]Junho!$E$29</f>
        <v>86.590909090909093</v>
      </c>
      <c r="AA31" s="18">
        <f>[27]Junho!$E$30</f>
        <v>91</v>
      </c>
      <c r="AB31" s="18">
        <f>[27]Junho!$E$31</f>
        <v>82.541666666666671</v>
      </c>
      <c r="AC31" s="18">
        <f>[27]Junho!$E$32</f>
        <v>72.791666666666671</v>
      </c>
      <c r="AD31" s="18">
        <f>[27]Junho!$E$33</f>
        <v>67.541666666666671</v>
      </c>
      <c r="AE31" s="18">
        <f>[27]Junho!$E$34</f>
        <v>66.625</v>
      </c>
      <c r="AF31" s="36">
        <f t="shared" si="3"/>
        <v>73.87247474747474</v>
      </c>
    </row>
    <row r="32" spans="1:32" ht="17.100000000000001" customHeight="1" x14ac:dyDescent="0.2">
      <c r="A32" s="16" t="s">
        <v>20</v>
      </c>
      <c r="B32" s="18">
        <f>[28]Junho!$E$5</f>
        <v>74.125</v>
      </c>
      <c r="C32" s="18">
        <f>[28]Junho!$E$5</f>
        <v>74.125</v>
      </c>
      <c r="D32" s="18">
        <f>[28]Junho!$E$7</f>
        <v>83.416666666666671</v>
      </c>
      <c r="E32" s="18">
        <f>[28]Junho!$E$8</f>
        <v>77.541666666666671</v>
      </c>
      <c r="F32" s="18">
        <f>[28]Junho!$E$9</f>
        <v>76.208333333333329</v>
      </c>
      <c r="G32" s="18">
        <f>[28]Junho!$E$10</f>
        <v>73.083333333333329</v>
      </c>
      <c r="H32" s="18">
        <f>[28]Junho!$E$11</f>
        <v>68.958333333333329</v>
      </c>
      <c r="I32" s="18">
        <f>[28]Junho!$E$12</f>
        <v>66.291666666666671</v>
      </c>
      <c r="J32" s="18">
        <f>[28]Junho!$E$13</f>
        <v>65.916666666666671</v>
      </c>
      <c r="K32" s="18">
        <f>[28]Junho!$E$14</f>
        <v>75.416666666666671</v>
      </c>
      <c r="L32" s="18">
        <f>[28]Junho!$E$15</f>
        <v>74.416666666666671</v>
      </c>
      <c r="M32" s="18">
        <f>[28]Junho!$E$15</f>
        <v>74.416666666666671</v>
      </c>
      <c r="N32" s="18">
        <f>[28]Junho!$E$17</f>
        <v>71.083333333333329</v>
      </c>
      <c r="O32" s="18">
        <f>[28]Junho!$E$18</f>
        <v>72.041666666666671</v>
      </c>
      <c r="P32" s="18">
        <f>[28]Junho!$E$19</f>
        <v>70.125</v>
      </c>
      <c r="Q32" s="18">
        <f>[28]Junho!$E$20</f>
        <v>84.041666666666671</v>
      </c>
      <c r="R32" s="18">
        <f>[28]Junho!$E$21</f>
        <v>81.416666666666671</v>
      </c>
      <c r="S32" s="18">
        <f>[28]Junho!$E$22</f>
        <v>78.416666666666671</v>
      </c>
      <c r="T32" s="18">
        <f>[28]Junho!$E$23</f>
        <v>73.875</v>
      </c>
      <c r="U32" s="18">
        <f>[28]Junho!$E$24</f>
        <v>76.083333333333329</v>
      </c>
      <c r="V32" s="18">
        <f>[28]Junho!$E$25</f>
        <v>77.458333333333329</v>
      </c>
      <c r="W32" s="18">
        <f>[28]Junho!$E$25</f>
        <v>77.458333333333329</v>
      </c>
      <c r="X32" s="18">
        <f>[28]Junho!$E$27</f>
        <v>75.041666666666671</v>
      </c>
      <c r="Y32" s="18">
        <f>[28]Junho!$E$28</f>
        <v>71</v>
      </c>
      <c r="Z32" s="18">
        <f>[28]Junho!$E$29</f>
        <v>87.772727272727266</v>
      </c>
      <c r="AA32" s="18">
        <f>[28]Junho!$E$30</f>
        <v>92.875</v>
      </c>
      <c r="AB32" s="18">
        <f>[28]Junho!$E$31</f>
        <v>89.416666666666671</v>
      </c>
      <c r="AC32" s="18">
        <f>[28]Junho!$E$32</f>
        <v>85.541666666666671</v>
      </c>
      <c r="AD32" s="18">
        <f>[28]Junho!$E$33</f>
        <v>76.458333333333329</v>
      </c>
      <c r="AE32" s="18">
        <f>[28]Junho!$E$34</f>
        <v>71.291666666666671</v>
      </c>
      <c r="AF32" s="36">
        <f t="shared" si="3"/>
        <v>76.510479797979784</v>
      </c>
    </row>
    <row r="33" spans="1:33" s="5" customFormat="1" ht="17.100000000000001" customHeight="1" x14ac:dyDescent="0.2">
      <c r="A33" s="38" t="s">
        <v>34</v>
      </c>
      <c r="B33" s="32">
        <f t="shared" ref="B33:AF33" si="4">AVERAGE(B5:B32)</f>
        <v>78.288690476190467</v>
      </c>
      <c r="C33" s="32">
        <f t="shared" si="4"/>
        <v>78.288690476190467</v>
      </c>
      <c r="D33" s="32">
        <f t="shared" si="4"/>
        <v>83.429320987654322</v>
      </c>
      <c r="E33" s="32">
        <f t="shared" si="4"/>
        <v>78.205085038418375</v>
      </c>
      <c r="F33" s="32">
        <f t="shared" si="4"/>
        <v>74.82488628979857</v>
      </c>
      <c r="G33" s="32">
        <f t="shared" si="4"/>
        <v>72.024020397208801</v>
      </c>
      <c r="H33" s="32">
        <f t="shared" si="4"/>
        <v>71.689704303621596</v>
      </c>
      <c r="I33" s="32">
        <f t="shared" si="4"/>
        <v>71.071150601947707</v>
      </c>
      <c r="J33" s="32">
        <f t="shared" si="4"/>
        <v>69.580387205387225</v>
      </c>
      <c r="K33" s="32">
        <f t="shared" si="4"/>
        <v>78.877096861471856</v>
      </c>
      <c r="L33" s="32">
        <f t="shared" si="4"/>
        <v>82.72567413905135</v>
      </c>
      <c r="M33" s="32">
        <f t="shared" si="4"/>
        <v>82.72567413905135</v>
      </c>
      <c r="N33" s="32">
        <f t="shared" si="4"/>
        <v>76.078340595497465</v>
      </c>
      <c r="O33" s="32">
        <f t="shared" si="4"/>
        <v>74.927204585537922</v>
      </c>
      <c r="P33" s="32">
        <f t="shared" si="4"/>
        <v>81.808950617283941</v>
      </c>
      <c r="Q33" s="32">
        <f t="shared" si="4"/>
        <v>85.684304511278199</v>
      </c>
      <c r="R33" s="32">
        <f t="shared" si="4"/>
        <v>85.069341967556241</v>
      </c>
      <c r="S33" s="32">
        <f t="shared" si="4"/>
        <v>79.513163919413927</v>
      </c>
      <c r="T33" s="32">
        <f t="shared" si="4"/>
        <v>80.484740802675574</v>
      </c>
      <c r="U33" s="32">
        <f t="shared" si="4"/>
        <v>85.229847809569179</v>
      </c>
      <c r="V33" s="32">
        <f t="shared" si="4"/>
        <v>87.683150183150175</v>
      </c>
      <c r="W33" s="32">
        <f t="shared" si="4"/>
        <v>87.683150183150175</v>
      </c>
      <c r="X33" s="32">
        <f t="shared" si="4"/>
        <v>83.44114848264644</v>
      </c>
      <c r="Y33" s="32">
        <f t="shared" si="4"/>
        <v>80.341122019006647</v>
      </c>
      <c r="Z33" s="32">
        <f t="shared" si="4"/>
        <v>89.227453102453111</v>
      </c>
      <c r="AA33" s="32">
        <f t="shared" si="4"/>
        <v>93.238680281071581</v>
      </c>
      <c r="AB33" s="32">
        <f t="shared" si="4"/>
        <v>86.470520421607375</v>
      </c>
      <c r="AC33" s="32">
        <f t="shared" si="4"/>
        <v>81.30411255411255</v>
      </c>
      <c r="AD33" s="32">
        <f t="shared" si="4"/>
        <v>79.286098161098167</v>
      </c>
      <c r="AE33" s="32">
        <f t="shared" si="4"/>
        <v>81.200617283950606</v>
      </c>
      <c r="AF33" s="36">
        <f t="shared" si="4"/>
        <v>79.920971518475355</v>
      </c>
      <c r="AG33" s="8"/>
    </row>
    <row r="35" spans="1:33" x14ac:dyDescent="0.2">
      <c r="D35" s="48"/>
      <c r="E35" s="48" t="s">
        <v>61</v>
      </c>
      <c r="F35" s="48"/>
      <c r="G35" s="48"/>
      <c r="H35" s="48"/>
      <c r="N35" s="2" t="s">
        <v>62</v>
      </c>
      <c r="Y35" s="2" t="s">
        <v>63</v>
      </c>
    </row>
    <row r="36" spans="1:33" x14ac:dyDescent="0.2">
      <c r="K36" s="49"/>
      <c r="L36" s="49"/>
      <c r="M36" s="49"/>
      <c r="N36" s="49" t="s">
        <v>64</v>
      </c>
      <c r="O36" s="49"/>
      <c r="P36" s="49"/>
      <c r="Q36" s="49"/>
      <c r="W36" s="49"/>
      <c r="X36" s="49"/>
      <c r="Y36" s="49" t="s">
        <v>65</v>
      </c>
      <c r="Z36" s="49"/>
      <c r="AA36" s="49"/>
    </row>
    <row r="40" spans="1:33" x14ac:dyDescent="0.2">
      <c r="P40" s="2" t="s">
        <v>53</v>
      </c>
    </row>
  </sheetData>
  <mergeCells count="33"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opLeftCell="G1" workbookViewId="0">
      <selection activeCell="B2" sqref="B2:AG2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56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4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7"/>
    </row>
    <row r="3" spans="1:34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41</v>
      </c>
      <c r="AG3" s="39" t="s">
        <v>40</v>
      </c>
      <c r="AH3" s="8"/>
    </row>
    <row r="4" spans="1:34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  <c r="AG4" s="39" t="s">
        <v>39</v>
      </c>
      <c r="AH4" s="8"/>
    </row>
    <row r="5" spans="1:34" s="5" customFormat="1" ht="20.100000000000001" customHeight="1" x14ac:dyDescent="0.2">
      <c r="A5" s="16" t="s">
        <v>47</v>
      </c>
      <c r="B5" s="25">
        <f>[1]Junho!$F$5</f>
        <v>97</v>
      </c>
      <c r="C5" s="25">
        <f>[1]Junho!$F$6</f>
        <v>98</v>
      </c>
      <c r="D5" s="25">
        <f>[1]Junho!$F$7</f>
        <v>99</v>
      </c>
      <c r="E5" s="25">
        <f>[1]Junho!$F$8</f>
        <v>99</v>
      </c>
      <c r="F5" s="25">
        <f>[1]Junho!$F$9</f>
        <v>98</v>
      </c>
      <c r="G5" s="25">
        <f>[1]Junho!$F$10</f>
        <v>99</v>
      </c>
      <c r="H5" s="25">
        <f>[1]Junho!$F$11</f>
        <v>98</v>
      </c>
      <c r="I5" s="25">
        <f>[1]Junho!$F$12</f>
        <v>96</v>
      </c>
      <c r="J5" s="25">
        <f>[1]Junho!$F$13</f>
        <v>96</v>
      </c>
      <c r="K5" s="25">
        <f>[1]Junho!$F$14</f>
        <v>98</v>
      </c>
      <c r="L5" s="25">
        <f>[1]Junho!$F$15</f>
        <v>98</v>
      </c>
      <c r="M5" s="25">
        <f>[1]Junho!$F$16</f>
        <v>99</v>
      </c>
      <c r="N5" s="25">
        <f>[1]Junho!$F$17</f>
        <v>98</v>
      </c>
      <c r="O5" s="25">
        <f>[1]Junho!$F$18</f>
        <v>98</v>
      </c>
      <c r="P5" s="25">
        <f>[1]Junho!$F$19</f>
        <v>98</v>
      </c>
      <c r="Q5" s="25">
        <f>[1]Junho!$F$20</f>
        <v>99</v>
      </c>
      <c r="R5" s="25">
        <f>[1]Junho!$F$21</f>
        <v>99</v>
      </c>
      <c r="S5" s="25">
        <f>[1]Junho!$F$22</f>
        <v>99</v>
      </c>
      <c r="T5" s="25">
        <f>[1]Junho!$F$23</f>
        <v>98</v>
      </c>
      <c r="U5" s="25">
        <f>[1]Junho!$F$24</f>
        <v>98</v>
      </c>
      <c r="V5" s="25">
        <f>[1]Junho!$F$25</f>
        <v>97</v>
      </c>
      <c r="W5" s="25">
        <f>[1]Junho!$F$26</f>
        <v>95</v>
      </c>
      <c r="X5" s="25">
        <f>[1]Junho!$F$27</f>
        <v>96</v>
      </c>
      <c r="Y5" s="25">
        <f>[1]Junho!$F$28</f>
        <v>97</v>
      </c>
      <c r="Z5" s="25">
        <f>[1]Junho!$F$29</f>
        <v>98</v>
      </c>
      <c r="AA5" s="25">
        <f>[1]Junho!$F$30</f>
        <v>97</v>
      </c>
      <c r="AB5" s="25">
        <f>[1]Junho!$F$31</f>
        <v>98</v>
      </c>
      <c r="AC5" s="25">
        <f>[1]Junho!$F$32</f>
        <v>99</v>
      </c>
      <c r="AD5" s="25">
        <f>[1]Junho!$F$33</f>
        <v>98</v>
      </c>
      <c r="AE5" s="25">
        <f>[1]Junho!$F$34</f>
        <v>99</v>
      </c>
      <c r="AF5" s="35">
        <f t="shared" ref="AF5:AF30" si="1">MAX(B5:AE5)</f>
        <v>99</v>
      </c>
      <c r="AG5" s="40">
        <f t="shared" ref="AG5:AG30" si="2">AVERAGE(B5:AE5)</f>
        <v>97.86666666666666</v>
      </c>
      <c r="AH5" s="8"/>
    </row>
    <row r="6" spans="1:34" ht="17.100000000000001" customHeight="1" x14ac:dyDescent="0.2">
      <c r="A6" s="16" t="s">
        <v>0</v>
      </c>
      <c r="B6" s="18">
        <f>[2]Junho!$F$5</f>
        <v>96</v>
      </c>
      <c r="C6" s="18">
        <f>[2]Junho!$F$6</f>
        <v>96</v>
      </c>
      <c r="D6" s="18">
        <f>[2]Junho!$F$7</f>
        <v>97</v>
      </c>
      <c r="E6" s="18">
        <f>[2]Junho!$F$8</f>
        <v>97</v>
      </c>
      <c r="F6" s="18">
        <f>[2]Junho!$F$9</f>
        <v>97</v>
      </c>
      <c r="G6" s="18">
        <f>[2]Junho!$F$10</f>
        <v>97</v>
      </c>
      <c r="H6" s="18">
        <f>[2]Junho!$F$11</f>
        <v>97</v>
      </c>
      <c r="I6" s="18">
        <f>[2]Junho!$F$12</f>
        <v>96</v>
      </c>
      <c r="J6" s="18">
        <f>[2]Junho!$F$13</f>
        <v>97</v>
      </c>
      <c r="K6" s="18">
        <f>[2]Junho!$F$14</f>
        <v>95</v>
      </c>
      <c r="L6" s="18">
        <f>[2]Junho!$F$15</f>
        <v>97</v>
      </c>
      <c r="M6" s="18">
        <f>[2]Junho!$F$16</f>
        <v>97</v>
      </c>
      <c r="N6" s="18">
        <f>[2]Junho!$F$17</f>
        <v>97</v>
      </c>
      <c r="O6" s="18">
        <f>[2]Junho!$F$18</f>
        <v>97</v>
      </c>
      <c r="P6" s="18">
        <f>[2]Junho!$F$19</f>
        <v>96</v>
      </c>
      <c r="Q6" s="18">
        <f>[2]Junho!$F$20</f>
        <v>97</v>
      </c>
      <c r="R6" s="18">
        <f>[2]Junho!$F$21</f>
        <v>97</v>
      </c>
      <c r="S6" s="18">
        <f>[2]Junho!$F$22</f>
        <v>97</v>
      </c>
      <c r="T6" s="18">
        <f>[2]Junho!$F$23</f>
        <v>97</v>
      </c>
      <c r="U6" s="18">
        <f>[2]Junho!$F$24</f>
        <v>97</v>
      </c>
      <c r="V6" s="18">
        <f>[2]Junho!$F$25</f>
        <v>97</v>
      </c>
      <c r="W6" s="18">
        <f>[2]Junho!$F$26</f>
        <v>97</v>
      </c>
      <c r="X6" s="18">
        <f>[2]Junho!$F$27</f>
        <v>97</v>
      </c>
      <c r="Y6" s="18">
        <f>[2]Junho!$F$28</f>
        <v>97</v>
      </c>
      <c r="Z6" s="18" t="str">
        <f>[2]Junho!$F$29</f>
        <v>**</v>
      </c>
      <c r="AA6" s="18" t="str">
        <f>[2]Junho!$F$30</f>
        <v>**</v>
      </c>
      <c r="AB6" s="18" t="str">
        <f>[2]Junho!$F$31</f>
        <v>**</v>
      </c>
      <c r="AC6" s="18">
        <f>[2]Junho!$F$32</f>
        <v>97</v>
      </c>
      <c r="AD6" s="18">
        <f>[2]Junho!$F$33</f>
        <v>96</v>
      </c>
      <c r="AE6" s="18">
        <f>[2]Junho!$F$34</f>
        <v>97</v>
      </c>
      <c r="AF6" s="36">
        <f t="shared" si="1"/>
        <v>97</v>
      </c>
      <c r="AG6" s="37">
        <f t="shared" si="2"/>
        <v>96.740740740740748</v>
      </c>
    </row>
    <row r="7" spans="1:34" ht="17.100000000000001" customHeight="1" x14ac:dyDescent="0.2">
      <c r="A7" s="16" t="s">
        <v>1</v>
      </c>
      <c r="B7" s="18">
        <f>[3]Junho!$F$5</f>
        <v>96</v>
      </c>
      <c r="C7" s="18">
        <f>[3]Junho!$F$6</f>
        <v>96</v>
      </c>
      <c r="D7" s="18">
        <f>[3]Junho!$F$7</f>
        <v>97</v>
      </c>
      <c r="E7" s="18">
        <f>[3]Junho!$F$8</f>
        <v>97</v>
      </c>
      <c r="F7" s="18">
        <f>[3]Junho!$F$9</f>
        <v>96</v>
      </c>
      <c r="G7" s="18">
        <f>[3]Junho!$F$10</f>
        <v>98</v>
      </c>
      <c r="H7" s="18">
        <f>[3]Junho!$F$11</f>
        <v>97</v>
      </c>
      <c r="I7" s="18">
        <f>[3]Junho!$F$12</f>
        <v>96</v>
      </c>
      <c r="J7" s="18">
        <f>[3]Junho!$F$13</f>
        <v>94</v>
      </c>
      <c r="K7" s="18">
        <f>[3]Junho!$F$14</f>
        <v>97</v>
      </c>
      <c r="L7" s="18">
        <f>[3]Junho!$F$15</f>
        <v>97</v>
      </c>
      <c r="M7" s="18">
        <f>[3]Junho!$F$16</f>
        <v>98</v>
      </c>
      <c r="N7" s="18">
        <f>[3]Junho!$F$17</f>
        <v>97</v>
      </c>
      <c r="O7" s="18">
        <f>[3]Junho!$F$18</f>
        <v>97</v>
      </c>
      <c r="P7" s="18">
        <f>[3]Junho!$F$19</f>
        <v>97</v>
      </c>
      <c r="Q7" s="18">
        <f>[3]Junho!$F$20</f>
        <v>97</v>
      </c>
      <c r="R7" s="18">
        <f>[3]Junho!$F$21</f>
        <v>98</v>
      </c>
      <c r="S7" s="18">
        <f>[3]Junho!$F$22</f>
        <v>97</v>
      </c>
      <c r="T7" s="18">
        <f>[3]Junho!$F$23</f>
        <v>97</v>
      </c>
      <c r="U7" s="18">
        <f>[3]Junho!$F$24</f>
        <v>97</v>
      </c>
      <c r="V7" s="18">
        <f>[3]Junho!$F$25</f>
        <v>96</v>
      </c>
      <c r="W7" s="18">
        <f>[3]Junho!$F$26</f>
        <v>96</v>
      </c>
      <c r="X7" s="18">
        <f>[3]Junho!$F$27</f>
        <v>94</v>
      </c>
      <c r="Y7" s="18">
        <f>[3]Junho!$F$28</f>
        <v>98</v>
      </c>
      <c r="Z7" s="18">
        <f>[3]Junho!$F$29</f>
        <v>96</v>
      </c>
      <c r="AA7" s="18">
        <f>[3]Junho!$F$30</f>
        <v>95</v>
      </c>
      <c r="AB7" s="18">
        <f>[3]Junho!$F$31</f>
        <v>98</v>
      </c>
      <c r="AC7" s="18">
        <f>[3]Junho!$F$32</f>
        <v>98</v>
      </c>
      <c r="AD7" s="18">
        <f>[3]Junho!$F$33</f>
        <v>98</v>
      </c>
      <c r="AE7" s="18">
        <f>[3]Junho!$F$34</f>
        <v>98</v>
      </c>
      <c r="AF7" s="36">
        <f t="shared" si="1"/>
        <v>98</v>
      </c>
      <c r="AG7" s="37">
        <f t="shared" si="2"/>
        <v>96.766666666666666</v>
      </c>
    </row>
    <row r="8" spans="1:34" ht="17.100000000000001" customHeight="1" x14ac:dyDescent="0.2">
      <c r="A8" s="16" t="s">
        <v>58</v>
      </c>
      <c r="B8" s="18">
        <f>[4]Junho!$F$5</f>
        <v>94</v>
      </c>
      <c r="C8" s="18">
        <f>[4]Junho!$F$6</f>
        <v>95</v>
      </c>
      <c r="D8" s="18">
        <f>[4]Junho!$F$7</f>
        <v>96</v>
      </c>
      <c r="E8" s="18">
        <f>[4]Junho!$F$8</f>
        <v>94</v>
      </c>
      <c r="F8" s="18">
        <f>[4]Junho!$F$9</f>
        <v>92</v>
      </c>
      <c r="G8" s="18">
        <f>[4]Junho!$F$10</f>
        <v>95</v>
      </c>
      <c r="H8" s="18">
        <f>[4]Junho!$F$11</f>
        <v>88</v>
      </c>
      <c r="I8" s="18">
        <f>[4]Junho!$F$12</f>
        <v>88</v>
      </c>
      <c r="J8" s="18">
        <f>[4]Junho!$F$13</f>
        <v>87</v>
      </c>
      <c r="K8" s="18">
        <f>[4]Junho!$F$14</f>
        <v>89</v>
      </c>
      <c r="L8" s="18" t="str">
        <f>[4]Junho!$F$15</f>
        <v>**</v>
      </c>
      <c r="M8" s="18" t="str">
        <f>[4]Junho!$F$16</f>
        <v>**</v>
      </c>
      <c r="N8" s="18" t="str">
        <f>[4]Junho!$F$17</f>
        <v>**</v>
      </c>
      <c r="O8" s="18" t="str">
        <f>[4]Junho!$F$18</f>
        <v>**</v>
      </c>
      <c r="P8" s="18" t="str">
        <f>[4]Junho!$F$19</f>
        <v>**</v>
      </c>
      <c r="Q8" s="18">
        <f>[4]Junho!$F$20</f>
        <v>96</v>
      </c>
      <c r="R8" s="18">
        <f>[4]Junho!$F$21</f>
        <v>96</v>
      </c>
      <c r="S8" s="18">
        <f>[4]Junho!$F$22</f>
        <v>94</v>
      </c>
      <c r="T8" s="18">
        <f>[4]Junho!$F$23</f>
        <v>94</v>
      </c>
      <c r="U8" s="18">
        <f>[4]Junho!$F$24</f>
        <v>95</v>
      </c>
      <c r="V8" s="18">
        <f>[4]Junho!$F$25</f>
        <v>96</v>
      </c>
      <c r="W8" s="18">
        <f>[4]Junho!$F$26</f>
        <v>95</v>
      </c>
      <c r="X8" s="18">
        <f>[4]Junho!$F$27</f>
        <v>92</v>
      </c>
      <c r="Y8" s="18">
        <f>[4]Junho!$F$28</f>
        <v>93</v>
      </c>
      <c r="Z8" s="18">
        <f>[4]Junho!$F$29</f>
        <v>95</v>
      </c>
      <c r="AA8" s="18">
        <f>[4]Junho!$F$30</f>
        <v>96</v>
      </c>
      <c r="AB8" s="18">
        <f>[4]Junho!$F$31</f>
        <v>96</v>
      </c>
      <c r="AC8" s="18">
        <f>[4]Junho!$F$32</f>
        <v>96</v>
      </c>
      <c r="AD8" s="18">
        <f>[4]Junho!$F$33</f>
        <v>94</v>
      </c>
      <c r="AE8" s="18">
        <f>[4]Junho!$F$34</f>
        <v>93</v>
      </c>
      <c r="AF8" s="36">
        <f t="shared" ref="AF8" si="3">MAX(B8:AE8)</f>
        <v>96</v>
      </c>
      <c r="AG8" s="37">
        <f t="shared" ref="AG8" si="4">AVERAGE(B8:AE8)</f>
        <v>93.56</v>
      </c>
    </row>
    <row r="9" spans="1:34" ht="17.100000000000001" customHeight="1" x14ac:dyDescent="0.2">
      <c r="A9" s="16" t="s">
        <v>48</v>
      </c>
      <c r="B9" s="18">
        <f>[5]Junho!$F$5</f>
        <v>93</v>
      </c>
      <c r="C9" s="18">
        <f>[5]Junho!$F$6</f>
        <v>95</v>
      </c>
      <c r="D9" s="18">
        <f>[5]Junho!$F$7</f>
        <v>96</v>
      </c>
      <c r="E9" s="18">
        <f>[5]Junho!$F$8</f>
        <v>97</v>
      </c>
      <c r="F9" s="18">
        <f>[5]Junho!$F$9</f>
        <v>97</v>
      </c>
      <c r="G9" s="18">
        <f>[5]Junho!$F$10</f>
        <v>97</v>
      </c>
      <c r="H9" s="18">
        <f>[5]Junho!$F$11</f>
        <v>97</v>
      </c>
      <c r="I9" s="18">
        <f>[5]Junho!$F$12</f>
        <v>97</v>
      </c>
      <c r="J9" s="18">
        <f>[5]Junho!$F$13</f>
        <v>97</v>
      </c>
      <c r="K9" s="18">
        <f>[5]Junho!$F$14</f>
        <v>95</v>
      </c>
      <c r="L9" s="18">
        <f>[5]Junho!$F$15</f>
        <v>96</v>
      </c>
      <c r="M9" s="18">
        <f>[5]Junho!$F$16</f>
        <v>97</v>
      </c>
      <c r="N9" s="18">
        <f>[5]Junho!$F$17</f>
        <v>97</v>
      </c>
      <c r="O9" s="18">
        <f>[5]Junho!$F$18</f>
        <v>96</v>
      </c>
      <c r="P9" s="18">
        <f>[5]Junho!$F$19</f>
        <v>94</v>
      </c>
      <c r="Q9" s="18">
        <f>[5]Junho!$F$20</f>
        <v>95</v>
      </c>
      <c r="R9" s="18">
        <f>[5]Junho!$F$21</f>
        <v>96</v>
      </c>
      <c r="S9" s="18">
        <f>[5]Junho!$F$22</f>
        <v>95</v>
      </c>
      <c r="T9" s="18">
        <f>[5]Junho!$F$23</f>
        <v>94</v>
      </c>
      <c r="U9" s="18">
        <f>[5]Junho!$F$24</f>
        <v>96</v>
      </c>
      <c r="V9" s="18">
        <f>[5]Junho!$F$25</f>
        <v>95</v>
      </c>
      <c r="W9" s="18">
        <f>[5]Junho!$F$26</f>
        <v>94</v>
      </c>
      <c r="X9" s="18">
        <f>[5]Junho!$F$27</f>
        <v>95</v>
      </c>
      <c r="Y9" s="18">
        <f>[5]Junho!$F$28</f>
        <v>96</v>
      </c>
      <c r="Z9" s="18">
        <f>[5]Junho!$F$29</f>
        <v>96</v>
      </c>
      <c r="AA9" s="18">
        <f>[5]Junho!$F$30</f>
        <v>96</v>
      </c>
      <c r="AB9" s="18">
        <f>[5]Junho!$F$31</f>
        <v>96</v>
      </c>
      <c r="AC9" s="18">
        <f>[5]Junho!$F$32</f>
        <v>94</v>
      </c>
      <c r="AD9" s="18">
        <f>[5]Junho!$F$33</f>
        <v>95</v>
      </c>
      <c r="AE9" s="18">
        <f>[5]Junho!$F$34</f>
        <v>96</v>
      </c>
      <c r="AF9" s="36">
        <f t="shared" si="1"/>
        <v>97</v>
      </c>
      <c r="AG9" s="37">
        <f t="shared" si="2"/>
        <v>95.666666666666671</v>
      </c>
    </row>
    <row r="10" spans="1:34" ht="17.100000000000001" customHeight="1" x14ac:dyDescent="0.2">
      <c r="A10" s="16" t="s">
        <v>2</v>
      </c>
      <c r="B10" s="18">
        <f>[6]Junho!$F$5</f>
        <v>87</v>
      </c>
      <c r="C10" s="18">
        <f>[6]Junho!$F$6</f>
        <v>95</v>
      </c>
      <c r="D10" s="18">
        <f>[6]Junho!$F$7</f>
        <v>96</v>
      </c>
      <c r="E10" s="18">
        <f>[6]Junho!$F$8</f>
        <v>95</v>
      </c>
      <c r="F10" s="18">
        <f>[6]Junho!$F$9</f>
        <v>79</v>
      </c>
      <c r="G10" s="18">
        <f>[6]Junho!$F$10</f>
        <v>87</v>
      </c>
      <c r="H10" s="18">
        <f>[6]Junho!$F$11</f>
        <v>85</v>
      </c>
      <c r="I10" s="18">
        <f>[6]Junho!$F$12</f>
        <v>81</v>
      </c>
      <c r="J10" s="18">
        <f>[6]Junho!$F$13</f>
        <v>76</v>
      </c>
      <c r="K10" s="18">
        <f>[6]Junho!$F$14</f>
        <v>87</v>
      </c>
      <c r="L10" s="18">
        <f>[6]Junho!$F$15</f>
        <v>95</v>
      </c>
      <c r="M10" s="18">
        <f>[6]Junho!$F$16</f>
        <v>89</v>
      </c>
      <c r="N10" s="18">
        <f>[6]Junho!$F$17</f>
        <v>87</v>
      </c>
      <c r="O10" s="18">
        <f>[6]Junho!$F$18</f>
        <v>90</v>
      </c>
      <c r="P10" s="18">
        <f>[6]Junho!$F$19</f>
        <v>94</v>
      </c>
      <c r="Q10" s="18">
        <f>[6]Junho!$F$20</f>
        <v>96</v>
      </c>
      <c r="R10" s="18">
        <f>[6]Junho!$F$21</f>
        <v>96</v>
      </c>
      <c r="S10" s="18">
        <f>[6]Junho!$F$22</f>
        <v>87</v>
      </c>
      <c r="T10" s="18">
        <f>[6]Junho!$F$23</f>
        <v>93</v>
      </c>
      <c r="U10" s="18">
        <f>[6]Junho!$F$24</f>
        <v>94</v>
      </c>
      <c r="V10" s="18">
        <f>[6]Junho!$F$25</f>
        <v>96</v>
      </c>
      <c r="W10" s="18">
        <f>[6]Junho!$F$26</f>
        <v>96</v>
      </c>
      <c r="X10" s="18">
        <f>[6]Junho!$F$27</f>
        <v>91</v>
      </c>
      <c r="Y10" s="18">
        <f>[6]Junho!$F$28</f>
        <v>88</v>
      </c>
      <c r="Z10" s="18">
        <f>[6]Junho!$F$29</f>
        <v>95</v>
      </c>
      <c r="AA10" s="18">
        <f>[6]Junho!$F$30</f>
        <v>94</v>
      </c>
      <c r="AB10" s="18">
        <f>[6]Junho!$F$31</f>
        <v>96</v>
      </c>
      <c r="AC10" s="18">
        <f>[6]Junho!$F$32</f>
        <v>92</v>
      </c>
      <c r="AD10" s="18">
        <f>[6]Junho!$F$33</f>
        <v>92</v>
      </c>
      <c r="AE10" s="18">
        <f>[6]Junho!$F$34</f>
        <v>90</v>
      </c>
      <c r="AF10" s="36">
        <f t="shared" si="1"/>
        <v>96</v>
      </c>
      <c r="AG10" s="37">
        <f t="shared" si="2"/>
        <v>90.63333333333334</v>
      </c>
    </row>
    <row r="11" spans="1:34" ht="17.100000000000001" customHeight="1" x14ac:dyDescent="0.2">
      <c r="A11" s="16" t="s">
        <v>3</v>
      </c>
      <c r="B11" s="18">
        <f>[7]Junho!$F$5</f>
        <v>96</v>
      </c>
      <c r="C11" s="18">
        <f>[7]Junho!$F$6</f>
        <v>93</v>
      </c>
      <c r="D11" s="18">
        <f>[7]Junho!$F$7</f>
        <v>95</v>
      </c>
      <c r="E11" s="18">
        <f>[7]Junho!$F$8</f>
        <v>95</v>
      </c>
      <c r="F11" s="18">
        <f>[7]Junho!$F$9</f>
        <v>94</v>
      </c>
      <c r="G11" s="18">
        <f>[7]Junho!$F$10</f>
        <v>93</v>
      </c>
      <c r="H11" s="18">
        <f>[7]Junho!$F$11</f>
        <v>94</v>
      </c>
      <c r="I11" s="18">
        <f>[7]Junho!$F$12</f>
        <v>92</v>
      </c>
      <c r="J11" s="18">
        <f>[7]Junho!$F$13</f>
        <v>84</v>
      </c>
      <c r="K11" s="18">
        <f>[7]Junho!$F$14</f>
        <v>93</v>
      </c>
      <c r="L11" s="18">
        <f>[7]Junho!$F$15</f>
        <v>91</v>
      </c>
      <c r="M11" s="18">
        <f>[7]Junho!$F$16</f>
        <v>96</v>
      </c>
      <c r="N11" s="18">
        <f>[7]Junho!$F$17</f>
        <v>92</v>
      </c>
      <c r="O11" s="18">
        <f>[7]Junho!$F$18</f>
        <v>89</v>
      </c>
      <c r="P11" s="18">
        <f>[7]Junho!$F$19</f>
        <v>91</v>
      </c>
      <c r="Q11" s="18">
        <f>[7]Junho!$F$20</f>
        <v>92</v>
      </c>
      <c r="R11" s="18">
        <f>[7]Junho!$F$21</f>
        <v>94</v>
      </c>
      <c r="S11" s="18">
        <f>[7]Junho!$F$22</f>
        <v>95</v>
      </c>
      <c r="T11" s="18">
        <f>[7]Junho!$F$23</f>
        <v>94</v>
      </c>
      <c r="U11" s="18">
        <f>[7]Junho!$F$24</f>
        <v>92</v>
      </c>
      <c r="V11" s="18">
        <f>[7]Junho!$F$25</f>
        <v>91</v>
      </c>
      <c r="W11" s="18">
        <f>[7]Junho!$F$26</f>
        <v>90</v>
      </c>
      <c r="X11" s="18">
        <f>[7]Junho!$F$27</f>
        <v>95</v>
      </c>
      <c r="Y11" s="18">
        <f>[7]Junho!$F$28</f>
        <v>94</v>
      </c>
      <c r="Z11" s="18">
        <f>[7]Junho!$F$29</f>
        <v>95</v>
      </c>
      <c r="AA11" s="18">
        <f>[7]Junho!$F$30</f>
        <v>95</v>
      </c>
      <c r="AB11" s="18">
        <f>[7]Junho!$F$31</f>
        <v>95</v>
      </c>
      <c r="AC11" s="18">
        <f>[7]Junho!$F$32</f>
        <v>96</v>
      </c>
      <c r="AD11" s="18">
        <f>[7]Junho!$F$33</f>
        <v>95</v>
      </c>
      <c r="AE11" s="18">
        <f>[7]Junho!$F$34</f>
        <v>91</v>
      </c>
      <c r="AF11" s="36">
        <f t="shared" si="1"/>
        <v>96</v>
      </c>
      <c r="AG11" s="37">
        <f t="shared" si="2"/>
        <v>93.066666666666663</v>
      </c>
    </row>
    <row r="12" spans="1:34" ht="17.100000000000001" customHeight="1" x14ac:dyDescent="0.2">
      <c r="A12" s="16" t="s">
        <v>4</v>
      </c>
      <c r="B12" s="18">
        <f>[8]Junho!$F$5</f>
        <v>94</v>
      </c>
      <c r="C12" s="18">
        <f>[8]Junho!$F$6</f>
        <v>95</v>
      </c>
      <c r="D12" s="18">
        <f>[8]Junho!$F$7</f>
        <v>95</v>
      </c>
      <c r="E12" s="18">
        <f>[8]Junho!$F$8</f>
        <v>96</v>
      </c>
      <c r="F12" s="18">
        <f>[8]Junho!$F$9</f>
        <v>95</v>
      </c>
      <c r="G12" s="18">
        <f>[8]Junho!$F$10</f>
        <v>91</v>
      </c>
      <c r="H12" s="18">
        <f>[8]Junho!$F$11</f>
        <v>92</v>
      </c>
      <c r="I12" s="18">
        <f>[8]Junho!$F$12</f>
        <v>81</v>
      </c>
      <c r="J12" s="18">
        <f>[8]Junho!$F$13</f>
        <v>79</v>
      </c>
      <c r="K12" s="18">
        <f>[8]Junho!$F$14</f>
        <v>90</v>
      </c>
      <c r="L12" s="18">
        <f>[8]Junho!$F$15</f>
        <v>92</v>
      </c>
      <c r="M12" s="18">
        <f>[8]Junho!$F$16</f>
        <v>92</v>
      </c>
      <c r="N12" s="18">
        <f>[8]Junho!$F$17</f>
        <v>83</v>
      </c>
      <c r="O12" s="18">
        <f>[8]Junho!$F$18</f>
        <v>84</v>
      </c>
      <c r="P12" s="18">
        <f>[8]Junho!$F$19</f>
        <v>79</v>
      </c>
      <c r="Q12" s="18">
        <f>[8]Junho!$F$20</f>
        <v>94</v>
      </c>
      <c r="R12" s="18">
        <f>[8]Junho!$F$21</f>
        <v>95</v>
      </c>
      <c r="S12" s="18">
        <f>[8]Junho!$F$22</f>
        <v>95</v>
      </c>
      <c r="T12" s="18">
        <f>[8]Junho!$F$23</f>
        <v>87</v>
      </c>
      <c r="U12" s="18">
        <f>[8]Junho!$F$24</f>
        <v>94</v>
      </c>
      <c r="V12" s="18">
        <f>[8]Junho!$F$25</f>
        <v>93</v>
      </c>
      <c r="W12" s="18">
        <f>[8]Junho!$F$26</f>
        <v>95</v>
      </c>
      <c r="X12" s="18">
        <f>[8]Junho!$F$27</f>
        <v>98</v>
      </c>
      <c r="Y12" s="18">
        <f>[8]Junho!$F$28</f>
        <v>94</v>
      </c>
      <c r="Z12" s="18">
        <f>[8]Junho!$F$29</f>
        <v>95</v>
      </c>
      <c r="AA12" s="18">
        <f>[8]Junho!$F$30</f>
        <v>98</v>
      </c>
      <c r="AB12" s="18">
        <f>[8]Junho!$F$31</f>
        <v>98</v>
      </c>
      <c r="AC12" s="18">
        <f>[8]Junho!$F$32</f>
        <v>96</v>
      </c>
      <c r="AD12" s="18">
        <f>[8]Junho!$F$33</f>
        <v>90</v>
      </c>
      <c r="AE12" s="18">
        <f>[8]Junho!$F$34</f>
        <v>91</v>
      </c>
      <c r="AF12" s="36">
        <f t="shared" si="1"/>
        <v>98</v>
      </c>
      <c r="AG12" s="37">
        <f t="shared" si="2"/>
        <v>91.7</v>
      </c>
    </row>
    <row r="13" spans="1:34" ht="17.100000000000001" customHeight="1" x14ac:dyDescent="0.2">
      <c r="A13" s="16" t="s">
        <v>5</v>
      </c>
      <c r="B13" s="20">
        <f>[9]Junho!$F$5</f>
        <v>90</v>
      </c>
      <c r="C13" s="20">
        <f>[9]Junho!$F$6</f>
        <v>93</v>
      </c>
      <c r="D13" s="20">
        <f>[9]Junho!$F$7</f>
        <v>92</v>
      </c>
      <c r="E13" s="20">
        <f>[9]Junho!$F$8</f>
        <v>91</v>
      </c>
      <c r="F13" s="20">
        <f>[9]Junho!$F$9</f>
        <v>87</v>
      </c>
      <c r="G13" s="20">
        <f>[9]Junho!$F$10</f>
        <v>89</v>
      </c>
      <c r="H13" s="20">
        <f>[9]Junho!$F$11</f>
        <v>89</v>
      </c>
      <c r="I13" s="20">
        <f>[9]Junho!$F$12</f>
        <v>86</v>
      </c>
      <c r="J13" s="20">
        <f>[9]Junho!$F$13</f>
        <v>76</v>
      </c>
      <c r="K13" s="20">
        <f>[9]Junho!$F$14</f>
        <v>92</v>
      </c>
      <c r="L13" s="20">
        <f>[9]Junho!$F$15</f>
        <v>93</v>
      </c>
      <c r="M13" s="20">
        <f>[9]Junho!$F$16</f>
        <v>94</v>
      </c>
      <c r="N13" s="20">
        <f>[9]Junho!$F$17</f>
        <v>91</v>
      </c>
      <c r="O13" s="20">
        <f>[9]Junho!$F$18</f>
        <v>92</v>
      </c>
      <c r="P13" s="20">
        <f>[9]Junho!$F$19</f>
        <v>87</v>
      </c>
      <c r="Q13" s="20">
        <f>[9]Junho!$F$20</f>
        <v>92</v>
      </c>
      <c r="R13" s="20">
        <f>[9]Junho!$F$21</f>
        <v>93</v>
      </c>
      <c r="S13" s="20">
        <f>[9]Junho!$F$22</f>
        <v>89</v>
      </c>
      <c r="T13" s="20">
        <f>[9]Junho!$F$23</f>
        <v>89</v>
      </c>
      <c r="U13" s="20">
        <f>[9]Junho!$F$24</f>
        <v>89</v>
      </c>
      <c r="V13" s="20">
        <f>[9]Junho!$F$25</f>
        <v>90</v>
      </c>
      <c r="W13" s="20">
        <f>[9]Junho!$F$26</f>
        <v>91</v>
      </c>
      <c r="X13" s="20">
        <f>[9]Junho!$F$27</f>
        <v>88</v>
      </c>
      <c r="Y13" s="20">
        <f>[9]Junho!$F$28</f>
        <v>92</v>
      </c>
      <c r="Z13" s="20">
        <f>[9]Junho!$F$29</f>
        <v>89</v>
      </c>
      <c r="AA13" s="20">
        <f>[9]Junho!$F$30</f>
        <v>93</v>
      </c>
      <c r="AB13" s="20">
        <f>[9]Junho!$F$31</f>
        <v>94</v>
      </c>
      <c r="AC13" s="20">
        <f>[9]Junho!$F$32</f>
        <v>88</v>
      </c>
      <c r="AD13" s="20">
        <f>[9]Junho!$F$33</f>
        <v>88</v>
      </c>
      <c r="AE13" s="20">
        <f>[9]Junho!$F$34</f>
        <v>92</v>
      </c>
      <c r="AF13" s="36">
        <f t="shared" si="1"/>
        <v>94</v>
      </c>
      <c r="AG13" s="37">
        <f t="shared" si="2"/>
        <v>89.966666666666669</v>
      </c>
    </row>
    <row r="14" spans="1:34" ht="17.100000000000001" customHeight="1" x14ac:dyDescent="0.2">
      <c r="A14" s="16" t="s">
        <v>50</v>
      </c>
      <c r="B14" s="20">
        <f>[10]Junho!$F$5</f>
        <v>93</v>
      </c>
      <c r="C14" s="20">
        <f>[10]Junho!$F$6</f>
        <v>95</v>
      </c>
      <c r="D14" s="20">
        <f>[10]Junho!$F$7</f>
        <v>95</v>
      </c>
      <c r="E14" s="20">
        <f>[10]Junho!$F$8</f>
        <v>94</v>
      </c>
      <c r="F14" s="20">
        <f>[10]Junho!$F$9</f>
        <v>95</v>
      </c>
      <c r="G14" s="20">
        <f>[10]Junho!$F$10</f>
        <v>89</v>
      </c>
      <c r="H14" s="20">
        <f>[10]Junho!$F$11</f>
        <v>93</v>
      </c>
      <c r="I14" s="20">
        <f>[10]Junho!$F$12</f>
        <v>90</v>
      </c>
      <c r="J14" s="20">
        <f>[10]Junho!$F$13</f>
        <v>84</v>
      </c>
      <c r="K14" s="20">
        <f>[10]Junho!$F$14</f>
        <v>96</v>
      </c>
      <c r="L14" s="20">
        <f>[10]Junho!$F$15</f>
        <v>93</v>
      </c>
      <c r="M14" s="20">
        <f>[10]Junho!$F$16</f>
        <v>96</v>
      </c>
      <c r="N14" s="20">
        <f>[10]Junho!$F$17</f>
        <v>91</v>
      </c>
      <c r="O14" s="20">
        <f>[10]Junho!$F$18</f>
        <v>89</v>
      </c>
      <c r="P14" s="20">
        <f>[10]Junho!$F$19</f>
        <v>87</v>
      </c>
      <c r="Q14" s="20">
        <f>[10]Junho!$F$20</f>
        <v>91</v>
      </c>
      <c r="R14" s="20">
        <f>[10]Junho!$F$21</f>
        <v>96</v>
      </c>
      <c r="S14" s="20">
        <f>[10]Junho!$F$22</f>
        <v>93</v>
      </c>
      <c r="T14" s="20">
        <f>[10]Junho!$F$23</f>
        <v>87</v>
      </c>
      <c r="U14" s="20">
        <f>[10]Junho!$F$24</f>
        <v>94</v>
      </c>
      <c r="V14" s="20">
        <f>[10]Junho!$F$25</f>
        <v>97</v>
      </c>
      <c r="W14" s="20">
        <f>[10]Junho!$F$26</f>
        <v>97</v>
      </c>
      <c r="X14" s="20">
        <f>[10]Junho!$F$27</f>
        <v>96</v>
      </c>
      <c r="Y14" s="20">
        <f>[10]Junho!$F$28</f>
        <v>93</v>
      </c>
      <c r="Z14" s="20">
        <f>[10]Junho!$F$29</f>
        <v>94</v>
      </c>
      <c r="AA14" s="20">
        <f>[10]Junho!$F$30</f>
        <v>96</v>
      </c>
      <c r="AB14" s="20">
        <f>[10]Junho!$F$31</f>
        <v>96</v>
      </c>
      <c r="AC14" s="20">
        <f>[10]Junho!$F$32</f>
        <v>96</v>
      </c>
      <c r="AD14" s="20">
        <f>[10]Junho!$F$33</f>
        <v>90</v>
      </c>
      <c r="AE14" s="20">
        <f>[10]Junho!$F$34</f>
        <v>91</v>
      </c>
      <c r="AF14" s="36">
        <f t="shared" si="1"/>
        <v>97</v>
      </c>
      <c r="AG14" s="37">
        <f t="shared" si="2"/>
        <v>92.9</v>
      </c>
    </row>
    <row r="15" spans="1:34" ht="17.100000000000001" customHeight="1" x14ac:dyDescent="0.2">
      <c r="A15" s="16" t="s">
        <v>6</v>
      </c>
      <c r="B15" s="20">
        <f>[11]Junho!$F$5</f>
        <v>100</v>
      </c>
      <c r="C15" s="20">
        <f>[11]Junho!$F$6</f>
        <v>100</v>
      </c>
      <c r="D15" s="20">
        <f>[11]Junho!$F$7</f>
        <v>100</v>
      </c>
      <c r="E15" s="20">
        <f>[11]Junho!$F$8</f>
        <v>99</v>
      </c>
      <c r="F15" s="20">
        <f>[11]Junho!$F$9</f>
        <v>100</v>
      </c>
      <c r="G15" s="20">
        <f>[11]Junho!$F$10</f>
        <v>86</v>
      </c>
      <c r="H15" s="20">
        <f>[11]Junho!$F$11</f>
        <v>100</v>
      </c>
      <c r="I15" s="20">
        <f>[11]Junho!$F$12</f>
        <v>100</v>
      </c>
      <c r="J15" s="20">
        <f>[11]Junho!$F$13</f>
        <v>100</v>
      </c>
      <c r="K15" s="20">
        <f>[11]Junho!$F$14</f>
        <v>100</v>
      </c>
      <c r="L15" s="20">
        <f>[11]Junho!$F$15</f>
        <v>100</v>
      </c>
      <c r="M15" s="20">
        <f>[11]Junho!$F$16</f>
        <v>100</v>
      </c>
      <c r="N15" s="20">
        <f>[11]Junho!$F$17</f>
        <v>100</v>
      </c>
      <c r="O15" s="20">
        <f>[11]Junho!$F$18</f>
        <v>89</v>
      </c>
      <c r="P15" s="20">
        <f>[11]Junho!$F$19</f>
        <v>99</v>
      </c>
      <c r="Q15" s="20">
        <f>[11]Junho!$F$20</f>
        <v>100</v>
      </c>
      <c r="R15" s="20">
        <f>[11]Junho!$F$21</f>
        <v>100</v>
      </c>
      <c r="S15" s="20">
        <f>[11]Junho!$F$22</f>
        <v>100</v>
      </c>
      <c r="T15" s="20">
        <f>[11]Junho!$F$23</f>
        <v>84</v>
      </c>
      <c r="U15" s="20">
        <f>[11]Junho!$F$24</f>
        <v>100</v>
      </c>
      <c r="V15" s="20">
        <f>[11]Junho!$F$25</f>
        <v>100</v>
      </c>
      <c r="W15" s="20">
        <f>[11]Junho!$F$26</f>
        <v>100</v>
      </c>
      <c r="X15" s="20">
        <f>[11]Junho!$F$27</f>
        <v>100</v>
      </c>
      <c r="Y15" s="20">
        <f>[11]Junho!$F$28</f>
        <v>98</v>
      </c>
      <c r="Z15" s="20">
        <f>[11]Junho!$F$29</f>
        <v>97</v>
      </c>
      <c r="AA15" s="20">
        <f>[11]Junho!$F$30</f>
        <v>100</v>
      </c>
      <c r="AB15" s="20">
        <f>[11]Junho!$F$31</f>
        <v>100</v>
      </c>
      <c r="AC15" s="20">
        <f>[11]Junho!$F$32</f>
        <v>87</v>
      </c>
      <c r="AD15" s="20">
        <f>[11]Junho!$F$33</f>
        <v>100</v>
      </c>
      <c r="AE15" s="20">
        <f>[11]Junho!$F$34</f>
        <v>98</v>
      </c>
      <c r="AF15" s="36">
        <f t="shared" si="1"/>
        <v>100</v>
      </c>
      <c r="AG15" s="37">
        <f t="shared" si="2"/>
        <v>97.9</v>
      </c>
    </row>
    <row r="16" spans="1:34" ht="17.100000000000001" customHeight="1" x14ac:dyDescent="0.2">
      <c r="A16" s="16" t="s">
        <v>7</v>
      </c>
      <c r="B16" s="20">
        <f>[12]Junho!$F$5</f>
        <v>94</v>
      </c>
      <c r="C16" s="20">
        <f>[12]Junho!$F$6</f>
        <v>98</v>
      </c>
      <c r="D16" s="20">
        <f>[12]Junho!$F$7</f>
        <v>97</v>
      </c>
      <c r="E16" s="20">
        <f>[12]Junho!$F$8</f>
        <v>98</v>
      </c>
      <c r="F16" s="20">
        <f>[12]Junho!$F$9</f>
        <v>95</v>
      </c>
      <c r="G16" s="20">
        <f>[12]Junho!$F$10</f>
        <v>94</v>
      </c>
      <c r="H16" s="20">
        <f>[12]Junho!$F$11</f>
        <v>89</v>
      </c>
      <c r="I16" s="20">
        <f>[12]Junho!$F$12</f>
        <v>97</v>
      </c>
      <c r="J16" s="20">
        <f>[12]Junho!$F$13</f>
        <v>88</v>
      </c>
      <c r="K16" s="20">
        <f>[12]Junho!$F$14</f>
        <v>94</v>
      </c>
      <c r="L16" s="20">
        <f>[12]Junho!$F$15</f>
        <v>98</v>
      </c>
      <c r="M16" s="20">
        <f>[12]Junho!$F$16</f>
        <v>98</v>
      </c>
      <c r="N16" s="20">
        <f>[12]Junho!$F$17</f>
        <v>97</v>
      </c>
      <c r="O16" s="20">
        <f>[12]Junho!$F$18</f>
        <v>95</v>
      </c>
      <c r="P16" s="20">
        <f>[12]Junho!$F$19</f>
        <v>97</v>
      </c>
      <c r="Q16" s="20">
        <f>[12]Junho!$F$20</f>
        <v>97</v>
      </c>
      <c r="R16" s="20">
        <f>[12]Junho!$F$21</f>
        <v>98</v>
      </c>
      <c r="S16" s="20">
        <f>[12]Junho!$F$22</f>
        <v>94</v>
      </c>
      <c r="T16" s="20">
        <f>[12]Junho!$F$23</f>
        <v>96</v>
      </c>
      <c r="U16" s="20">
        <f>[12]Junho!$F$24</f>
        <v>98</v>
      </c>
      <c r="V16" s="20">
        <f>[12]Junho!$F$25</f>
        <v>97</v>
      </c>
      <c r="W16" s="20">
        <f>[12]Junho!$F$26</f>
        <v>98</v>
      </c>
      <c r="X16" s="20">
        <f>[12]Junho!$F$27</f>
        <v>97</v>
      </c>
      <c r="Y16" s="20">
        <f>[12]Junho!$F$28</f>
        <v>97</v>
      </c>
      <c r="Z16" s="20">
        <f>[12]Junho!$F$29</f>
        <v>98</v>
      </c>
      <c r="AA16" s="20" t="str">
        <f>[12]Junho!$F$30</f>
        <v>**</v>
      </c>
      <c r="AB16" s="20" t="str">
        <f>[12]Junho!$F$31</f>
        <v>**</v>
      </c>
      <c r="AC16" s="20">
        <f>[12]Junho!$F$32</f>
        <v>97</v>
      </c>
      <c r="AD16" s="20">
        <f>[12]Junho!$F$33</f>
        <v>96</v>
      </c>
      <c r="AE16" s="20">
        <f>[12]Junho!$F$34</f>
        <v>98</v>
      </c>
      <c r="AF16" s="36">
        <f t="shared" si="1"/>
        <v>98</v>
      </c>
      <c r="AG16" s="37">
        <f t="shared" si="2"/>
        <v>96.071428571428569</v>
      </c>
    </row>
    <row r="17" spans="1:33" ht="17.100000000000001" customHeight="1" x14ac:dyDescent="0.2">
      <c r="A17" s="16" t="s">
        <v>8</v>
      </c>
      <c r="B17" s="20">
        <f>[13]Junho!$F$5</f>
        <v>95</v>
      </c>
      <c r="C17" s="20">
        <f>[13]Junho!$F$6</f>
        <v>95</v>
      </c>
      <c r="D17" s="20">
        <f>[13]Junho!$F$7</f>
        <v>98</v>
      </c>
      <c r="E17" s="20">
        <f>[13]Junho!$F$8</f>
        <v>98</v>
      </c>
      <c r="F17" s="20">
        <f>[13]Junho!$F$9</f>
        <v>98</v>
      </c>
      <c r="G17" s="20">
        <f>[13]Junho!$F$10</f>
        <v>96</v>
      </c>
      <c r="H17" s="20">
        <f>[13]Junho!$F$11</f>
        <v>98</v>
      </c>
      <c r="I17" s="20">
        <f>[13]Junho!$F$12</f>
        <v>95</v>
      </c>
      <c r="J17" s="20">
        <f>[13]Junho!$F$13</f>
        <v>94</v>
      </c>
      <c r="K17" s="20">
        <f>[13]Junho!$F$14</f>
        <v>96</v>
      </c>
      <c r="L17" s="20">
        <f>[13]Junho!$F$15</f>
        <v>97</v>
      </c>
      <c r="M17" s="20">
        <f>[13]Junho!$F$16</f>
        <v>97</v>
      </c>
      <c r="N17" s="20">
        <f>[13]Junho!$F$17</f>
        <v>96</v>
      </c>
      <c r="O17" s="20">
        <f>[13]Junho!$F$18</f>
        <v>97</v>
      </c>
      <c r="P17" s="20">
        <f>[13]Junho!$F$19</f>
        <v>97</v>
      </c>
      <c r="Q17" s="20">
        <f>[13]Junho!$F$20</f>
        <v>97</v>
      </c>
      <c r="R17" s="20">
        <f>[13]Junho!$F$21</f>
        <v>99</v>
      </c>
      <c r="S17" s="20">
        <f>[13]Junho!$F$22</f>
        <v>97</v>
      </c>
      <c r="T17" s="20">
        <f>[13]Junho!$F$23</f>
        <v>97</v>
      </c>
      <c r="U17" s="20">
        <f>[13]Junho!$F$24</f>
        <v>97</v>
      </c>
      <c r="V17" s="20">
        <f>[13]Junho!$F$25</f>
        <v>97</v>
      </c>
      <c r="W17" s="20">
        <f>[13]Junho!$F$26</f>
        <v>97</v>
      </c>
      <c r="X17" s="20">
        <f>[13]Junho!$F$27</f>
        <v>97</v>
      </c>
      <c r="Y17" s="20">
        <f>[13]Junho!$F$28</f>
        <v>97</v>
      </c>
      <c r="Z17" s="20">
        <f>[13]Junho!$F$29</f>
        <v>98</v>
      </c>
      <c r="AA17" s="20">
        <f>[13]Junho!$F$30</f>
        <v>98</v>
      </c>
      <c r="AB17" s="20">
        <f>[13]Junho!$F$31</f>
        <v>98</v>
      </c>
      <c r="AC17" s="20">
        <f>[13]Junho!$F$32</f>
        <v>98</v>
      </c>
      <c r="AD17" s="20">
        <f>[13]Junho!$F$33</f>
        <v>96</v>
      </c>
      <c r="AE17" s="20">
        <f>[13]Junho!$F$34</f>
        <v>98</v>
      </c>
      <c r="AF17" s="36">
        <f t="shared" si="1"/>
        <v>99</v>
      </c>
      <c r="AG17" s="37">
        <f t="shared" si="2"/>
        <v>96.933333333333337</v>
      </c>
    </row>
    <row r="18" spans="1:33" ht="17.100000000000001" customHeight="1" x14ac:dyDescent="0.2">
      <c r="A18" s="16" t="s">
        <v>9</v>
      </c>
      <c r="B18" s="20">
        <f>[14]Junho!$F$5</f>
        <v>91</v>
      </c>
      <c r="C18" s="20">
        <f>[14]Junho!$F$6</f>
        <v>97</v>
      </c>
      <c r="D18" s="20">
        <f>[14]Junho!$F$7</f>
        <v>98</v>
      </c>
      <c r="E18" s="20">
        <f>[14]Junho!$F$8</f>
        <v>94</v>
      </c>
      <c r="F18" s="20">
        <f>[14]Junho!$F$9</f>
        <v>92</v>
      </c>
      <c r="G18" s="20">
        <f>[14]Junho!$F$10</f>
        <v>91</v>
      </c>
      <c r="H18" s="20">
        <f>[14]Junho!$F$11</f>
        <v>91</v>
      </c>
      <c r="I18" s="20">
        <f>[14]Junho!$F$12</f>
        <v>87</v>
      </c>
      <c r="J18" s="20">
        <f>[14]Junho!$F$13</f>
        <v>85</v>
      </c>
      <c r="K18" s="20">
        <f>[14]Junho!$F$14</f>
        <v>88</v>
      </c>
      <c r="L18" s="20">
        <f>[14]Junho!$F$15</f>
        <v>98</v>
      </c>
      <c r="M18" s="20">
        <f>[14]Junho!$F$16</f>
        <v>97</v>
      </c>
      <c r="N18" s="20">
        <f>[14]Junho!$F$17</f>
        <v>95</v>
      </c>
      <c r="O18" s="20">
        <f>[14]Junho!$F$18</f>
        <v>92</v>
      </c>
      <c r="P18" s="20">
        <f>[14]Junho!$F$19</f>
        <v>95</v>
      </c>
      <c r="Q18" s="20">
        <f>[14]Junho!$F$20</f>
        <v>97</v>
      </c>
      <c r="R18" s="20">
        <f>[14]Junho!$F$21</f>
        <v>98</v>
      </c>
      <c r="S18" s="20">
        <f>[14]Junho!$F$22</f>
        <v>96</v>
      </c>
      <c r="T18" s="20">
        <f>[14]Junho!$F$23</f>
        <v>95</v>
      </c>
      <c r="U18" s="20">
        <f>[14]Junho!$F$24</f>
        <v>97</v>
      </c>
      <c r="V18" s="20">
        <f>[14]Junho!$F$25</f>
        <v>97</v>
      </c>
      <c r="W18" s="20">
        <f>[14]Junho!$F$26</f>
        <v>97</v>
      </c>
      <c r="X18" s="20">
        <f>[14]Junho!$F$27</f>
        <v>97</v>
      </c>
      <c r="Y18" s="20">
        <f>[14]Junho!$F$28</f>
        <v>95</v>
      </c>
      <c r="Z18" s="20">
        <f>[14]Junho!$F$29</f>
        <v>97</v>
      </c>
      <c r="AA18" s="20">
        <f>[14]Junho!$F$30</f>
        <v>98</v>
      </c>
      <c r="AB18" s="20">
        <f>[14]Junho!$F$31</f>
        <v>98</v>
      </c>
      <c r="AC18" s="20">
        <f>[14]Junho!$F$32</f>
        <v>98</v>
      </c>
      <c r="AD18" s="20">
        <f>[14]Junho!$F$33</f>
        <v>95</v>
      </c>
      <c r="AE18" s="20">
        <f>[14]Junho!$F$34</f>
        <v>97</v>
      </c>
      <c r="AF18" s="36">
        <f t="shared" si="1"/>
        <v>98</v>
      </c>
      <c r="AG18" s="37">
        <f t="shared" si="2"/>
        <v>94.766666666666666</v>
      </c>
    </row>
    <row r="19" spans="1:33" ht="17.100000000000001" customHeight="1" x14ac:dyDescent="0.2">
      <c r="A19" s="16" t="s">
        <v>49</v>
      </c>
      <c r="B19" s="20">
        <f>[15]Junho!$F$5</f>
        <v>92</v>
      </c>
      <c r="C19" s="20">
        <f>[15]Junho!$F$6</f>
        <v>95</v>
      </c>
      <c r="D19" s="20">
        <f>[15]Junho!$F$7</f>
        <v>95</v>
      </c>
      <c r="E19" s="20">
        <f>[15]Junho!$F$8</f>
        <v>96</v>
      </c>
      <c r="F19" s="20">
        <f>[15]Junho!$F$9</f>
        <v>91</v>
      </c>
      <c r="G19" s="20">
        <f>[15]Junho!$F$10</f>
        <v>95</v>
      </c>
      <c r="H19" s="20">
        <f>[15]Junho!$F$11</f>
        <v>96</v>
      </c>
      <c r="I19" s="20">
        <f>[15]Junho!$F$12</f>
        <v>96</v>
      </c>
      <c r="J19" s="20">
        <f>[15]Junho!$F$13</f>
        <v>95</v>
      </c>
      <c r="K19" s="20">
        <f>[15]Junho!$F$14</f>
        <v>94</v>
      </c>
      <c r="L19" s="20">
        <f>[15]Junho!$F$15</f>
        <v>96</v>
      </c>
      <c r="M19" s="20">
        <f>[15]Junho!$F$16</f>
        <v>97</v>
      </c>
      <c r="N19" s="20">
        <f>[15]Junho!$F$17</f>
        <v>96</v>
      </c>
      <c r="O19" s="20">
        <f>[15]Junho!$F$18</f>
        <v>94</v>
      </c>
      <c r="P19" s="20">
        <f>[15]Junho!$F$19</f>
        <v>95</v>
      </c>
      <c r="Q19" s="20">
        <f>[15]Junho!$F$20</f>
        <v>96</v>
      </c>
      <c r="R19" s="20">
        <f>[15]Junho!$F$21</f>
        <v>97</v>
      </c>
      <c r="S19" s="20">
        <f>[15]Junho!$F$22</f>
        <v>94</v>
      </c>
      <c r="T19" s="20">
        <f>[15]Junho!$F$23</f>
        <v>94</v>
      </c>
      <c r="U19" s="20">
        <f>[15]Junho!$F$24</f>
        <v>95</v>
      </c>
      <c r="V19" s="20">
        <f>[15]Junho!$F$25</f>
        <v>94</v>
      </c>
      <c r="W19" s="20">
        <f>[15]Junho!$F$26</f>
        <v>96</v>
      </c>
      <c r="X19" s="20">
        <f>[15]Junho!$F$27</f>
        <v>91</v>
      </c>
      <c r="Y19" s="20">
        <f>[15]Junho!$F$28</f>
        <v>96</v>
      </c>
      <c r="Z19" s="20">
        <f>[15]Junho!$F$29</f>
        <v>96</v>
      </c>
      <c r="AA19" s="20">
        <f>[15]Junho!$F$30</f>
        <v>97</v>
      </c>
      <c r="AB19" s="20">
        <f>[15]Junho!$F$31</f>
        <v>97</v>
      </c>
      <c r="AC19" s="20">
        <f>[15]Junho!$F$32</f>
        <v>97</v>
      </c>
      <c r="AD19" s="20">
        <f>[15]Junho!$F$33</f>
        <v>96</v>
      </c>
      <c r="AE19" s="20">
        <f>[15]Junho!$F$34</f>
        <v>97</v>
      </c>
      <c r="AF19" s="36">
        <f t="shared" si="1"/>
        <v>97</v>
      </c>
      <c r="AG19" s="37">
        <f t="shared" si="2"/>
        <v>95.2</v>
      </c>
    </row>
    <row r="20" spans="1:33" ht="17.100000000000001" customHeight="1" x14ac:dyDescent="0.2">
      <c r="A20" s="16" t="s">
        <v>10</v>
      </c>
      <c r="B20" s="20">
        <f>[16]Junho!$F$5</f>
        <v>93</v>
      </c>
      <c r="C20" s="20">
        <f>[16]Junho!$F$6</f>
        <v>95</v>
      </c>
      <c r="D20" s="20">
        <f>[16]Junho!$F$7</f>
        <v>96</v>
      </c>
      <c r="E20" s="20">
        <f>[16]Junho!$F$8</f>
        <v>97</v>
      </c>
      <c r="F20" s="20">
        <f>[16]Junho!$F$9</f>
        <v>96</v>
      </c>
      <c r="G20" s="20">
        <f>[16]Junho!$F$10</f>
        <v>96</v>
      </c>
      <c r="H20" s="20">
        <f>[16]Junho!$F$11</f>
        <v>95</v>
      </c>
      <c r="I20" s="20">
        <f>[16]Junho!$F$12</f>
        <v>96</v>
      </c>
      <c r="J20" s="20">
        <f>[16]Junho!$F$13</f>
        <v>88</v>
      </c>
      <c r="K20" s="20">
        <f>[16]Junho!$F$14</f>
        <v>91</v>
      </c>
      <c r="L20" s="20">
        <f>[16]Junho!$F$15</f>
        <v>97</v>
      </c>
      <c r="M20" s="20">
        <f>[16]Junho!$F$16</f>
        <v>97</v>
      </c>
      <c r="N20" s="20">
        <f>[16]Junho!$F$17</f>
        <v>97</v>
      </c>
      <c r="O20" s="20">
        <f>[16]Junho!$F$18</f>
        <v>96</v>
      </c>
      <c r="P20" s="20">
        <f>[16]Junho!$F$19</f>
        <v>96</v>
      </c>
      <c r="Q20" s="20">
        <f>[16]Junho!$F$20</f>
        <v>96</v>
      </c>
      <c r="R20" s="20">
        <f>[16]Junho!$F$21</f>
        <v>97</v>
      </c>
      <c r="S20" s="20">
        <f>[16]Junho!$F$22</f>
        <v>94</v>
      </c>
      <c r="T20" s="20">
        <f>[16]Junho!$F$23</f>
        <v>95</v>
      </c>
      <c r="U20" s="20">
        <f>[16]Junho!$F$24</f>
        <v>96</v>
      </c>
      <c r="V20" s="20">
        <f>[16]Junho!$F$25</f>
        <v>96</v>
      </c>
      <c r="W20" s="20">
        <f>[16]Junho!$F$26</f>
        <v>96</v>
      </c>
      <c r="X20" s="20">
        <f>[16]Junho!$F$27</f>
        <v>96</v>
      </c>
      <c r="Y20" s="20">
        <f>[16]Junho!$F$28</f>
        <v>94</v>
      </c>
      <c r="Z20" s="20">
        <f>[16]Junho!$F$29</f>
        <v>96</v>
      </c>
      <c r="AA20" s="20">
        <f>[16]Junho!$F$30</f>
        <v>97</v>
      </c>
      <c r="AB20" s="20">
        <f>[16]Junho!$F$31</f>
        <v>96</v>
      </c>
      <c r="AC20" s="20">
        <f>[16]Junho!$F$32</f>
        <v>96</v>
      </c>
      <c r="AD20" s="20">
        <f>[16]Junho!$F$33</f>
        <v>93</v>
      </c>
      <c r="AE20" s="20">
        <f>[16]Junho!$F$34</f>
        <v>97</v>
      </c>
      <c r="AF20" s="36">
        <f t="shared" si="1"/>
        <v>97</v>
      </c>
      <c r="AG20" s="37">
        <f t="shared" si="2"/>
        <v>95.36666666666666</v>
      </c>
    </row>
    <row r="21" spans="1:33" ht="17.100000000000001" customHeight="1" x14ac:dyDescent="0.2">
      <c r="A21" s="16" t="s">
        <v>11</v>
      </c>
      <c r="B21" s="20">
        <f>[17]Junho!$F$5</f>
        <v>100</v>
      </c>
      <c r="C21" s="20">
        <f>[17]Junho!$F$6</f>
        <v>100</v>
      </c>
      <c r="D21" s="20">
        <f>[17]Junho!$F$7</f>
        <v>100</v>
      </c>
      <c r="E21" s="20">
        <f>[17]Junho!$F$8</f>
        <v>100</v>
      </c>
      <c r="F21" s="20">
        <f>[17]Junho!$F$9</f>
        <v>100</v>
      </c>
      <c r="G21" s="20">
        <f>[17]Junho!$F$10</f>
        <v>100</v>
      </c>
      <c r="H21" s="20">
        <f>[17]Junho!$F$11</f>
        <v>100</v>
      </c>
      <c r="I21" s="20">
        <f>[17]Junho!$F$12</f>
        <v>100</v>
      </c>
      <c r="J21" s="20">
        <f>[17]Junho!$F$13</f>
        <v>100</v>
      </c>
      <c r="K21" s="20">
        <f>[17]Junho!$F$14</f>
        <v>100</v>
      </c>
      <c r="L21" s="20">
        <f>[17]Junho!$F$15</f>
        <v>100</v>
      </c>
      <c r="M21" s="20">
        <f>[17]Junho!$F$16</f>
        <v>100</v>
      </c>
      <c r="N21" s="20">
        <f>[17]Junho!$F$17</f>
        <v>100</v>
      </c>
      <c r="O21" s="20">
        <f>[17]Junho!$F$18</f>
        <v>100</v>
      </c>
      <c r="P21" s="20">
        <f>[17]Junho!$F$19</f>
        <v>100</v>
      </c>
      <c r="Q21" s="20">
        <f>[17]Junho!$F$20</f>
        <v>100</v>
      </c>
      <c r="R21" s="20">
        <f>[17]Junho!$F$21</f>
        <v>100</v>
      </c>
      <c r="S21" s="20">
        <f>[17]Junho!$F$22</f>
        <v>100</v>
      </c>
      <c r="T21" s="20">
        <f>[17]Junho!$F$23</f>
        <v>100</v>
      </c>
      <c r="U21" s="20">
        <f>[17]Junho!$F$24</f>
        <v>100</v>
      </c>
      <c r="V21" s="20">
        <f>[17]Junho!$F$25</f>
        <v>100</v>
      </c>
      <c r="W21" s="20">
        <f>[17]Junho!$F$26</f>
        <v>100</v>
      </c>
      <c r="X21" s="20">
        <f>[17]Junho!$F$27</f>
        <v>100</v>
      </c>
      <c r="Y21" s="20">
        <f>[17]Junho!$F$28</f>
        <v>100</v>
      </c>
      <c r="Z21" s="20">
        <f>[17]Junho!$F$29</f>
        <v>100</v>
      </c>
      <c r="AA21" s="20" t="str">
        <f>[17]Junho!$F$30</f>
        <v>**</v>
      </c>
      <c r="AB21" s="20">
        <f>[17]Junho!$F$31</f>
        <v>100</v>
      </c>
      <c r="AC21" s="20">
        <f>[17]Junho!$F$32</f>
        <v>100</v>
      </c>
      <c r="AD21" s="20">
        <f>[17]Junho!$F$33</f>
        <v>100</v>
      </c>
      <c r="AE21" s="20">
        <f>[17]Junho!$F$34</f>
        <v>100</v>
      </c>
      <c r="AF21" s="36">
        <f t="shared" si="1"/>
        <v>100</v>
      </c>
      <c r="AG21" s="37">
        <f t="shared" si="2"/>
        <v>100</v>
      </c>
    </row>
    <row r="22" spans="1:33" ht="17.100000000000001" customHeight="1" x14ac:dyDescent="0.2">
      <c r="A22" s="16" t="s">
        <v>12</v>
      </c>
      <c r="B22" s="20">
        <f>[18]Junho!$F$5</f>
        <v>96</v>
      </c>
      <c r="C22" s="20">
        <f>[18]Junho!$F$6</f>
        <v>95</v>
      </c>
      <c r="D22" s="20">
        <f>[18]Junho!$F$7</f>
        <v>97</v>
      </c>
      <c r="E22" s="20">
        <f>[18]Junho!$F$8</f>
        <v>97</v>
      </c>
      <c r="F22" s="20">
        <f>[18]Junho!$F$9</f>
        <v>94</v>
      </c>
      <c r="G22" s="20">
        <f>[18]Junho!$F$10</f>
        <v>96</v>
      </c>
      <c r="H22" s="20">
        <f>[18]Junho!$F$11</f>
        <v>93</v>
      </c>
      <c r="I22" s="20">
        <f>[18]Junho!$F$12</f>
        <v>93</v>
      </c>
      <c r="J22" s="20">
        <f>[18]Junho!$F$13</f>
        <v>91</v>
      </c>
      <c r="K22" s="20">
        <f>[18]Junho!$F$14</f>
        <v>96</v>
      </c>
      <c r="L22" s="20">
        <f>[18]Junho!$F$15</f>
        <v>95</v>
      </c>
      <c r="M22" s="20">
        <f>[18]Junho!$F$16</f>
        <v>97</v>
      </c>
      <c r="N22" s="20">
        <f>[18]Junho!$F$17</f>
        <v>96</v>
      </c>
      <c r="O22" s="20">
        <f>[18]Junho!$F$18</f>
        <v>94</v>
      </c>
      <c r="P22" s="20">
        <f>[18]Junho!$F$19</f>
        <v>97</v>
      </c>
      <c r="Q22" s="20">
        <f>[18]Junho!$F$20</f>
        <v>96</v>
      </c>
      <c r="R22" s="20">
        <f>[18]Junho!$F$21</f>
        <v>97</v>
      </c>
      <c r="S22" s="20">
        <f>[18]Junho!$F$22</f>
        <v>95</v>
      </c>
      <c r="T22" s="20">
        <f>[18]Junho!$F$23</f>
        <v>96</v>
      </c>
      <c r="U22" s="20">
        <f>[18]Junho!$F$24</f>
        <v>96</v>
      </c>
      <c r="V22" s="20">
        <f>[18]Junho!$F$25</f>
        <v>96</v>
      </c>
      <c r="W22" s="20">
        <f>[18]Junho!$F$26</f>
        <v>94</v>
      </c>
      <c r="X22" s="20">
        <f>[18]Junho!$F$27</f>
        <v>93</v>
      </c>
      <c r="Y22" s="20">
        <f>[18]Junho!$F$28</f>
        <v>97</v>
      </c>
      <c r="Z22" s="20">
        <f>[18]Junho!$F$29</f>
        <v>96</v>
      </c>
      <c r="AA22" s="20">
        <f>[18]Junho!$F$30</f>
        <v>96</v>
      </c>
      <c r="AB22" s="20">
        <f>[18]Junho!$F$31</f>
        <v>97</v>
      </c>
      <c r="AC22" s="20">
        <f>[18]Junho!$F$32</f>
        <v>97</v>
      </c>
      <c r="AD22" s="20">
        <f>[18]Junho!$F$33</f>
        <v>96</v>
      </c>
      <c r="AE22" s="20">
        <f>[18]Junho!$F$34</f>
        <v>97</v>
      </c>
      <c r="AF22" s="36">
        <f t="shared" si="1"/>
        <v>97</v>
      </c>
      <c r="AG22" s="37">
        <f t="shared" si="2"/>
        <v>95.533333333333331</v>
      </c>
    </row>
    <row r="23" spans="1:33" ht="17.100000000000001" customHeight="1" x14ac:dyDescent="0.2">
      <c r="A23" s="16" t="s">
        <v>13</v>
      </c>
      <c r="B23" s="20">
        <f>[19]Junho!$F$5</f>
        <v>96</v>
      </c>
      <c r="C23" s="20">
        <f>[19]Junho!$F$6</f>
        <v>96</v>
      </c>
      <c r="D23" s="20">
        <f>[19]Junho!$F$7</f>
        <v>97</v>
      </c>
      <c r="E23" s="20">
        <f>[19]Junho!$F$8</f>
        <v>98</v>
      </c>
      <c r="F23" s="20">
        <f>[19]Junho!$F$9</f>
        <v>96</v>
      </c>
      <c r="G23" s="20">
        <f>[19]Junho!$F$10</f>
        <v>95</v>
      </c>
      <c r="H23" s="20">
        <f>[19]Junho!$F$11</f>
        <v>96</v>
      </c>
      <c r="I23" s="20">
        <f>[19]Junho!$F$12</f>
        <v>93</v>
      </c>
      <c r="J23" s="20">
        <f>[19]Junho!$F$13</f>
        <v>95</v>
      </c>
      <c r="K23" s="20">
        <f>[19]Junho!$F$14</f>
        <v>93</v>
      </c>
      <c r="L23" s="20">
        <f>[19]Junho!$F$15</f>
        <v>94</v>
      </c>
      <c r="M23" s="20">
        <f>[19]Junho!$F$16</f>
        <v>94</v>
      </c>
      <c r="N23" s="20">
        <f>[19]Junho!$F$17</f>
        <v>94</v>
      </c>
      <c r="O23" s="20">
        <f>[19]Junho!$F$18</f>
        <v>92</v>
      </c>
      <c r="P23" s="20">
        <f>[19]Junho!$F$19</f>
        <v>92</v>
      </c>
      <c r="Q23" s="20">
        <f>[19]Junho!$F$20</f>
        <v>95</v>
      </c>
      <c r="R23" s="20">
        <f>[19]Junho!$F$21</f>
        <v>94</v>
      </c>
      <c r="S23" s="20">
        <f>[19]Junho!$F$22</f>
        <v>94</v>
      </c>
      <c r="T23" s="20">
        <f>[19]Junho!$F$23</f>
        <v>93</v>
      </c>
      <c r="U23" s="20">
        <f>[19]Junho!$F$24</f>
        <v>93</v>
      </c>
      <c r="V23" s="20" t="str">
        <f>[19]Junho!$F$25</f>
        <v>**</v>
      </c>
      <c r="W23" s="20" t="str">
        <f>[19]Junho!$F$26</f>
        <v>**</v>
      </c>
      <c r="X23" s="20" t="str">
        <f>[19]Junho!$F$27</f>
        <v>**</v>
      </c>
      <c r="Y23" s="20" t="str">
        <f>[19]Junho!$F$28</f>
        <v>**</v>
      </c>
      <c r="Z23" s="20" t="str">
        <f>[19]Junho!$F$29</f>
        <v>**</v>
      </c>
      <c r="AA23" s="20" t="str">
        <f>[19]Junho!$F$30</f>
        <v>**</v>
      </c>
      <c r="AB23" s="20" t="str">
        <f>[19]Junho!$F$31</f>
        <v>**</v>
      </c>
      <c r="AC23" s="20" t="str">
        <f>[19]Junho!$F$32</f>
        <v>**</v>
      </c>
      <c r="AD23" s="20" t="str">
        <f>[19]Junho!$F$33</f>
        <v>**</v>
      </c>
      <c r="AE23" s="20" t="str">
        <f>[19]Junho!$F$34</f>
        <v>**</v>
      </c>
      <c r="AF23" s="36">
        <f t="shared" si="1"/>
        <v>98</v>
      </c>
      <c r="AG23" s="37">
        <f t="shared" si="2"/>
        <v>94.5</v>
      </c>
    </row>
    <row r="24" spans="1:33" ht="17.100000000000001" customHeight="1" x14ac:dyDescent="0.2">
      <c r="A24" s="16" t="s">
        <v>14</v>
      </c>
      <c r="B24" s="20">
        <f>[20]Junho!$F$5</f>
        <v>94</v>
      </c>
      <c r="C24" s="20">
        <f>[20]Junho!$F$6</f>
        <v>94</v>
      </c>
      <c r="D24" s="20">
        <f>[20]Junho!$F$7</f>
        <v>95</v>
      </c>
      <c r="E24" s="20">
        <f>[20]Junho!$F$8</f>
        <v>96</v>
      </c>
      <c r="F24" s="20">
        <f>[20]Junho!$F$9</f>
        <v>96</v>
      </c>
      <c r="G24" s="20">
        <f>[20]Junho!$F$10</f>
        <v>96</v>
      </c>
      <c r="H24" s="20">
        <f>[20]Junho!$F$11</f>
        <v>95</v>
      </c>
      <c r="I24" s="20">
        <f>[20]Junho!$F$12</f>
        <v>94</v>
      </c>
      <c r="J24" s="20">
        <f>[20]Junho!$F$13</f>
        <v>91</v>
      </c>
      <c r="K24" s="20">
        <f>[20]Junho!$F$14</f>
        <v>94</v>
      </c>
      <c r="L24" s="20">
        <f>[20]Junho!$F$15</f>
        <v>91</v>
      </c>
      <c r="M24" s="20">
        <f>[20]Junho!$F$16</f>
        <v>93</v>
      </c>
      <c r="N24" s="20">
        <f>[20]Junho!$F$17</f>
        <v>95</v>
      </c>
      <c r="O24" s="20">
        <f>[20]Junho!$F$18</f>
        <v>95</v>
      </c>
      <c r="P24" s="20">
        <f>[20]Junho!$F$19</f>
        <v>96</v>
      </c>
      <c r="Q24" s="20">
        <f>[20]Junho!$F$20</f>
        <v>94</v>
      </c>
      <c r="R24" s="20">
        <f>[20]Junho!$F$21</f>
        <v>95</v>
      </c>
      <c r="S24" s="20">
        <f>[20]Junho!$F$22</f>
        <v>96</v>
      </c>
      <c r="T24" s="20">
        <f>[20]Junho!$F$23</f>
        <v>94</v>
      </c>
      <c r="U24" s="20">
        <f>[20]Junho!$F$24</f>
        <v>94</v>
      </c>
      <c r="V24" s="20">
        <f>[20]Junho!$F$25</f>
        <v>90</v>
      </c>
      <c r="W24" s="20">
        <f>[20]Junho!$F$26</f>
        <v>91</v>
      </c>
      <c r="X24" s="20">
        <f>[20]Junho!$F$27</f>
        <v>95</v>
      </c>
      <c r="Y24" s="20">
        <f>[20]Junho!$F$28</f>
        <v>95</v>
      </c>
      <c r="Z24" s="20">
        <f>[20]Junho!$F$29</f>
        <v>95</v>
      </c>
      <c r="AA24" s="20">
        <f>[20]Junho!$F$30</f>
        <v>95</v>
      </c>
      <c r="AB24" s="20">
        <f>[20]Junho!$F$31</f>
        <v>95</v>
      </c>
      <c r="AC24" s="20">
        <f>[20]Junho!$F$32</f>
        <v>96</v>
      </c>
      <c r="AD24" s="20">
        <f>[20]Junho!$F$33</f>
        <v>96</v>
      </c>
      <c r="AE24" s="20">
        <f>[20]Junho!$F$34</f>
        <v>95</v>
      </c>
      <c r="AF24" s="36">
        <f t="shared" si="1"/>
        <v>96</v>
      </c>
      <c r="AG24" s="37">
        <f t="shared" si="2"/>
        <v>94.36666666666666</v>
      </c>
    </row>
    <row r="25" spans="1:33" ht="17.100000000000001" customHeight="1" x14ac:dyDescent="0.2">
      <c r="A25" s="16" t="s">
        <v>15</v>
      </c>
      <c r="B25" s="20">
        <f>[21]Junho!$F$5</f>
        <v>95</v>
      </c>
      <c r="C25" s="20">
        <f>[21]Junho!$F$6</f>
        <v>98</v>
      </c>
      <c r="D25" s="20">
        <f>[21]Junho!$F$7</f>
        <v>97</v>
      </c>
      <c r="E25" s="20">
        <f>[21]Junho!$F$8</f>
        <v>100</v>
      </c>
      <c r="F25" s="20">
        <f>[21]Junho!$F$9</f>
        <v>100</v>
      </c>
      <c r="G25" s="20">
        <f>[21]Junho!$F$10</f>
        <v>91</v>
      </c>
      <c r="H25" s="20">
        <f>[21]Junho!$F$11</f>
        <v>92</v>
      </c>
      <c r="I25" s="20">
        <f>[21]Junho!$F$12</f>
        <v>88</v>
      </c>
      <c r="J25" s="20">
        <f>[21]Junho!$F$13</f>
        <v>92</v>
      </c>
      <c r="K25" s="20">
        <f>[21]Junho!$F$14</f>
        <v>96</v>
      </c>
      <c r="L25" s="20">
        <f>[21]Junho!$F$15</f>
        <v>98</v>
      </c>
      <c r="M25" s="20">
        <f>[21]Junho!$F$16</f>
        <v>98</v>
      </c>
      <c r="N25" s="20">
        <f>[21]Junho!$F$17</f>
        <v>98</v>
      </c>
      <c r="O25" s="20">
        <f>[21]Junho!$F$18</f>
        <v>97</v>
      </c>
      <c r="P25" s="20">
        <f>[21]Junho!$F$19</f>
        <v>100</v>
      </c>
      <c r="Q25" s="20">
        <f>[21]Junho!$F$20</f>
        <v>98</v>
      </c>
      <c r="R25" s="20">
        <f>[21]Junho!$F$21</f>
        <v>99</v>
      </c>
      <c r="S25" s="20">
        <f>[21]Junho!$F$22</f>
        <v>99</v>
      </c>
      <c r="T25" s="20">
        <f>[21]Junho!$F$23</f>
        <v>97</v>
      </c>
      <c r="U25" s="20">
        <f>[21]Junho!$F$24</f>
        <v>100</v>
      </c>
      <c r="V25" s="20">
        <f>[21]Junho!$F$25</f>
        <v>100</v>
      </c>
      <c r="W25" s="20">
        <f>[21]Junho!$F$26</f>
        <v>100</v>
      </c>
      <c r="X25" s="20">
        <f>[21]Junho!$F$27</f>
        <v>100</v>
      </c>
      <c r="Y25" s="20">
        <f>[21]Junho!$F$28</f>
        <v>100</v>
      </c>
      <c r="Z25" s="20">
        <f>[21]Junho!$F$29</f>
        <v>100</v>
      </c>
      <c r="AA25" s="20">
        <f>[21]Junho!$F$30</f>
        <v>100</v>
      </c>
      <c r="AB25" s="20">
        <f>[21]Junho!$F$31</f>
        <v>100</v>
      </c>
      <c r="AC25" s="20">
        <f>[21]Junho!$F$32</f>
        <v>100</v>
      </c>
      <c r="AD25" s="20">
        <f>[21]Junho!$F$33</f>
        <v>95</v>
      </c>
      <c r="AE25" s="20">
        <f>[21]Junho!$F$34</f>
        <v>100</v>
      </c>
      <c r="AF25" s="36">
        <f t="shared" si="1"/>
        <v>100</v>
      </c>
      <c r="AG25" s="37">
        <f t="shared" si="2"/>
        <v>97.6</v>
      </c>
    </row>
    <row r="26" spans="1:33" ht="17.100000000000001" customHeight="1" x14ac:dyDescent="0.2">
      <c r="A26" s="16" t="s">
        <v>16</v>
      </c>
      <c r="B26" s="20">
        <f>[22]Junho!$F$5</f>
        <v>90</v>
      </c>
      <c r="C26" s="20">
        <f>[22]Junho!$F$6</f>
        <v>95</v>
      </c>
      <c r="D26" s="20" t="str">
        <f>[22]Junho!$F$7</f>
        <v>**</v>
      </c>
      <c r="E26" s="20" t="str">
        <f>[22]Junho!$F$8</f>
        <v>**</v>
      </c>
      <c r="F26" s="20" t="str">
        <f>[22]Junho!$F$9</f>
        <v>**</v>
      </c>
      <c r="G26" s="20" t="str">
        <f>[22]Junho!$F$10</f>
        <v>**</v>
      </c>
      <c r="H26" s="20" t="str">
        <f>[22]Junho!$F$11</f>
        <v>**</v>
      </c>
      <c r="I26" s="20" t="str">
        <f>[22]Junho!$F$12</f>
        <v>**</v>
      </c>
      <c r="J26" s="20" t="str">
        <f>[22]Junho!$F$13</f>
        <v>**</v>
      </c>
      <c r="K26" s="20">
        <f>[22]Junho!$F$14</f>
        <v>95</v>
      </c>
      <c r="L26" s="20">
        <f>[22]Junho!$F$15</f>
        <v>94</v>
      </c>
      <c r="M26" s="20">
        <f>[22]Junho!$F$16</f>
        <v>96</v>
      </c>
      <c r="N26" s="20">
        <f>[22]Junho!$F$17</f>
        <v>95</v>
      </c>
      <c r="O26" s="20">
        <f>[22]Junho!$F$18</f>
        <v>95</v>
      </c>
      <c r="P26" s="20">
        <f>[22]Junho!$F$19</f>
        <v>96</v>
      </c>
      <c r="Q26" s="20">
        <f>[22]Junho!$F$20</f>
        <v>96</v>
      </c>
      <c r="R26" s="20">
        <f>[22]Junho!$F$21</f>
        <v>93</v>
      </c>
      <c r="S26" s="20">
        <f>[22]Junho!$F$22</f>
        <v>95</v>
      </c>
      <c r="T26" s="20">
        <f>[22]Junho!$F$23</f>
        <v>94</v>
      </c>
      <c r="U26" s="20">
        <f>[22]Junho!$F$24</f>
        <v>95</v>
      </c>
      <c r="V26" s="20" t="str">
        <f>[22]Junho!$F$25</f>
        <v>**</v>
      </c>
      <c r="W26" s="20" t="str">
        <f>[22]Junho!$F$26</f>
        <v>**</v>
      </c>
      <c r="X26" s="20" t="str">
        <f>[22]Junho!$F$27</f>
        <v>**</v>
      </c>
      <c r="Y26" s="20">
        <f>[22]Junho!$F$28</f>
        <v>96</v>
      </c>
      <c r="Z26" s="20" t="str">
        <f>[22]Junho!$F$29</f>
        <v>**</v>
      </c>
      <c r="AA26" s="20" t="str">
        <f>[22]Junho!$F$30</f>
        <v>**</v>
      </c>
      <c r="AB26" s="20" t="str">
        <f>[22]Junho!$F$31</f>
        <v>**</v>
      </c>
      <c r="AC26" s="20" t="str">
        <f>[22]Junho!$F$32</f>
        <v>**</v>
      </c>
      <c r="AD26" s="20">
        <f>[22]Junho!$F$33</f>
        <v>93</v>
      </c>
      <c r="AE26" s="20">
        <f>[22]Junho!$F$34</f>
        <v>94</v>
      </c>
      <c r="AF26" s="36">
        <f t="shared" si="1"/>
        <v>96</v>
      </c>
      <c r="AG26" s="37">
        <f t="shared" si="2"/>
        <v>94.5</v>
      </c>
    </row>
    <row r="27" spans="1:33" ht="17.100000000000001" customHeight="1" x14ac:dyDescent="0.2">
      <c r="A27" s="16" t="s">
        <v>17</v>
      </c>
      <c r="B27" s="20">
        <f>[23]Junho!$F$5</f>
        <v>95</v>
      </c>
      <c r="C27" s="20">
        <f>[23]Junho!$F$6</f>
        <v>97</v>
      </c>
      <c r="D27" s="20">
        <f>[23]Junho!$F$7</f>
        <v>97</v>
      </c>
      <c r="E27" s="20">
        <f>[23]Junho!$F$8</f>
        <v>98</v>
      </c>
      <c r="F27" s="20">
        <f>[23]Junho!$F$9</f>
        <v>95</v>
      </c>
      <c r="G27" s="20">
        <f>[23]Junho!$F$10</f>
        <v>97</v>
      </c>
      <c r="H27" s="20">
        <f>[23]Junho!$F$11</f>
        <v>97</v>
      </c>
      <c r="I27" s="20">
        <f>[23]Junho!$F$12</f>
        <v>97</v>
      </c>
      <c r="J27" s="20">
        <f>[23]Junho!$F$13</f>
        <v>97</v>
      </c>
      <c r="K27" s="20">
        <f>[23]Junho!$F$14</f>
        <v>96</v>
      </c>
      <c r="L27" s="20">
        <f>[23]Junho!$F$15</f>
        <v>97</v>
      </c>
      <c r="M27" s="20">
        <f>[23]Junho!$F$16</f>
        <v>97</v>
      </c>
      <c r="N27" s="20">
        <f>[23]Junho!$F$17</f>
        <v>97</v>
      </c>
      <c r="O27" s="20">
        <f>[23]Junho!$F$18</f>
        <v>97</v>
      </c>
      <c r="P27" s="20">
        <f>[23]Junho!$F$19</f>
        <v>96</v>
      </c>
      <c r="Q27" s="20">
        <f>[23]Junho!$F$20</f>
        <v>97</v>
      </c>
      <c r="R27" s="20">
        <f>[23]Junho!$F$21</f>
        <v>98</v>
      </c>
      <c r="S27" s="20">
        <f>[23]Junho!$F$22</f>
        <v>96</v>
      </c>
      <c r="T27" s="20">
        <f>[23]Junho!$F$23</f>
        <v>96</v>
      </c>
      <c r="U27" s="20">
        <f>[23]Junho!$F$24</f>
        <v>97</v>
      </c>
      <c r="V27" s="20">
        <f>[23]Junho!$F$25</f>
        <v>96</v>
      </c>
      <c r="W27" s="20">
        <f>[23]Junho!$F$26</f>
        <v>96</v>
      </c>
      <c r="X27" s="20">
        <f>[23]Junho!$F$27</f>
        <v>96</v>
      </c>
      <c r="Y27" s="20">
        <f>[23]Junho!$F$28</f>
        <v>97</v>
      </c>
      <c r="Z27" s="20">
        <f>[23]Junho!$F$29</f>
        <v>97</v>
      </c>
      <c r="AA27" s="20">
        <f>[23]Junho!$F$30</f>
        <v>97</v>
      </c>
      <c r="AB27" s="20">
        <f>[23]Junho!$F$31</f>
        <v>97</v>
      </c>
      <c r="AC27" s="20">
        <f>[23]Junho!$F$32</f>
        <v>97</v>
      </c>
      <c r="AD27" s="20">
        <f>[23]Junho!$F$33</f>
        <v>97</v>
      </c>
      <c r="AE27" s="20">
        <f>[23]Junho!$F$34</f>
        <v>97</v>
      </c>
      <c r="AF27" s="36">
        <f t="shared" si="1"/>
        <v>98</v>
      </c>
      <c r="AG27" s="37">
        <f t="shared" si="2"/>
        <v>96.7</v>
      </c>
    </row>
    <row r="28" spans="1:33" ht="17.100000000000001" customHeight="1" x14ac:dyDescent="0.2">
      <c r="A28" s="16" t="s">
        <v>18</v>
      </c>
      <c r="B28" s="20">
        <f>[24]Junho!$F$5</f>
        <v>97</v>
      </c>
      <c r="C28" s="20">
        <f>[24]Junho!$F$6</f>
        <v>98</v>
      </c>
      <c r="D28" s="20">
        <f>[24]Junho!$F$7</f>
        <v>98</v>
      </c>
      <c r="E28" s="20">
        <f>[24]Junho!$F$8</f>
        <v>98</v>
      </c>
      <c r="F28" s="20">
        <f>[24]Junho!$F$9</f>
        <v>95</v>
      </c>
      <c r="G28" s="20">
        <f>[24]Junho!$F$10</f>
        <v>95</v>
      </c>
      <c r="H28" s="20">
        <f>[24]Junho!$F$11</f>
        <v>93</v>
      </c>
      <c r="I28" s="20">
        <f>[24]Junho!$F$12</f>
        <v>91</v>
      </c>
      <c r="J28" s="20">
        <f>[24]Junho!$F$13</f>
        <v>94</v>
      </c>
      <c r="K28" s="20">
        <f>[24]Junho!$F$14</f>
        <v>93</v>
      </c>
      <c r="L28" s="20">
        <f>[24]Junho!$F$15</f>
        <v>95</v>
      </c>
      <c r="M28" s="20">
        <f>[24]Junho!$F$16</f>
        <v>96</v>
      </c>
      <c r="N28" s="20">
        <f>[24]Junho!$F$17</f>
        <v>95</v>
      </c>
      <c r="O28" s="20">
        <f>[24]Junho!$F$18</f>
        <v>92</v>
      </c>
      <c r="P28" s="20">
        <f>[24]Junho!$F$19</f>
        <v>94</v>
      </c>
      <c r="Q28" s="20">
        <f>[24]Junho!$F$20</f>
        <v>100</v>
      </c>
      <c r="R28" s="20">
        <f>[24]Junho!$F$21</f>
        <v>97</v>
      </c>
      <c r="S28" s="20">
        <f>[24]Junho!$F$22</f>
        <v>97</v>
      </c>
      <c r="T28" s="20">
        <f>[24]Junho!$F$23</f>
        <v>96</v>
      </c>
      <c r="U28" s="20">
        <f>[24]Junho!$F$24</f>
        <v>98</v>
      </c>
      <c r="V28" s="20">
        <f>[24]Junho!$F$25</f>
        <v>99</v>
      </c>
      <c r="W28" s="20">
        <f>[24]Junho!$F$26</f>
        <v>100</v>
      </c>
      <c r="X28" s="20">
        <f>[24]Junho!$F$27</f>
        <v>98</v>
      </c>
      <c r="Y28" s="20">
        <f>[24]Junho!$F$28</f>
        <v>97</v>
      </c>
      <c r="Z28" s="20">
        <f>[24]Junho!$F$29</f>
        <v>97</v>
      </c>
      <c r="AA28" s="20">
        <f>[24]Junho!$F$30</f>
        <v>97</v>
      </c>
      <c r="AB28" s="20">
        <f>[24]Junho!$F$31</f>
        <v>97</v>
      </c>
      <c r="AC28" s="20">
        <f>[24]Junho!$F$32</f>
        <v>97</v>
      </c>
      <c r="AD28" s="20">
        <f>[24]Junho!$F$33</f>
        <v>97</v>
      </c>
      <c r="AE28" s="20">
        <f>[24]Junho!$F$34</f>
        <v>98</v>
      </c>
      <c r="AF28" s="36">
        <f t="shared" si="1"/>
        <v>100</v>
      </c>
      <c r="AG28" s="37">
        <f t="shared" si="2"/>
        <v>96.3</v>
      </c>
    </row>
    <row r="29" spans="1:33" ht="17.100000000000001" customHeight="1" x14ac:dyDescent="0.2">
      <c r="A29" s="16" t="s">
        <v>19</v>
      </c>
      <c r="B29" s="20">
        <f>[25]Junho!$F$5</f>
        <v>93</v>
      </c>
      <c r="C29" s="20">
        <f>[25]Junho!$F$6</f>
        <v>95</v>
      </c>
      <c r="D29" s="20">
        <f>[25]Junho!$F$7</f>
        <v>97</v>
      </c>
      <c r="E29" s="20">
        <f>[25]Junho!$F$8</f>
        <v>95</v>
      </c>
      <c r="F29" s="20">
        <f>[25]Junho!$F$9</f>
        <v>95</v>
      </c>
      <c r="G29" s="20">
        <f>[25]Junho!$F$10</f>
        <v>92</v>
      </c>
      <c r="H29" s="20">
        <f>[25]Junho!$F$11</f>
        <v>91</v>
      </c>
      <c r="I29" s="20">
        <f>[25]Junho!$F$12</f>
        <v>85</v>
      </c>
      <c r="J29" s="20">
        <f>[25]Junho!$F$13</f>
        <v>90</v>
      </c>
      <c r="K29" s="20">
        <f>[25]Junho!$F$14</f>
        <v>93</v>
      </c>
      <c r="L29" s="20">
        <f>[25]Junho!$F$15</f>
        <v>94</v>
      </c>
      <c r="M29" s="20">
        <f>[25]Junho!$F$16</f>
        <v>90</v>
      </c>
      <c r="N29" s="20">
        <f>[25]Junho!$F$17</f>
        <v>87</v>
      </c>
      <c r="O29" s="20">
        <f>[25]Junho!$F$18</f>
        <v>93</v>
      </c>
      <c r="P29" s="20">
        <f>[25]Junho!$F$19</f>
        <v>95</v>
      </c>
      <c r="Q29" s="20">
        <f>[25]Junho!$F$20</f>
        <v>95</v>
      </c>
      <c r="R29" s="20">
        <f>[25]Junho!$F$21</f>
        <v>100</v>
      </c>
      <c r="S29" s="20">
        <f>[25]Junho!$F$22</f>
        <v>93</v>
      </c>
      <c r="T29" s="20">
        <f>[25]Junho!$F$23</f>
        <v>94</v>
      </c>
      <c r="U29" s="20">
        <f>[25]Junho!$F$24</f>
        <v>94</v>
      </c>
      <c r="V29" s="20">
        <f>[25]Junho!$F$25</f>
        <v>94</v>
      </c>
      <c r="W29" s="20">
        <f>[25]Junho!$F$26</f>
        <v>95</v>
      </c>
      <c r="X29" s="20">
        <f>[25]Junho!$F$27</f>
        <v>95</v>
      </c>
      <c r="Y29" s="20" t="str">
        <f>[25]Junho!$F$28</f>
        <v>**</v>
      </c>
      <c r="Z29" s="20" t="str">
        <f>[25]Junho!$F$29</f>
        <v>**</v>
      </c>
      <c r="AA29" s="20" t="str">
        <f>[25]Junho!$F$30</f>
        <v>**</v>
      </c>
      <c r="AB29" s="20" t="str">
        <f>[25]Junho!$F$31</f>
        <v>**</v>
      </c>
      <c r="AC29" s="20">
        <f>[25]Junho!$F$32</f>
        <v>95</v>
      </c>
      <c r="AD29" s="20">
        <f>[25]Junho!$F$33</f>
        <v>94</v>
      </c>
      <c r="AE29" s="20">
        <f>[25]Junho!$F$34</f>
        <v>95</v>
      </c>
      <c r="AF29" s="36">
        <f t="shared" si="1"/>
        <v>100</v>
      </c>
      <c r="AG29" s="37">
        <f t="shared" si="2"/>
        <v>93.42307692307692</v>
      </c>
    </row>
    <row r="30" spans="1:33" ht="17.100000000000001" customHeight="1" x14ac:dyDescent="0.2">
      <c r="A30" s="16" t="s">
        <v>31</v>
      </c>
      <c r="B30" s="20">
        <f>[26]Junho!$F$5</f>
        <v>90</v>
      </c>
      <c r="C30" s="20">
        <f>[26]Junho!$F$6</f>
        <v>96</v>
      </c>
      <c r="D30" s="20">
        <f>[26]Junho!$F$7</f>
        <v>97</v>
      </c>
      <c r="E30" s="20">
        <f>[26]Junho!$F$8</f>
        <v>95</v>
      </c>
      <c r="F30" s="20">
        <f>[26]Junho!$F$9</f>
        <v>89</v>
      </c>
      <c r="G30" s="20">
        <f>[26]Junho!$F$10</f>
        <v>91</v>
      </c>
      <c r="H30" s="20">
        <f>[26]Junho!$F$11</f>
        <v>95</v>
      </c>
      <c r="I30" s="20">
        <f>[26]Junho!$F$12</f>
        <v>86</v>
      </c>
      <c r="J30" s="20">
        <f>[26]Junho!$F$13</f>
        <v>83</v>
      </c>
      <c r="K30" s="20">
        <f>[26]Junho!$F$14</f>
        <v>93</v>
      </c>
      <c r="L30" s="20">
        <f>[26]Junho!$F$15</f>
        <v>96</v>
      </c>
      <c r="M30" s="20">
        <f>[26]Junho!$F$16</f>
        <v>95</v>
      </c>
      <c r="N30" s="20">
        <f>[26]Junho!$F$17</f>
        <v>94</v>
      </c>
      <c r="O30" s="20">
        <f>[26]Junho!$F$18</f>
        <v>94</v>
      </c>
      <c r="P30" s="20">
        <f>[26]Junho!$F$19</f>
        <v>95</v>
      </c>
      <c r="Q30" s="20">
        <f>[26]Junho!$F$20</f>
        <v>96</v>
      </c>
      <c r="R30" s="20">
        <f>[26]Junho!$F$21</f>
        <v>97</v>
      </c>
      <c r="S30" s="20">
        <f>[26]Junho!$F$22</f>
        <v>96</v>
      </c>
      <c r="T30" s="20">
        <f>[26]Junho!$F$23</f>
        <v>93</v>
      </c>
      <c r="U30" s="20">
        <f>[26]Junho!$F$24</f>
        <v>95</v>
      </c>
      <c r="V30" s="20">
        <f>[26]Junho!$F$25</f>
        <v>96</v>
      </c>
      <c r="W30" s="20">
        <f>[26]Junho!$F$26</f>
        <v>95</v>
      </c>
      <c r="X30" s="20">
        <f>[26]Junho!$F$27</f>
        <v>96</v>
      </c>
      <c r="Y30" s="20">
        <f>[26]Junho!$F$28</f>
        <v>93</v>
      </c>
      <c r="Z30" s="20">
        <f>[26]Junho!$F$29</f>
        <v>96</v>
      </c>
      <c r="AA30" s="20">
        <f>[26]Junho!$F$30</f>
        <v>95</v>
      </c>
      <c r="AB30" s="20">
        <f>[26]Junho!$F$31</f>
        <v>96</v>
      </c>
      <c r="AC30" s="20">
        <f>[26]Junho!$F$32</f>
        <v>95</v>
      </c>
      <c r="AD30" s="20">
        <f>[26]Junho!$F$33</f>
        <v>95</v>
      </c>
      <c r="AE30" s="20">
        <f>[26]Junho!$F$34</f>
        <v>93</v>
      </c>
      <c r="AF30" s="36">
        <f t="shared" si="1"/>
        <v>97</v>
      </c>
      <c r="AG30" s="37">
        <f t="shared" si="2"/>
        <v>93.86666666666666</v>
      </c>
    </row>
    <row r="31" spans="1:33" ht="17.100000000000001" customHeight="1" x14ac:dyDescent="0.2">
      <c r="A31" s="16" t="s">
        <v>51</v>
      </c>
      <c r="B31" s="20">
        <f>[27]Junho!$F$5</f>
        <v>88</v>
      </c>
      <c r="C31" s="20">
        <f>[27]Junho!$F$6</f>
        <v>93</v>
      </c>
      <c r="D31" s="20">
        <f>[27]Junho!$F$7</f>
        <v>95</v>
      </c>
      <c r="E31" s="20">
        <f>[27]Junho!$F$8</f>
        <v>97</v>
      </c>
      <c r="F31" s="20">
        <f>[27]Junho!$F$9</f>
        <v>90</v>
      </c>
      <c r="G31" s="20">
        <f>[27]Junho!$F$10</f>
        <v>79</v>
      </c>
      <c r="H31" s="20">
        <f>[27]Junho!$F$11</f>
        <v>86</v>
      </c>
      <c r="I31" s="20">
        <f>[27]Junho!$F$12</f>
        <v>75</v>
      </c>
      <c r="J31" s="20">
        <f>[27]Junho!$F$13</f>
        <v>88</v>
      </c>
      <c r="K31" s="20">
        <f>[27]Junho!$F$14</f>
        <v>87</v>
      </c>
      <c r="L31" s="20">
        <f>[27]Junho!$F$15</f>
        <v>94</v>
      </c>
      <c r="M31" s="20">
        <f>[27]Junho!$F$16</f>
        <v>94</v>
      </c>
      <c r="N31" s="20">
        <f>[27]Junho!$F$17</f>
        <v>92</v>
      </c>
      <c r="O31" s="20">
        <f>[27]Junho!$F$18</f>
        <v>88</v>
      </c>
      <c r="P31" s="20">
        <f>[27]Junho!$F$19</f>
        <v>89</v>
      </c>
      <c r="Q31" s="20">
        <f>[27]Junho!$F$20</f>
        <v>83</v>
      </c>
      <c r="R31" s="20">
        <f>[27]Junho!$F$21</f>
        <v>94</v>
      </c>
      <c r="S31" s="20">
        <f>[27]Junho!$F$22</f>
        <v>90</v>
      </c>
      <c r="T31" s="20">
        <f>[27]Junho!$F$23</f>
        <v>84</v>
      </c>
      <c r="U31" s="20">
        <f>[27]Junho!$F$24</f>
        <v>93</v>
      </c>
      <c r="V31" s="20">
        <f>[27]Junho!$F$25</f>
        <v>98</v>
      </c>
      <c r="W31" s="20">
        <f>[27]Junho!$F$26</f>
        <v>98</v>
      </c>
      <c r="X31" s="20">
        <f>[27]Junho!$F$27</f>
        <v>93</v>
      </c>
      <c r="Y31" s="20">
        <f>[27]Junho!$F$28</f>
        <v>87</v>
      </c>
      <c r="Z31" s="20">
        <f>[27]Junho!$F$29</f>
        <v>98</v>
      </c>
      <c r="AA31" s="20">
        <f>[27]Junho!$F$30</f>
        <v>98</v>
      </c>
      <c r="AB31" s="20">
        <f>[27]Junho!$F$31</f>
        <v>97</v>
      </c>
      <c r="AC31" s="20">
        <f>[27]Junho!$F$32</f>
        <v>92</v>
      </c>
      <c r="AD31" s="20">
        <f>[27]Junho!$F$33</f>
        <v>88</v>
      </c>
      <c r="AE31" s="20">
        <f>[27]Junho!$F$34</f>
        <v>91</v>
      </c>
      <c r="AF31" s="36">
        <f t="shared" ref="AF31" si="5">MAX(B31:AE31)</f>
        <v>98</v>
      </c>
      <c r="AG31" s="37">
        <f t="shared" ref="AG31" si="6">AVERAGE(B31:AE31)</f>
        <v>90.63333333333334</v>
      </c>
    </row>
    <row r="32" spans="1:33" ht="17.100000000000001" customHeight="1" x14ac:dyDescent="0.2">
      <c r="A32" s="16" t="s">
        <v>20</v>
      </c>
      <c r="B32" s="20">
        <f>[28]Junho!$F$5</f>
        <v>94</v>
      </c>
      <c r="C32" s="20">
        <f>[28]Junho!$F$6</f>
        <v>96</v>
      </c>
      <c r="D32" s="20">
        <f>[28]Junho!$F$7</f>
        <v>97</v>
      </c>
      <c r="E32" s="20">
        <f>[28]Junho!$F$8</f>
        <v>96</v>
      </c>
      <c r="F32" s="20">
        <f>[28]Junho!$F$9</f>
        <v>94</v>
      </c>
      <c r="G32" s="20">
        <f>[28]Junho!$F$10</f>
        <v>95</v>
      </c>
      <c r="H32" s="20">
        <f>[28]Junho!$F$11</f>
        <v>94</v>
      </c>
      <c r="I32" s="20">
        <f>[28]Junho!$F$12</f>
        <v>90</v>
      </c>
      <c r="J32" s="20">
        <f>[28]Junho!$F$13</f>
        <v>86</v>
      </c>
      <c r="K32" s="20">
        <f>[28]Junho!$F$14</f>
        <v>91</v>
      </c>
      <c r="L32" s="20">
        <f>[28]Junho!$F$15</f>
        <v>94</v>
      </c>
      <c r="M32" s="20">
        <f>[28]Junho!$F$16</f>
        <v>94</v>
      </c>
      <c r="N32" s="20">
        <f>[28]Junho!$F$17</f>
        <v>93</v>
      </c>
      <c r="O32" s="20">
        <f>[28]Junho!$F$18</f>
        <v>94</v>
      </c>
      <c r="P32" s="20">
        <f>[28]Junho!$F$19</f>
        <v>89</v>
      </c>
      <c r="Q32" s="20">
        <f>[28]Junho!$F$20</f>
        <v>96</v>
      </c>
      <c r="R32" s="20">
        <f>[28]Junho!$F$21</f>
        <v>96</v>
      </c>
      <c r="S32" s="20">
        <f>[28]Junho!$F$22</f>
        <v>96</v>
      </c>
      <c r="T32" s="20">
        <f>[28]Junho!$F$23</f>
        <v>94</v>
      </c>
      <c r="U32" s="20">
        <f>[28]Junho!$F$24</f>
        <v>92</v>
      </c>
      <c r="V32" s="20">
        <f>[28]Junho!$F$25</f>
        <v>94</v>
      </c>
      <c r="W32" s="20">
        <f>[28]Junho!$F$26</f>
        <v>88</v>
      </c>
      <c r="X32" s="20">
        <f>[28]Junho!$F$27</f>
        <v>90</v>
      </c>
      <c r="Y32" s="20">
        <f>[28]Junho!$F$28</f>
        <v>90</v>
      </c>
      <c r="Z32" s="20">
        <f>[28]Junho!$F$29</f>
        <v>94</v>
      </c>
      <c r="AA32" s="20">
        <f>[28]Junho!$F$30</f>
        <v>96</v>
      </c>
      <c r="AB32" s="20">
        <f>[28]Junho!$F$31</f>
        <v>96</v>
      </c>
      <c r="AC32" s="20">
        <f>[28]Junho!$F$32</f>
        <v>97</v>
      </c>
      <c r="AD32" s="20">
        <f>[28]Junho!$F$33</f>
        <v>96</v>
      </c>
      <c r="AE32" s="20">
        <f>[28]Junho!$F$34</f>
        <v>95</v>
      </c>
      <c r="AF32" s="36">
        <f>MAX(B32:AE32)</f>
        <v>97</v>
      </c>
      <c r="AG32" s="37">
        <f>AVERAGE(B32:AE32)</f>
        <v>93.566666666666663</v>
      </c>
    </row>
    <row r="33" spans="1:34" s="5" customFormat="1" ht="17.100000000000001" customHeight="1" x14ac:dyDescent="0.2">
      <c r="A33" s="38" t="s">
        <v>33</v>
      </c>
      <c r="B33" s="32">
        <f t="shared" ref="B33:AF33" si="7">MAX(B5:B32)</f>
        <v>100</v>
      </c>
      <c r="C33" s="32">
        <f t="shared" si="7"/>
        <v>100</v>
      </c>
      <c r="D33" s="32">
        <f t="shared" si="7"/>
        <v>100</v>
      </c>
      <c r="E33" s="32">
        <f t="shared" si="7"/>
        <v>100</v>
      </c>
      <c r="F33" s="32">
        <f t="shared" si="7"/>
        <v>100</v>
      </c>
      <c r="G33" s="32">
        <f t="shared" si="7"/>
        <v>100</v>
      </c>
      <c r="H33" s="32">
        <f t="shared" si="7"/>
        <v>100</v>
      </c>
      <c r="I33" s="32">
        <f t="shared" si="7"/>
        <v>100</v>
      </c>
      <c r="J33" s="32">
        <f t="shared" si="7"/>
        <v>100</v>
      </c>
      <c r="K33" s="32">
        <f t="shared" si="7"/>
        <v>100</v>
      </c>
      <c r="L33" s="32">
        <f t="shared" si="7"/>
        <v>100</v>
      </c>
      <c r="M33" s="32">
        <f t="shared" si="7"/>
        <v>100</v>
      </c>
      <c r="N33" s="32">
        <f t="shared" si="7"/>
        <v>100</v>
      </c>
      <c r="O33" s="32">
        <f t="shared" si="7"/>
        <v>100</v>
      </c>
      <c r="P33" s="32">
        <f t="shared" si="7"/>
        <v>100</v>
      </c>
      <c r="Q33" s="32">
        <f t="shared" si="7"/>
        <v>100</v>
      </c>
      <c r="R33" s="32">
        <f t="shared" si="7"/>
        <v>100</v>
      </c>
      <c r="S33" s="32">
        <f t="shared" si="7"/>
        <v>100</v>
      </c>
      <c r="T33" s="32">
        <f t="shared" si="7"/>
        <v>100</v>
      </c>
      <c r="U33" s="32">
        <f t="shared" si="7"/>
        <v>100</v>
      </c>
      <c r="V33" s="32">
        <f t="shared" si="7"/>
        <v>100</v>
      </c>
      <c r="W33" s="32">
        <f t="shared" si="7"/>
        <v>100</v>
      </c>
      <c r="X33" s="32">
        <f t="shared" si="7"/>
        <v>100</v>
      </c>
      <c r="Y33" s="32">
        <f t="shared" si="7"/>
        <v>100</v>
      </c>
      <c r="Z33" s="32">
        <f t="shared" si="7"/>
        <v>100</v>
      </c>
      <c r="AA33" s="32">
        <f t="shared" si="7"/>
        <v>100</v>
      </c>
      <c r="AB33" s="32">
        <f t="shared" si="7"/>
        <v>100</v>
      </c>
      <c r="AC33" s="32">
        <f t="shared" si="7"/>
        <v>100</v>
      </c>
      <c r="AD33" s="32">
        <f t="shared" si="7"/>
        <v>100</v>
      </c>
      <c r="AE33" s="32">
        <f t="shared" si="7"/>
        <v>100</v>
      </c>
      <c r="AF33" s="36">
        <f t="shared" si="7"/>
        <v>100</v>
      </c>
      <c r="AG33" s="40">
        <f>AVERAGE(AG5:AG32)</f>
        <v>94.860544508401645</v>
      </c>
      <c r="AH33" s="8"/>
    </row>
    <row r="35" spans="1:34" x14ac:dyDescent="0.2">
      <c r="D35" s="48"/>
      <c r="E35" s="48" t="s">
        <v>61</v>
      </c>
      <c r="F35" s="48"/>
      <c r="G35" s="48"/>
      <c r="H35" s="48"/>
      <c r="N35" s="2" t="s">
        <v>62</v>
      </c>
      <c r="Y35" s="2" t="s">
        <v>63</v>
      </c>
    </row>
    <row r="36" spans="1:34" x14ac:dyDescent="0.2">
      <c r="K36" s="49"/>
      <c r="L36" s="49"/>
      <c r="M36" s="49"/>
      <c r="N36" s="49" t="s">
        <v>64</v>
      </c>
      <c r="O36" s="49"/>
      <c r="P36" s="49"/>
      <c r="W36" s="49"/>
      <c r="X36" s="49"/>
      <c r="Y36" s="49" t="s">
        <v>65</v>
      </c>
      <c r="Z36" s="49"/>
      <c r="AA36" s="49"/>
    </row>
    <row r="39" spans="1:34" x14ac:dyDescent="0.2">
      <c r="T39" s="2" t="s">
        <v>53</v>
      </c>
    </row>
  </sheetData>
  <mergeCells count="33">
    <mergeCell ref="A2:A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M3:M4"/>
    <mergeCell ref="V3:V4"/>
    <mergeCell ref="I3:I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>
      <selection activeCell="AG4" sqref="AG4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.42578125" style="2" bestFit="1" customWidth="1"/>
    <col min="27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3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42</v>
      </c>
      <c r="AG3" s="39" t="s">
        <v>40</v>
      </c>
    </row>
    <row r="4" spans="1:33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  <c r="AG4" s="39" t="s">
        <v>39</v>
      </c>
    </row>
    <row r="5" spans="1:33" s="5" customFormat="1" ht="20.100000000000001" customHeight="1" x14ac:dyDescent="0.2">
      <c r="A5" s="16" t="s">
        <v>47</v>
      </c>
      <c r="B5" s="25">
        <f>[1]Junho!$G$5</f>
        <v>39</v>
      </c>
      <c r="C5" s="25">
        <f>[1]Junho!$G$6</f>
        <v>72</v>
      </c>
      <c r="D5" s="25">
        <f>[1]Junho!$G$7</f>
        <v>54</v>
      </c>
      <c r="E5" s="25">
        <f>[1]Junho!$G$8</f>
        <v>42</v>
      </c>
      <c r="F5" s="25">
        <f>[1]Junho!$G$9</f>
        <v>42</v>
      </c>
      <c r="G5" s="25">
        <f>[1]Junho!$G$10</f>
        <v>31</v>
      </c>
      <c r="H5" s="25">
        <f>[1]Junho!$G$11</f>
        <v>34</v>
      </c>
      <c r="I5" s="25">
        <f>[1]Junho!$G$12</f>
        <v>29</v>
      </c>
      <c r="J5" s="25">
        <f>[1]Junho!$G$13</f>
        <v>39</v>
      </c>
      <c r="K5" s="25">
        <f>[1]Junho!$G$14</f>
        <v>33</v>
      </c>
      <c r="L5" s="25">
        <f>[1]Junho!$G$15</f>
        <v>42</v>
      </c>
      <c r="M5" s="25">
        <f>[1]Junho!$G$16</f>
        <v>40</v>
      </c>
      <c r="N5" s="25">
        <f>[1]Junho!$G$17</f>
        <v>37</v>
      </c>
      <c r="O5" s="25">
        <f>[1]Junho!$G$18</f>
        <v>39</v>
      </c>
      <c r="P5" s="25">
        <f>[1]Junho!$G$19</f>
        <v>42</v>
      </c>
      <c r="Q5" s="25">
        <f>[1]Junho!$G$20</f>
        <v>53</v>
      </c>
      <c r="R5" s="25">
        <f>[1]Junho!$G$21</f>
        <v>48</v>
      </c>
      <c r="S5" s="25">
        <f>[1]Junho!$G$22</f>
        <v>48</v>
      </c>
      <c r="T5" s="25">
        <f>[1]Junho!$G$23</f>
        <v>32</v>
      </c>
      <c r="U5" s="25">
        <f>[1]Junho!$G$24</f>
        <v>47</v>
      </c>
      <c r="V5" s="25">
        <f>[1]Junho!$G$25</f>
        <v>53</v>
      </c>
      <c r="W5" s="25">
        <f>[1]Junho!$G$26</f>
        <v>76</v>
      </c>
      <c r="X5" s="25">
        <f>[1]Junho!$G$27</f>
        <v>51</v>
      </c>
      <c r="Y5" s="25">
        <f>[1]Junho!$G$28</f>
        <v>35</v>
      </c>
      <c r="Z5" s="25">
        <f>[1]Junho!$G$29</f>
        <v>70</v>
      </c>
      <c r="AA5" s="25">
        <f>[1]Junho!$G$30</f>
        <v>82</v>
      </c>
      <c r="AB5" s="25">
        <f>[1]Junho!$G$31</f>
        <v>58</v>
      </c>
      <c r="AC5" s="25">
        <f>[1]Junho!$G$32</f>
        <v>46</v>
      </c>
      <c r="AD5" s="25">
        <f>[1]Junho!$G$33</f>
        <v>42</v>
      </c>
      <c r="AE5" s="25">
        <f>[1]Junho!$G$34</f>
        <v>37</v>
      </c>
      <c r="AF5" s="35">
        <f t="shared" ref="AF5:AF13" si="1">MIN(B5:AE5)</f>
        <v>29</v>
      </c>
      <c r="AG5" s="40">
        <f t="shared" ref="AG5:AG13" si="2">AVERAGE(B5:AE5)</f>
        <v>46.43333333333333</v>
      </c>
    </row>
    <row r="6" spans="1:33" ht="17.100000000000001" customHeight="1" x14ac:dyDescent="0.2">
      <c r="A6" s="16" t="s">
        <v>0</v>
      </c>
      <c r="B6" s="18">
        <f>[2]Junho!$G$5</f>
        <v>59</v>
      </c>
      <c r="C6" s="18">
        <f>[2]Junho!$G$6</f>
        <v>53</v>
      </c>
      <c r="D6" s="18">
        <f>[2]Junho!$G$7</f>
        <v>67</v>
      </c>
      <c r="E6" s="18">
        <f>[2]Junho!$G$8</f>
        <v>46</v>
      </c>
      <c r="F6" s="18">
        <f>[2]Junho!$G$9</f>
        <v>52</v>
      </c>
      <c r="G6" s="18">
        <f>[2]Junho!$G$10</f>
        <v>42</v>
      </c>
      <c r="H6" s="18">
        <f>[2]Junho!$G$11</f>
        <v>45</v>
      </c>
      <c r="I6" s="18">
        <f>[2]Junho!$G$12</f>
        <v>47</v>
      </c>
      <c r="J6" s="18">
        <f>[2]Junho!$G$13</f>
        <v>49</v>
      </c>
      <c r="K6" s="18">
        <f>[2]Junho!$G$14</f>
        <v>77</v>
      </c>
      <c r="L6" s="18">
        <f>[2]Junho!$G$15</f>
        <v>61</v>
      </c>
      <c r="M6" s="18">
        <f>[2]Junho!$G$16</f>
        <v>53</v>
      </c>
      <c r="N6" s="18">
        <f>[2]Junho!$G$17</f>
        <v>51</v>
      </c>
      <c r="O6" s="18">
        <f>[2]Junho!$G$18</f>
        <v>61</v>
      </c>
      <c r="P6" s="18">
        <f>[2]Junho!$G$19</f>
        <v>79</v>
      </c>
      <c r="Q6" s="18">
        <f>[2]Junho!$G$20</f>
        <v>73</v>
      </c>
      <c r="R6" s="18">
        <f>[2]Junho!$G$21</f>
        <v>64</v>
      </c>
      <c r="S6" s="18">
        <f>[2]Junho!$G$22</f>
        <v>70</v>
      </c>
      <c r="T6" s="18">
        <f>[2]Junho!$G$23</f>
        <v>84</v>
      </c>
      <c r="U6" s="18">
        <f>[2]Junho!$G$24</f>
        <v>91</v>
      </c>
      <c r="V6" s="18">
        <f>[2]Junho!$G$25</f>
        <v>91</v>
      </c>
      <c r="W6" s="18">
        <f>[2]Junho!$G$26</f>
        <v>84</v>
      </c>
      <c r="X6" s="18">
        <f>[2]Junho!$G$27</f>
        <v>86</v>
      </c>
      <c r="Y6" s="18">
        <f>[2]Junho!$G$28</f>
        <v>82</v>
      </c>
      <c r="Z6" s="18" t="str">
        <f>[2]Junho!$G$29</f>
        <v>**</v>
      </c>
      <c r="AA6" s="18" t="str">
        <f>[2]Junho!$G$30</f>
        <v>**</v>
      </c>
      <c r="AB6" s="18" t="str">
        <f>[2]Junho!$G$31</f>
        <v>**</v>
      </c>
      <c r="AC6" s="18">
        <f>[2]Junho!$G$32</f>
        <v>60</v>
      </c>
      <c r="AD6" s="18">
        <f>[2]Junho!$G$33</f>
        <v>61</v>
      </c>
      <c r="AE6" s="18">
        <f>[2]Junho!$G$34</f>
        <v>60</v>
      </c>
      <c r="AF6" s="41">
        <f t="shared" si="1"/>
        <v>42</v>
      </c>
      <c r="AG6" s="37">
        <f t="shared" si="2"/>
        <v>64.740740740740748</v>
      </c>
    </row>
    <row r="7" spans="1:33" ht="17.100000000000001" customHeight="1" x14ac:dyDescent="0.2">
      <c r="A7" s="16" t="s">
        <v>1</v>
      </c>
      <c r="B7" s="18">
        <f>[3]Junho!$G$5</f>
        <v>57</v>
      </c>
      <c r="C7" s="18">
        <f>[3]Junho!$G$6</f>
        <v>70</v>
      </c>
      <c r="D7" s="18">
        <f>[3]Junho!$G$7</f>
        <v>49</v>
      </c>
      <c r="E7" s="18">
        <f>[3]Junho!$G$8</f>
        <v>41</v>
      </c>
      <c r="F7" s="18">
        <f>[3]Junho!$G$9</f>
        <v>43</v>
      </c>
      <c r="G7" s="18">
        <f>[3]Junho!$G$10</f>
        <v>37</v>
      </c>
      <c r="H7" s="18">
        <f>[3]Junho!$G$11</f>
        <v>33</v>
      </c>
      <c r="I7" s="18">
        <f>[3]Junho!$G$12</f>
        <v>44</v>
      </c>
      <c r="J7" s="18">
        <f>[3]Junho!$G$13</f>
        <v>43</v>
      </c>
      <c r="K7" s="18">
        <f>[3]Junho!$G$14</f>
        <v>55</v>
      </c>
      <c r="L7" s="18">
        <f>[3]Junho!$G$15</f>
        <v>69</v>
      </c>
      <c r="M7" s="18">
        <f>[3]Junho!$G$16</f>
        <v>53</v>
      </c>
      <c r="N7" s="18">
        <f>[3]Junho!$G$17</f>
        <v>46</v>
      </c>
      <c r="O7" s="18">
        <f>[3]Junho!$G$18</f>
        <v>47</v>
      </c>
      <c r="P7" s="18">
        <f>[3]Junho!$G$19</f>
        <v>84</v>
      </c>
      <c r="Q7" s="18">
        <f>[3]Junho!$G$20</f>
        <v>86</v>
      </c>
      <c r="R7" s="18">
        <f>[3]Junho!$G$21</f>
        <v>61</v>
      </c>
      <c r="S7" s="18">
        <f>[3]Junho!$G$22</f>
        <v>50</v>
      </c>
      <c r="T7" s="18">
        <f>[3]Junho!$G$23</f>
        <v>63</v>
      </c>
      <c r="U7" s="18">
        <f>[3]Junho!$G$24</f>
        <v>69</v>
      </c>
      <c r="V7" s="18">
        <f>[3]Junho!$G$25</f>
        <v>85</v>
      </c>
      <c r="W7" s="18">
        <f>[3]Junho!$G$26</f>
        <v>69</v>
      </c>
      <c r="X7" s="18">
        <f>[3]Junho!$G$27</f>
        <v>56</v>
      </c>
      <c r="Y7" s="18">
        <f>[3]Junho!$G$28</f>
        <v>62</v>
      </c>
      <c r="Z7" s="18">
        <f>[3]Junho!$G$29</f>
        <v>73</v>
      </c>
      <c r="AA7" s="18">
        <f>[3]Junho!$G$30</f>
        <v>85</v>
      </c>
      <c r="AB7" s="18">
        <f>[3]Junho!$G$31</f>
        <v>67</v>
      </c>
      <c r="AC7" s="18">
        <f>[3]Junho!$G$32</f>
        <v>54</v>
      </c>
      <c r="AD7" s="18">
        <f>[3]Junho!$G$33</f>
        <v>65</v>
      </c>
      <c r="AE7" s="18">
        <f>[3]Junho!$G$34</f>
        <v>65</v>
      </c>
      <c r="AF7" s="41">
        <f t="shared" si="1"/>
        <v>33</v>
      </c>
      <c r="AG7" s="37">
        <f t="shared" si="2"/>
        <v>59.366666666666667</v>
      </c>
    </row>
    <row r="8" spans="1:33" ht="17.100000000000001" customHeight="1" x14ac:dyDescent="0.2">
      <c r="A8" s="16" t="s">
        <v>58</v>
      </c>
      <c r="B8" s="18">
        <f>[4]Junho!$G$5</f>
        <v>44</v>
      </c>
      <c r="C8" s="18">
        <f>[4]Junho!$G$6</f>
        <v>64</v>
      </c>
      <c r="D8" s="18">
        <f>[4]Junho!$G$7</f>
        <v>51</v>
      </c>
      <c r="E8" s="18">
        <f>[4]Junho!$G$8</f>
        <v>45</v>
      </c>
      <c r="F8" s="18">
        <f>[4]Junho!$G$9</f>
        <v>49</v>
      </c>
      <c r="G8" s="18">
        <f>[4]Junho!$G$10</f>
        <v>31</v>
      </c>
      <c r="H8" s="18">
        <f>[4]Junho!$G$11</f>
        <v>44</v>
      </c>
      <c r="I8" s="18">
        <f>[4]Junho!$G$12</f>
        <v>39</v>
      </c>
      <c r="J8" s="18">
        <f>[4]Junho!$G$13</f>
        <v>43</v>
      </c>
      <c r="K8" s="18">
        <f>[4]Junho!$G$14</f>
        <v>45</v>
      </c>
      <c r="L8" s="18" t="str">
        <f>[4]Junho!$G$15</f>
        <v>**</v>
      </c>
      <c r="M8" s="18" t="str">
        <f>[4]Junho!$G$16</f>
        <v>**</v>
      </c>
      <c r="N8" s="18" t="str">
        <f>[4]Junho!$G$17</f>
        <v>**</v>
      </c>
      <c r="O8" s="18" t="str">
        <f>[4]Junho!$G$18</f>
        <v>**</v>
      </c>
      <c r="P8" s="18" t="str">
        <f>[4]Junho!$G$19</f>
        <v>**</v>
      </c>
      <c r="Q8" s="18">
        <f>[4]Junho!$G$20</f>
        <v>85</v>
      </c>
      <c r="R8" s="18">
        <f>[4]Junho!$G$21</f>
        <v>68</v>
      </c>
      <c r="S8" s="18">
        <f>[4]Junho!$G$22</f>
        <v>55</v>
      </c>
      <c r="T8" s="18">
        <f>[4]Junho!$G$23</f>
        <v>48</v>
      </c>
      <c r="U8" s="18">
        <f>[4]Junho!$G$24</f>
        <v>61</v>
      </c>
      <c r="V8" s="18">
        <f>[4]Junho!$G$25</f>
        <v>73</v>
      </c>
      <c r="W8" s="18">
        <f>[4]Junho!$G$26</f>
        <v>74</v>
      </c>
      <c r="X8" s="18">
        <f>[4]Junho!$G$27</f>
        <v>62</v>
      </c>
      <c r="Y8" s="18">
        <f>[4]Junho!$G$28</f>
        <v>63</v>
      </c>
      <c r="Z8" s="18">
        <f>[4]Junho!$G$29</f>
        <v>80</v>
      </c>
      <c r="AA8" s="18">
        <f>[4]Junho!$G$30</f>
        <v>91</v>
      </c>
      <c r="AB8" s="18">
        <f>[4]Junho!$G$31</f>
        <v>70</v>
      </c>
      <c r="AC8" s="18">
        <f>[4]Junho!$G$32</f>
        <v>61</v>
      </c>
      <c r="AD8" s="18">
        <f>[4]Junho!$G$33</f>
        <v>49</v>
      </c>
      <c r="AE8" s="18">
        <f>[4]Junho!$G$34</f>
        <v>50</v>
      </c>
      <c r="AF8" s="41">
        <f t="shared" ref="AF8" si="3">MIN(B8:AE8)</f>
        <v>31</v>
      </c>
      <c r="AG8" s="37">
        <f t="shared" ref="AG8" si="4">AVERAGE(B8:AE8)</f>
        <v>57.8</v>
      </c>
    </row>
    <row r="9" spans="1:33" ht="17.100000000000001" customHeight="1" x14ac:dyDescent="0.2">
      <c r="A9" s="16" t="s">
        <v>48</v>
      </c>
      <c r="B9" s="18">
        <f>[5]Junho!$G$5</f>
        <v>55</v>
      </c>
      <c r="C9" s="18">
        <f>[5]Junho!$G$6</f>
        <v>56</v>
      </c>
      <c r="D9" s="18">
        <f>[5]Junho!$G$7</f>
        <v>43</v>
      </c>
      <c r="E9" s="18">
        <f>[5]Junho!$G$8</f>
        <v>42</v>
      </c>
      <c r="F9" s="18">
        <f>[5]Junho!$G$9</f>
        <v>43</v>
      </c>
      <c r="G9" s="18">
        <f>[5]Junho!$G$10</f>
        <v>35</v>
      </c>
      <c r="H9" s="18">
        <f>[5]Junho!$G$11</f>
        <v>33</v>
      </c>
      <c r="I9" s="18">
        <f>[5]Junho!$G$12</f>
        <v>37</v>
      </c>
      <c r="J9" s="18">
        <f>[5]Junho!$G$13</f>
        <v>42</v>
      </c>
      <c r="K9" s="18">
        <f>[5]Junho!$G$14</f>
        <v>71</v>
      </c>
      <c r="L9" s="18">
        <f>[5]Junho!$G$15</f>
        <v>66</v>
      </c>
      <c r="M9" s="18">
        <f>[5]Junho!$G$16</f>
        <v>48</v>
      </c>
      <c r="N9" s="18">
        <f>[5]Junho!$G$17</f>
        <v>51</v>
      </c>
      <c r="O9" s="18">
        <f>[5]Junho!$G$18</f>
        <v>54</v>
      </c>
      <c r="P9" s="18">
        <f>[5]Junho!$G$19</f>
        <v>68</v>
      </c>
      <c r="Q9" s="18">
        <f>[5]Junho!$G$20</f>
        <v>62</v>
      </c>
      <c r="R9" s="18">
        <f>[5]Junho!$G$21</f>
        <v>51</v>
      </c>
      <c r="S9" s="18">
        <f>[5]Junho!$G$22</f>
        <v>55</v>
      </c>
      <c r="T9" s="18">
        <f>[5]Junho!$G$23</f>
        <v>73</v>
      </c>
      <c r="U9" s="18">
        <f>[5]Junho!$G$24</f>
        <v>84</v>
      </c>
      <c r="V9" s="18">
        <f>[5]Junho!$G$25</f>
        <v>88</v>
      </c>
      <c r="W9" s="18">
        <f>[5]Junho!$G$26</f>
        <v>84</v>
      </c>
      <c r="X9" s="18">
        <f>[5]Junho!$G$27</f>
        <v>68</v>
      </c>
      <c r="Y9" s="18">
        <f>[5]Junho!$G$28</f>
        <v>86</v>
      </c>
      <c r="Z9" s="18">
        <f>[5]Junho!$G$29</f>
        <v>92</v>
      </c>
      <c r="AA9" s="18">
        <f>[5]Junho!$G$30</f>
        <v>90</v>
      </c>
      <c r="AB9" s="18">
        <f>[5]Junho!$G$31</f>
        <v>66</v>
      </c>
      <c r="AC9" s="18">
        <f>[5]Junho!$G$32</f>
        <v>58</v>
      </c>
      <c r="AD9" s="18">
        <f>[5]Junho!$G$33</f>
        <v>54</v>
      </c>
      <c r="AE9" s="18">
        <f>[5]Junho!$G$34</f>
        <v>57</v>
      </c>
      <c r="AF9" s="41">
        <f t="shared" si="1"/>
        <v>33</v>
      </c>
      <c r="AG9" s="37">
        <f t="shared" si="2"/>
        <v>60.4</v>
      </c>
    </row>
    <row r="10" spans="1:33" ht="17.100000000000001" customHeight="1" x14ac:dyDescent="0.2">
      <c r="A10" s="16" t="s">
        <v>2</v>
      </c>
      <c r="B10" s="18">
        <f>[6]Junho!$G$5</f>
        <v>50</v>
      </c>
      <c r="C10" s="18">
        <f>[6]Junho!$G$6</f>
        <v>73</v>
      </c>
      <c r="D10" s="18">
        <f>[6]Junho!$G$7</f>
        <v>47</v>
      </c>
      <c r="E10" s="18">
        <f>[6]Junho!$G$8</f>
        <v>42</v>
      </c>
      <c r="F10" s="18">
        <f>[6]Junho!$G$9</f>
        <v>37</v>
      </c>
      <c r="G10" s="18">
        <f>[6]Junho!$G$10</f>
        <v>37</v>
      </c>
      <c r="H10" s="18">
        <f>[6]Junho!$G$11</f>
        <v>31</v>
      </c>
      <c r="I10" s="18">
        <f>[6]Junho!$G$12</f>
        <v>33</v>
      </c>
      <c r="J10" s="18">
        <f>[6]Junho!$G$13</f>
        <v>29</v>
      </c>
      <c r="K10" s="18">
        <f>[6]Junho!$G$14</f>
        <v>36</v>
      </c>
      <c r="L10" s="18">
        <f>[6]Junho!$G$15</f>
        <v>41</v>
      </c>
      <c r="M10" s="18">
        <f>[6]Junho!$G$16</f>
        <v>41</v>
      </c>
      <c r="N10" s="18">
        <f>[6]Junho!$G$17</f>
        <v>43</v>
      </c>
      <c r="O10" s="18">
        <f>[6]Junho!$G$18</f>
        <v>41</v>
      </c>
      <c r="P10" s="18">
        <f>[6]Junho!$G$19</f>
        <v>64</v>
      </c>
      <c r="Q10" s="18">
        <f>[6]Junho!$G$20</f>
        <v>84</v>
      </c>
      <c r="R10" s="18">
        <f>[6]Junho!$G$21</f>
        <v>58</v>
      </c>
      <c r="S10" s="18">
        <f>[6]Junho!$G$22</f>
        <v>41</v>
      </c>
      <c r="T10" s="18">
        <f>[6]Junho!$G$23</f>
        <v>48</v>
      </c>
      <c r="U10" s="18">
        <f>[6]Junho!$G$24</f>
        <v>69</v>
      </c>
      <c r="V10" s="18">
        <f>[6]Junho!$G$25</f>
        <v>91</v>
      </c>
      <c r="W10" s="18">
        <f>[6]Junho!$G$26</f>
        <v>76</v>
      </c>
      <c r="X10" s="18">
        <f>[6]Junho!$G$27</f>
        <v>56</v>
      </c>
      <c r="Y10" s="18">
        <f>[6]Junho!$G$28</f>
        <v>52</v>
      </c>
      <c r="Z10" s="18">
        <f>[6]Junho!$G$29</f>
        <v>71</v>
      </c>
      <c r="AA10" s="18">
        <f>[6]Junho!$G$30</f>
        <v>82</v>
      </c>
      <c r="AB10" s="18">
        <f>[6]Junho!$G$31</f>
        <v>57</v>
      </c>
      <c r="AC10" s="18">
        <f>[6]Junho!$G$32</f>
        <v>52</v>
      </c>
      <c r="AD10" s="18">
        <f>[6]Junho!$G$33</f>
        <v>55</v>
      </c>
      <c r="AE10" s="18">
        <f>[6]Junho!$G$34</f>
        <v>59</v>
      </c>
      <c r="AF10" s="41">
        <f t="shared" si="1"/>
        <v>29</v>
      </c>
      <c r="AG10" s="37">
        <f t="shared" si="2"/>
        <v>53.2</v>
      </c>
    </row>
    <row r="11" spans="1:33" ht="17.100000000000001" customHeight="1" x14ac:dyDescent="0.2">
      <c r="A11" s="16" t="s">
        <v>3</v>
      </c>
      <c r="B11" s="18">
        <f>[7]Junho!$G$5</f>
        <v>35</v>
      </c>
      <c r="C11" s="18">
        <f>[7]Junho!$G$6</f>
        <v>61</v>
      </c>
      <c r="D11" s="18">
        <f>[7]Junho!$G$7</f>
        <v>49</v>
      </c>
      <c r="E11" s="18">
        <f>[7]Junho!$G$8</f>
        <v>44</v>
      </c>
      <c r="F11" s="18">
        <f>[7]Junho!$G$9</f>
        <v>37</v>
      </c>
      <c r="G11" s="18">
        <f>[7]Junho!$G$10</f>
        <v>37</v>
      </c>
      <c r="H11" s="18">
        <f>[7]Junho!$G$11</f>
        <v>41</v>
      </c>
      <c r="I11" s="18">
        <f>[7]Junho!$G$12</f>
        <v>28</v>
      </c>
      <c r="J11" s="18">
        <f>[7]Junho!$G$13</f>
        <v>40</v>
      </c>
      <c r="K11" s="18">
        <f>[7]Junho!$G$14</f>
        <v>34</v>
      </c>
      <c r="L11" s="18">
        <f>[7]Junho!$G$15</f>
        <v>42</v>
      </c>
      <c r="M11" s="18">
        <f>[7]Junho!$G$16</f>
        <v>40</v>
      </c>
      <c r="N11" s="18">
        <f>[7]Junho!$G$17</f>
        <v>36</v>
      </c>
      <c r="O11" s="18">
        <f>[7]Junho!$G$18</f>
        <v>35</v>
      </c>
      <c r="P11" s="18">
        <f>[7]Junho!$G$19</f>
        <v>32</v>
      </c>
      <c r="Q11" s="18">
        <f>[7]Junho!$G$20</f>
        <v>31</v>
      </c>
      <c r="R11" s="18">
        <f>[7]Junho!$G$21</f>
        <v>55</v>
      </c>
      <c r="S11" s="18">
        <f>[7]Junho!$G$22</f>
        <v>45</v>
      </c>
      <c r="T11" s="18">
        <f>[7]Junho!$G$23</f>
        <v>33</v>
      </c>
      <c r="U11" s="18">
        <f>[7]Junho!$G$24</f>
        <v>35</v>
      </c>
      <c r="V11" s="18">
        <f>[7]Junho!$G$25</f>
        <v>30</v>
      </c>
      <c r="W11" s="18">
        <f>[7]Junho!$G$26</f>
        <v>57</v>
      </c>
      <c r="X11" s="18">
        <f>[7]Junho!$G$27</f>
        <v>43</v>
      </c>
      <c r="Y11" s="18">
        <f>[7]Junho!$G$28</f>
        <v>33</v>
      </c>
      <c r="Z11" s="18">
        <f>[7]Junho!$G$29</f>
        <v>46</v>
      </c>
      <c r="AA11" s="18">
        <f>[7]Junho!$G$30</f>
        <v>78</v>
      </c>
      <c r="AB11" s="18">
        <f>[7]Junho!$G$31</f>
        <v>66</v>
      </c>
      <c r="AC11" s="18">
        <f>[7]Junho!$G$32</f>
        <v>43</v>
      </c>
      <c r="AD11" s="18">
        <f>[7]Junho!$G$33</f>
        <v>26</v>
      </c>
      <c r="AE11" s="18">
        <f>[7]Junho!$G$34</f>
        <v>33</v>
      </c>
      <c r="AF11" s="41">
        <f t="shared" si="1"/>
        <v>26</v>
      </c>
      <c r="AG11" s="37">
        <f t="shared" si="2"/>
        <v>41.5</v>
      </c>
    </row>
    <row r="12" spans="1:33" ht="17.100000000000001" customHeight="1" x14ac:dyDescent="0.2">
      <c r="A12" s="16" t="s">
        <v>4</v>
      </c>
      <c r="B12" s="18">
        <f>[8]Junho!$G$5</f>
        <v>43</v>
      </c>
      <c r="C12" s="18">
        <f>[8]Junho!$G$6</f>
        <v>55</v>
      </c>
      <c r="D12" s="18">
        <f>[8]Junho!$G$7</f>
        <v>59</v>
      </c>
      <c r="E12" s="18">
        <f>[8]Junho!$G$8</f>
        <v>45</v>
      </c>
      <c r="F12" s="18">
        <f>[8]Junho!$G$9</f>
        <v>41</v>
      </c>
      <c r="G12" s="18">
        <f>[8]Junho!$G$10</f>
        <v>35</v>
      </c>
      <c r="H12" s="18">
        <f>[8]Junho!$G$11</f>
        <v>38</v>
      </c>
      <c r="I12" s="18">
        <f>[8]Junho!$G$12</f>
        <v>32</v>
      </c>
      <c r="J12" s="18">
        <f>[8]Junho!$G$13</f>
        <v>40</v>
      </c>
      <c r="K12" s="18">
        <f>[8]Junho!$G$14</f>
        <v>41</v>
      </c>
      <c r="L12" s="18">
        <f>[8]Junho!$G$15</f>
        <v>49</v>
      </c>
      <c r="M12" s="18">
        <f>[8]Junho!$G$16</f>
        <v>44</v>
      </c>
      <c r="N12" s="18">
        <f>[8]Junho!$G$17</f>
        <v>40</v>
      </c>
      <c r="O12" s="18">
        <f>[8]Junho!$G$18</f>
        <v>35</v>
      </c>
      <c r="P12" s="18">
        <f>[8]Junho!$G$19</f>
        <v>34</v>
      </c>
      <c r="Q12" s="18">
        <f>[8]Junho!$G$20</f>
        <v>35</v>
      </c>
      <c r="R12" s="18">
        <f>[8]Junho!$G$21</f>
        <v>59</v>
      </c>
      <c r="S12" s="18">
        <f>[8]Junho!$G$22</f>
        <v>33</v>
      </c>
      <c r="T12" s="18">
        <f>[8]Junho!$G$23</f>
        <v>34</v>
      </c>
      <c r="U12" s="18">
        <f>[8]Junho!$G$24</f>
        <v>40</v>
      </c>
      <c r="V12" s="18">
        <f>[8]Junho!$G$25</f>
        <v>36</v>
      </c>
      <c r="W12" s="18">
        <f>[8]Junho!$G$26</f>
        <v>64</v>
      </c>
      <c r="X12" s="18">
        <f>[8]Junho!$G$27</f>
        <v>39</v>
      </c>
      <c r="Y12" s="18">
        <f>[8]Junho!$G$28</f>
        <v>37</v>
      </c>
      <c r="Z12" s="18">
        <f>[8]Junho!$G$29</f>
        <v>43</v>
      </c>
      <c r="AA12" s="18">
        <f>[8]Junho!$G$30</f>
        <v>84</v>
      </c>
      <c r="AB12" s="18">
        <f>[8]Junho!$G$31</f>
        <v>60</v>
      </c>
      <c r="AC12" s="18">
        <f>[8]Junho!$G$32</f>
        <v>42</v>
      </c>
      <c r="AD12" s="18">
        <f>[8]Junho!$G$33</f>
        <v>31</v>
      </c>
      <c r="AE12" s="18">
        <f>[8]Junho!$G$34</f>
        <v>26</v>
      </c>
      <c r="AF12" s="41">
        <f t="shared" si="1"/>
        <v>26</v>
      </c>
      <c r="AG12" s="37">
        <f t="shared" si="2"/>
        <v>43.133333333333333</v>
      </c>
    </row>
    <row r="13" spans="1:33" ht="17.100000000000001" customHeight="1" x14ac:dyDescent="0.2">
      <c r="A13" s="16" t="s">
        <v>5</v>
      </c>
      <c r="B13" s="20">
        <f>[9]Junho!$G$5</f>
        <v>55</v>
      </c>
      <c r="C13" s="20">
        <f>[9]Junho!$G$6</f>
        <v>63</v>
      </c>
      <c r="D13" s="20">
        <f>[9]Junho!$G$7</f>
        <v>67</v>
      </c>
      <c r="E13" s="20">
        <f>[9]Junho!$G$8</f>
        <v>51</v>
      </c>
      <c r="F13" s="20">
        <f>[9]Junho!$G$9</f>
        <v>48</v>
      </c>
      <c r="G13" s="20">
        <f>[9]Junho!$G$10</f>
        <v>49</v>
      </c>
      <c r="H13" s="20">
        <f>[9]Junho!$G$11</f>
        <v>44</v>
      </c>
      <c r="I13" s="20">
        <f>[9]Junho!$G$12</f>
        <v>48</v>
      </c>
      <c r="J13" s="20">
        <f>[9]Junho!$G$13</f>
        <v>48</v>
      </c>
      <c r="K13" s="20">
        <f>[9]Junho!$G$14</f>
        <v>58</v>
      </c>
      <c r="L13" s="20">
        <f>[9]Junho!$G$15</f>
        <v>74</v>
      </c>
      <c r="M13" s="20">
        <f>[9]Junho!$G$16</f>
        <v>61</v>
      </c>
      <c r="N13" s="20">
        <f>[9]Junho!$G$17</f>
        <v>51</v>
      </c>
      <c r="O13" s="20">
        <f>[9]Junho!$G$18</f>
        <v>51</v>
      </c>
      <c r="P13" s="20">
        <f>[9]Junho!$G$19</f>
        <v>52</v>
      </c>
      <c r="Q13" s="20">
        <f>[9]Junho!$G$20</f>
        <v>71</v>
      </c>
      <c r="R13" s="20">
        <f>[9]Junho!$G$21</f>
        <v>70</v>
      </c>
      <c r="S13" s="20">
        <f>[9]Junho!$G$22</f>
        <v>57</v>
      </c>
      <c r="T13" s="20">
        <f>[9]Junho!$G$23</f>
        <v>70</v>
      </c>
      <c r="U13" s="20">
        <f>[9]Junho!$G$24</f>
        <v>72</v>
      </c>
      <c r="V13" s="20">
        <f>[9]Junho!$G$25</f>
        <v>78</v>
      </c>
      <c r="W13" s="20">
        <f>[9]Junho!$G$26</f>
        <v>65</v>
      </c>
      <c r="X13" s="20">
        <f>[9]Junho!$G$27</f>
        <v>67</v>
      </c>
      <c r="Y13" s="20">
        <f>[9]Junho!$G$28</f>
        <v>71</v>
      </c>
      <c r="Z13" s="20">
        <f>[9]Junho!$G$29</f>
        <v>75</v>
      </c>
      <c r="AA13" s="20">
        <f>[9]Junho!$G$30</f>
        <v>82</v>
      </c>
      <c r="AB13" s="20">
        <f>[9]Junho!$G$31</f>
        <v>74</v>
      </c>
      <c r="AC13" s="20">
        <f>[9]Junho!$G$32</f>
        <v>63</v>
      </c>
      <c r="AD13" s="20">
        <f>[9]Junho!$G$33</f>
        <v>59</v>
      </c>
      <c r="AE13" s="20">
        <f>[9]Junho!$G$34</f>
        <v>72</v>
      </c>
      <c r="AF13" s="41">
        <f t="shared" si="1"/>
        <v>44</v>
      </c>
      <c r="AG13" s="37">
        <f t="shared" si="2"/>
        <v>62.2</v>
      </c>
    </row>
    <row r="14" spans="1:33" ht="17.100000000000001" customHeight="1" x14ac:dyDescent="0.2">
      <c r="A14" s="16" t="s">
        <v>50</v>
      </c>
      <c r="B14" s="20">
        <f>[10]Junho!$G$5</f>
        <v>45</v>
      </c>
      <c r="C14" s="20">
        <f>[10]Junho!$G$6</f>
        <v>55</v>
      </c>
      <c r="D14" s="20">
        <f>[10]Junho!$G$7</f>
        <v>51</v>
      </c>
      <c r="E14" s="20">
        <f>[10]Junho!$G$8</f>
        <v>37</v>
      </c>
      <c r="F14" s="20">
        <f>[10]Junho!$G$9</f>
        <v>38</v>
      </c>
      <c r="G14" s="20">
        <f>[10]Junho!$G$10</f>
        <v>32</v>
      </c>
      <c r="H14" s="20">
        <f>[10]Junho!$G$11</f>
        <v>27</v>
      </c>
      <c r="I14" s="20">
        <f>[10]Junho!$G$12</f>
        <v>34</v>
      </c>
      <c r="J14" s="20">
        <f>[10]Junho!$G$13</f>
        <v>30</v>
      </c>
      <c r="K14" s="20">
        <f>[10]Junho!$G$14</f>
        <v>33</v>
      </c>
      <c r="L14" s="20">
        <f>[10]Junho!$G$15</f>
        <v>45</v>
      </c>
      <c r="M14" s="20">
        <f>[10]Junho!$G$16</f>
        <v>42</v>
      </c>
      <c r="N14" s="20">
        <f>[10]Junho!$G$17</f>
        <v>38</v>
      </c>
      <c r="O14" s="20">
        <f>[10]Junho!$G$18</f>
        <v>32</v>
      </c>
      <c r="P14" s="20">
        <f>[10]Junho!$G$19</f>
        <v>32</v>
      </c>
      <c r="Q14" s="20">
        <f>[10]Junho!$G$20</f>
        <v>37</v>
      </c>
      <c r="R14" s="20">
        <f>[10]Junho!$G$21</f>
        <v>50</v>
      </c>
      <c r="S14" s="20">
        <f>[10]Junho!$G$22</f>
        <v>32</v>
      </c>
      <c r="T14" s="20">
        <f>[10]Junho!$G$23</f>
        <v>28</v>
      </c>
      <c r="U14" s="20">
        <f>[10]Junho!$G$24</f>
        <v>33</v>
      </c>
      <c r="V14" s="20">
        <f>[10]Junho!$G$25</f>
        <v>43</v>
      </c>
      <c r="W14" s="20">
        <f>[10]Junho!$G$26</f>
        <v>62</v>
      </c>
      <c r="X14" s="20">
        <f>[10]Junho!$G$27</f>
        <v>37</v>
      </c>
      <c r="Y14" s="20">
        <f>[10]Junho!$G$28</f>
        <v>32</v>
      </c>
      <c r="Z14" s="20">
        <f>[10]Junho!$G$29</f>
        <v>49</v>
      </c>
      <c r="AA14" s="20">
        <f>[10]Junho!$G$30</f>
        <v>65</v>
      </c>
      <c r="AB14" s="20">
        <f>[10]Junho!$G$31</f>
        <v>58</v>
      </c>
      <c r="AC14" s="20">
        <f>[10]Junho!$G$32</f>
        <v>37</v>
      </c>
      <c r="AD14" s="20">
        <f>[10]Junho!$G$33</f>
        <v>28</v>
      </c>
      <c r="AE14" s="20">
        <f>[10]Junho!$G$34</f>
        <v>32</v>
      </c>
      <c r="AF14" s="41">
        <f>MIN(B14:AE14)</f>
        <v>27</v>
      </c>
      <c r="AG14" s="37">
        <f>AVERAGE(B14:AE14)</f>
        <v>39.799999999999997</v>
      </c>
    </row>
    <row r="15" spans="1:33" ht="17.100000000000001" customHeight="1" x14ac:dyDescent="0.2">
      <c r="A15" s="16" t="s">
        <v>6</v>
      </c>
      <c r="B15" s="20">
        <f>[11]Junho!$G$5</f>
        <v>50</v>
      </c>
      <c r="C15" s="20">
        <f>[11]Junho!$G$6</f>
        <v>65</v>
      </c>
      <c r="D15" s="20">
        <f>[11]Junho!$G$7</f>
        <v>55</v>
      </c>
      <c r="E15" s="20">
        <f>[11]Junho!$G$8</f>
        <v>37</v>
      </c>
      <c r="F15" s="20">
        <f>[11]Junho!$G$9</f>
        <v>38</v>
      </c>
      <c r="G15" s="20">
        <f>[11]Junho!$G$10</f>
        <v>38</v>
      </c>
      <c r="H15" s="20">
        <f>[11]Junho!$G$11</f>
        <v>28</v>
      </c>
      <c r="I15" s="20">
        <f>[11]Junho!$G$12</f>
        <v>41</v>
      </c>
      <c r="J15" s="20">
        <f>[11]Junho!$G$13</f>
        <v>32</v>
      </c>
      <c r="K15" s="20">
        <f>[11]Junho!$G$14</f>
        <v>40</v>
      </c>
      <c r="L15" s="20">
        <f>[11]Junho!$G$15</f>
        <v>40</v>
      </c>
      <c r="M15" s="20">
        <f>[11]Junho!$G$16</f>
        <v>39</v>
      </c>
      <c r="N15" s="20">
        <f>[11]Junho!$G$17</f>
        <v>40</v>
      </c>
      <c r="O15" s="20">
        <f>[11]Junho!$G$18</f>
        <v>33</v>
      </c>
      <c r="P15" s="20">
        <f>[11]Junho!$G$19</f>
        <v>33</v>
      </c>
      <c r="Q15" s="20">
        <f>[11]Junho!$G$20</f>
        <v>39</v>
      </c>
      <c r="R15" s="20">
        <f>[11]Junho!$G$21</f>
        <v>49</v>
      </c>
      <c r="S15" s="20">
        <f>[11]Junho!$G$22</f>
        <v>37</v>
      </c>
      <c r="T15" s="20">
        <f>[11]Junho!$G$23</f>
        <v>38</v>
      </c>
      <c r="U15" s="20">
        <f>[11]Junho!$G$24</f>
        <v>51</v>
      </c>
      <c r="V15" s="20">
        <f>[11]Junho!$G$25</f>
        <v>69</v>
      </c>
      <c r="W15" s="20">
        <f>[11]Junho!$G$26</f>
        <v>58</v>
      </c>
      <c r="X15" s="20">
        <f>[11]Junho!$G$27</f>
        <v>41</v>
      </c>
      <c r="Y15" s="20">
        <f>[11]Junho!$G$28</f>
        <v>32</v>
      </c>
      <c r="Z15" s="20">
        <f>[11]Junho!$G$29</f>
        <v>58</v>
      </c>
      <c r="AA15" s="20">
        <f>[11]Junho!$G$30</f>
        <v>78</v>
      </c>
      <c r="AB15" s="20">
        <f>[11]Junho!$G$31</f>
        <v>57</v>
      </c>
      <c r="AC15" s="20">
        <f>[11]Junho!$G$32</f>
        <v>50</v>
      </c>
      <c r="AD15" s="20">
        <f>[11]Junho!$G$33</f>
        <v>40</v>
      </c>
      <c r="AE15" s="20">
        <f>[11]Junho!$G$34</f>
        <v>44</v>
      </c>
      <c r="AF15" s="41">
        <f t="shared" ref="AF15:AF30" si="5">MIN(B15:AE15)</f>
        <v>28</v>
      </c>
      <c r="AG15" s="37">
        <f t="shared" ref="AG15:AG30" si="6">AVERAGE(B15:AE15)</f>
        <v>45</v>
      </c>
    </row>
    <row r="16" spans="1:33" ht="17.100000000000001" customHeight="1" x14ac:dyDescent="0.2">
      <c r="A16" s="16" t="s">
        <v>7</v>
      </c>
      <c r="B16" s="20">
        <f>[12]Junho!$G$5</f>
        <v>59</v>
      </c>
      <c r="C16" s="20">
        <f>[12]Junho!$G$6</f>
        <v>58</v>
      </c>
      <c r="D16" s="20">
        <f>[12]Junho!$G$7</f>
        <v>54</v>
      </c>
      <c r="E16" s="20">
        <f>[12]Junho!$G$8</f>
        <v>50</v>
      </c>
      <c r="F16" s="20">
        <f>[12]Junho!$G$9</f>
        <v>51</v>
      </c>
      <c r="G16" s="20">
        <f>[12]Junho!$G$10</f>
        <v>37</v>
      </c>
      <c r="H16" s="20">
        <f>[12]Junho!$G$11</f>
        <v>49</v>
      </c>
      <c r="I16" s="20">
        <f>[12]Junho!$G$12</f>
        <v>40</v>
      </c>
      <c r="J16" s="20">
        <f>[12]Junho!$G$13</f>
        <v>48</v>
      </c>
      <c r="K16" s="20">
        <f>[12]Junho!$G$14</f>
        <v>63</v>
      </c>
      <c r="L16" s="20">
        <f>[12]Junho!$G$15</f>
        <v>57</v>
      </c>
      <c r="M16" s="20">
        <f>[12]Junho!$G$16</f>
        <v>51</v>
      </c>
      <c r="N16" s="20">
        <f>[12]Junho!$G$17</f>
        <v>52</v>
      </c>
      <c r="O16" s="20">
        <f>[12]Junho!$G$18</f>
        <v>52</v>
      </c>
      <c r="P16" s="20">
        <f>[12]Junho!$G$19</f>
        <v>81</v>
      </c>
      <c r="Q16" s="20">
        <f>[12]Junho!$G$20</f>
        <v>76</v>
      </c>
      <c r="R16" s="20">
        <f>[12]Junho!$G$21</f>
        <v>68</v>
      </c>
      <c r="S16" s="20">
        <f>[12]Junho!$G$22</f>
        <v>63</v>
      </c>
      <c r="T16" s="20">
        <f>[12]Junho!$G$23</f>
        <v>75</v>
      </c>
      <c r="U16" s="20">
        <f>[12]Junho!$G$24</f>
        <v>81</v>
      </c>
      <c r="V16" s="20">
        <f>[12]Junho!$G$25</f>
        <v>92</v>
      </c>
      <c r="W16" s="20">
        <f>[12]Junho!$G$26</f>
        <v>83</v>
      </c>
      <c r="X16" s="20">
        <f>[12]Junho!$G$27</f>
        <v>81</v>
      </c>
      <c r="Y16" s="20">
        <f>[12]Junho!$G$28</f>
        <v>61</v>
      </c>
      <c r="Z16" s="20">
        <f>[12]Junho!$G$29</f>
        <v>88</v>
      </c>
      <c r="AA16" s="20" t="str">
        <f>[12]Junho!$G$30</f>
        <v>**</v>
      </c>
      <c r="AB16" s="20" t="str">
        <f>[12]Junho!$G$31</f>
        <v>**</v>
      </c>
      <c r="AC16" s="20">
        <f>[12]Junho!$G$32</f>
        <v>58</v>
      </c>
      <c r="AD16" s="20">
        <f>[12]Junho!$G$33</f>
        <v>55</v>
      </c>
      <c r="AE16" s="20">
        <f>[12]Junho!$G$34</f>
        <v>55</v>
      </c>
      <c r="AF16" s="41">
        <f t="shared" si="5"/>
        <v>37</v>
      </c>
      <c r="AG16" s="37">
        <f t="shared" si="6"/>
        <v>62.071428571428569</v>
      </c>
    </row>
    <row r="17" spans="1:33" ht="17.100000000000001" customHeight="1" x14ac:dyDescent="0.2">
      <c r="A17" s="16" t="s">
        <v>8</v>
      </c>
      <c r="B17" s="20">
        <f>[13]Junho!$G$5</f>
        <v>58</v>
      </c>
      <c r="C17" s="20">
        <f>[13]Junho!$G$6</f>
        <v>56</v>
      </c>
      <c r="D17" s="20">
        <f>[13]Junho!$G$7</f>
        <v>50</v>
      </c>
      <c r="E17" s="20">
        <f>[13]Junho!$G$8</f>
        <v>59</v>
      </c>
      <c r="F17" s="20">
        <f>[13]Junho!$G$9</f>
        <v>51</v>
      </c>
      <c r="G17" s="20">
        <f>[13]Junho!$G$10</f>
        <v>45</v>
      </c>
      <c r="H17" s="20">
        <f>[13]Junho!$G$11</f>
        <v>42</v>
      </c>
      <c r="I17" s="20">
        <f>[13]Junho!$G$12</f>
        <v>51</v>
      </c>
      <c r="J17" s="20">
        <f>[13]Junho!$G$13</f>
        <v>50</v>
      </c>
      <c r="K17" s="20">
        <f>[13]Junho!$G$14</f>
        <v>73</v>
      </c>
      <c r="L17" s="20">
        <f>[13]Junho!$G$15</f>
        <v>60</v>
      </c>
      <c r="M17" s="20">
        <f>[13]Junho!$G$16</f>
        <v>71</v>
      </c>
      <c r="N17" s="20">
        <f>[13]Junho!$G$17</f>
        <v>60</v>
      </c>
      <c r="O17" s="20">
        <f>[13]Junho!$G$18</f>
        <v>60</v>
      </c>
      <c r="P17" s="20">
        <f>[13]Junho!$G$19</f>
        <v>82</v>
      </c>
      <c r="Q17" s="20">
        <f>[13]Junho!$G$20</f>
        <v>89</v>
      </c>
      <c r="R17" s="20">
        <f>[13]Junho!$G$21</f>
        <v>66</v>
      </c>
      <c r="S17" s="20">
        <f>[13]Junho!$G$22</f>
        <v>67</v>
      </c>
      <c r="T17" s="20">
        <f>[13]Junho!$G$23</f>
        <v>82</v>
      </c>
      <c r="U17" s="20">
        <f>[13]Junho!$G$24</f>
        <v>94</v>
      </c>
      <c r="V17" s="20">
        <f>[13]Junho!$G$25</f>
        <v>88</v>
      </c>
      <c r="W17" s="20">
        <f>[13]Junho!$G$26</f>
        <v>80</v>
      </c>
      <c r="X17" s="20">
        <f>[13]Junho!$G$27</f>
        <v>83</v>
      </c>
      <c r="Y17" s="20">
        <f>[13]Junho!$G$28</f>
        <v>90</v>
      </c>
      <c r="Z17" s="20">
        <f>[13]Junho!$G$29</f>
        <v>97</v>
      </c>
      <c r="AA17" s="20">
        <f>[13]Junho!$G$30</f>
        <v>89</v>
      </c>
      <c r="AB17" s="20">
        <f>[13]Junho!$G$31</f>
        <v>80</v>
      </c>
      <c r="AC17" s="20">
        <f>[13]Junho!$G$32</f>
        <v>73</v>
      </c>
      <c r="AD17" s="20">
        <f>[13]Junho!$G$33</f>
        <v>59</v>
      </c>
      <c r="AE17" s="20">
        <f>[13]Junho!$G$34</f>
        <v>64</v>
      </c>
      <c r="AF17" s="41">
        <f t="shared" si="5"/>
        <v>42</v>
      </c>
      <c r="AG17" s="37">
        <f t="shared" si="6"/>
        <v>68.966666666666669</v>
      </c>
    </row>
    <row r="18" spans="1:33" ht="17.100000000000001" customHeight="1" x14ac:dyDescent="0.2">
      <c r="A18" s="16" t="s">
        <v>9</v>
      </c>
      <c r="B18" s="20">
        <f>[14]Junho!$G$5</f>
        <v>48</v>
      </c>
      <c r="C18" s="20">
        <f>[14]Junho!$G$6</f>
        <v>71</v>
      </c>
      <c r="D18" s="20">
        <f>[14]Junho!$G$7</f>
        <v>54</v>
      </c>
      <c r="E18" s="20">
        <f>[14]Junho!$G$8</f>
        <v>52</v>
      </c>
      <c r="F18" s="20">
        <f>[14]Junho!$G$9</f>
        <v>40</v>
      </c>
      <c r="G18" s="20">
        <f>[14]Junho!$G$10</f>
        <v>47</v>
      </c>
      <c r="H18" s="20">
        <f>[14]Junho!$G$11</f>
        <v>41</v>
      </c>
      <c r="I18" s="20">
        <f>[14]Junho!$G$12</f>
        <v>38</v>
      </c>
      <c r="J18" s="20">
        <f>[14]Junho!$G$13</f>
        <v>39</v>
      </c>
      <c r="K18" s="20">
        <f>[14]Junho!$G$14</f>
        <v>53</v>
      </c>
      <c r="L18" s="20">
        <f>[14]Junho!$G$15</f>
        <v>59</v>
      </c>
      <c r="M18" s="20">
        <f>[14]Junho!$G$16</f>
        <v>51</v>
      </c>
      <c r="N18" s="20">
        <f>[14]Junho!$G$17</f>
        <v>47</v>
      </c>
      <c r="O18" s="20">
        <f>[14]Junho!$G$18</f>
        <v>48</v>
      </c>
      <c r="P18" s="20">
        <f>[14]Junho!$G$19</f>
        <v>71</v>
      </c>
      <c r="Q18" s="20">
        <f>[14]Junho!$G$20</f>
        <v>84</v>
      </c>
      <c r="R18" s="20">
        <f>[14]Junho!$G$21</f>
        <v>73</v>
      </c>
      <c r="S18" s="20">
        <f>[14]Junho!$G$22</f>
        <v>57</v>
      </c>
      <c r="T18" s="20">
        <f>[14]Junho!$G$23</f>
        <v>76</v>
      </c>
      <c r="U18" s="20">
        <f>[14]Junho!$G$24</f>
        <v>74</v>
      </c>
      <c r="V18" s="20">
        <f>[14]Junho!$G$25</f>
        <v>83</v>
      </c>
      <c r="W18" s="20">
        <f>[14]Junho!$G$26</f>
        <v>79</v>
      </c>
      <c r="X18" s="20">
        <f>[14]Junho!$G$27</f>
        <v>68</v>
      </c>
      <c r="Y18" s="20">
        <f>[14]Junho!$G$28</f>
        <v>64</v>
      </c>
      <c r="Z18" s="20">
        <f>[14]Junho!$G$29</f>
        <v>90</v>
      </c>
      <c r="AA18" s="20">
        <f>[14]Junho!$G$30</f>
        <v>91</v>
      </c>
      <c r="AB18" s="20">
        <f>[14]Junho!$G$31</f>
        <v>67</v>
      </c>
      <c r="AC18" s="20">
        <f>[14]Junho!$G$32</f>
        <v>62</v>
      </c>
      <c r="AD18" s="20">
        <f>[14]Junho!$G$33</f>
        <v>64</v>
      </c>
      <c r="AE18" s="20">
        <f>[14]Junho!$G$34</f>
        <v>62</v>
      </c>
      <c r="AF18" s="41">
        <f t="shared" si="5"/>
        <v>38</v>
      </c>
      <c r="AG18" s="37">
        <f t="shared" si="6"/>
        <v>61.766666666666666</v>
      </c>
    </row>
    <row r="19" spans="1:33" ht="17.100000000000001" customHeight="1" x14ac:dyDescent="0.2">
      <c r="A19" s="16" t="s">
        <v>49</v>
      </c>
      <c r="B19" s="20">
        <f>[15]Junho!$G$5</f>
        <v>60</v>
      </c>
      <c r="C19" s="20">
        <f>[15]Junho!$G$6</f>
        <v>53</v>
      </c>
      <c r="D19" s="20">
        <f>[15]Junho!$G$7</f>
        <v>39</v>
      </c>
      <c r="E19" s="20">
        <f>[15]Junho!$G$8</f>
        <v>41</v>
      </c>
      <c r="F19" s="20">
        <f>[15]Junho!$G$9</f>
        <v>43</v>
      </c>
      <c r="G19" s="20">
        <f>[15]Junho!$G$10</f>
        <v>35</v>
      </c>
      <c r="H19" s="20">
        <f>[15]Junho!$G$11</f>
        <v>33</v>
      </c>
      <c r="I19" s="20">
        <f>[15]Junho!$G$12</f>
        <v>29</v>
      </c>
      <c r="J19" s="20">
        <f>[15]Junho!$G$13</f>
        <v>41</v>
      </c>
      <c r="K19" s="20">
        <f>[15]Junho!$G$14</f>
        <v>57</v>
      </c>
      <c r="L19" s="20">
        <f>[15]Junho!$G$15</f>
        <v>53</v>
      </c>
      <c r="M19" s="20">
        <f>[15]Junho!$G$16</f>
        <v>51</v>
      </c>
      <c r="N19" s="20">
        <f>[15]Junho!$G$17</f>
        <v>49</v>
      </c>
      <c r="O19" s="20">
        <f>[15]Junho!$G$18</f>
        <v>50</v>
      </c>
      <c r="P19" s="20">
        <f>[15]Junho!$G$19</f>
        <v>72</v>
      </c>
      <c r="Q19" s="20">
        <f>[15]Junho!$G$20</f>
        <v>68</v>
      </c>
      <c r="R19" s="20">
        <f>[15]Junho!$G$21</f>
        <v>56</v>
      </c>
      <c r="S19" s="20">
        <f>[15]Junho!$G$22</f>
        <v>52</v>
      </c>
      <c r="T19" s="20">
        <f>[15]Junho!$G$23</f>
        <v>74</v>
      </c>
      <c r="U19" s="20">
        <f>[15]Junho!$G$24</f>
        <v>82</v>
      </c>
      <c r="V19" s="20">
        <f>[15]Junho!$G$25</f>
        <v>83</v>
      </c>
      <c r="W19" s="20">
        <f>[15]Junho!$G$26</f>
        <v>71</v>
      </c>
      <c r="X19" s="20">
        <f>[15]Junho!$G$27</f>
        <v>69</v>
      </c>
      <c r="Y19" s="20">
        <f>[15]Junho!$G$28</f>
        <v>74</v>
      </c>
      <c r="Z19" s="20">
        <f>[15]Junho!$G$29</f>
        <v>88</v>
      </c>
      <c r="AA19" s="20">
        <f>[15]Junho!$G$30</f>
        <v>89</v>
      </c>
      <c r="AB19" s="20">
        <f>[15]Junho!$G$31</f>
        <v>70</v>
      </c>
      <c r="AC19" s="20">
        <f>[15]Junho!$G$32</f>
        <v>60</v>
      </c>
      <c r="AD19" s="20">
        <f>[15]Junho!$G$33</f>
        <v>58</v>
      </c>
      <c r="AE19" s="20">
        <f>[15]Junho!$G$34</f>
        <v>61</v>
      </c>
      <c r="AF19" s="41">
        <f t="shared" si="5"/>
        <v>29</v>
      </c>
      <c r="AG19" s="37">
        <f t="shared" si="6"/>
        <v>58.7</v>
      </c>
    </row>
    <row r="20" spans="1:33" ht="17.100000000000001" customHeight="1" x14ac:dyDescent="0.2">
      <c r="A20" s="16" t="s">
        <v>10</v>
      </c>
      <c r="B20" s="20">
        <f>[16]Junho!$G$5</f>
        <v>59</v>
      </c>
      <c r="C20" s="20">
        <f>[16]Junho!$G$6</f>
        <v>55</v>
      </c>
      <c r="D20" s="20">
        <f>[16]Junho!$G$7</f>
        <v>72</v>
      </c>
      <c r="E20" s="20">
        <f>[16]Junho!$G$8</f>
        <v>43</v>
      </c>
      <c r="F20" s="20">
        <f>[16]Junho!$G$9</f>
        <v>45</v>
      </c>
      <c r="G20" s="20">
        <f>[16]Junho!$G$10</f>
        <v>40</v>
      </c>
      <c r="H20" s="20">
        <f>[16]Junho!$G$11</f>
        <v>40</v>
      </c>
      <c r="I20" s="20">
        <f>[16]Junho!$G$12</f>
        <v>49</v>
      </c>
      <c r="J20" s="20">
        <f>[16]Junho!$G$13</f>
        <v>43</v>
      </c>
      <c r="K20" s="20">
        <f>[16]Junho!$G$14</f>
        <v>68</v>
      </c>
      <c r="L20" s="20">
        <f>[16]Junho!$G$15</f>
        <v>54</v>
      </c>
      <c r="M20" s="20">
        <f>[16]Junho!$G$16</f>
        <v>47</v>
      </c>
      <c r="N20" s="20">
        <f>[16]Junho!$G$17</f>
        <v>46</v>
      </c>
      <c r="O20" s="20">
        <f>[16]Junho!$G$18</f>
        <v>51</v>
      </c>
      <c r="P20" s="20">
        <f>[16]Junho!$G$19</f>
        <v>76</v>
      </c>
      <c r="Q20" s="20">
        <f>[16]Junho!$G$20</f>
        <v>84</v>
      </c>
      <c r="R20" s="20">
        <f>[16]Junho!$G$21</f>
        <v>62</v>
      </c>
      <c r="S20" s="20">
        <f>[16]Junho!$G$22</f>
        <v>64</v>
      </c>
      <c r="T20" s="20">
        <f>[16]Junho!$G$23</f>
        <v>74</v>
      </c>
      <c r="U20" s="20">
        <f>[16]Junho!$G$24</f>
        <v>92</v>
      </c>
      <c r="V20" s="20">
        <f>[16]Junho!$G$25</f>
        <v>91</v>
      </c>
      <c r="W20" s="20">
        <f>[16]Junho!$G$26</f>
        <v>83</v>
      </c>
      <c r="X20" s="20">
        <f>[16]Junho!$G$27</f>
        <v>81</v>
      </c>
      <c r="Y20" s="20">
        <f>[16]Junho!$G$28</f>
        <v>71</v>
      </c>
      <c r="Z20" s="20">
        <f>[16]Junho!$G$29</f>
        <v>93</v>
      </c>
      <c r="AA20" s="20">
        <f>[16]Junho!$G$30</f>
        <v>83</v>
      </c>
      <c r="AB20" s="20">
        <f>[16]Junho!$G$31</f>
        <v>68</v>
      </c>
      <c r="AC20" s="20">
        <f>[16]Junho!$G$32</f>
        <v>61</v>
      </c>
      <c r="AD20" s="20">
        <f>[16]Junho!$G$33</f>
        <v>56</v>
      </c>
      <c r="AE20" s="20">
        <f>[16]Junho!$G$34</f>
        <v>62</v>
      </c>
      <c r="AF20" s="41">
        <f t="shared" si="5"/>
        <v>40</v>
      </c>
      <c r="AG20" s="37">
        <f t="shared" si="6"/>
        <v>63.766666666666666</v>
      </c>
    </row>
    <row r="21" spans="1:33" ht="17.100000000000001" customHeight="1" x14ac:dyDescent="0.2">
      <c r="A21" s="16" t="s">
        <v>11</v>
      </c>
      <c r="B21" s="20">
        <f>[17]Junho!$G$5</f>
        <v>57</v>
      </c>
      <c r="C21" s="20">
        <f>[17]Junho!$G$6</f>
        <v>63</v>
      </c>
      <c r="D21" s="20">
        <f>[17]Junho!$G$7</f>
        <v>46</v>
      </c>
      <c r="E21" s="20">
        <f>[17]Junho!$G$8</f>
        <v>50</v>
      </c>
      <c r="F21" s="20">
        <f>[17]Junho!$G$9</f>
        <v>37</v>
      </c>
      <c r="G21" s="20">
        <f>[17]Junho!$G$10</f>
        <v>37</v>
      </c>
      <c r="H21" s="20">
        <f>[17]Junho!$G$11</f>
        <v>46</v>
      </c>
      <c r="I21" s="20">
        <f>[17]Junho!$G$12</f>
        <v>42</v>
      </c>
      <c r="J21" s="20">
        <f>[17]Junho!$G$13</f>
        <v>37</v>
      </c>
      <c r="K21" s="20">
        <f>[17]Junho!$G$14</f>
        <v>62</v>
      </c>
      <c r="L21" s="20">
        <f>[17]Junho!$G$15</f>
        <v>62</v>
      </c>
      <c r="M21" s="20">
        <f>[17]Junho!$G$16</f>
        <v>52</v>
      </c>
      <c r="N21" s="20">
        <f>[17]Junho!$G$17</f>
        <v>50</v>
      </c>
      <c r="O21" s="20">
        <f>[17]Junho!$G$18</f>
        <v>48</v>
      </c>
      <c r="P21" s="20">
        <f>[17]Junho!$G$19</f>
        <v>85</v>
      </c>
      <c r="Q21" s="20">
        <f>[17]Junho!$G$20</f>
        <v>71</v>
      </c>
      <c r="R21" s="20">
        <f>[17]Junho!$G$21</f>
        <v>66</v>
      </c>
      <c r="S21" s="20">
        <f>[17]Junho!$G$22</f>
        <v>47</v>
      </c>
      <c r="T21" s="20">
        <f>[17]Junho!$G$23</f>
        <v>75</v>
      </c>
      <c r="U21" s="20">
        <f>[17]Junho!$G$24</f>
        <v>74</v>
      </c>
      <c r="V21" s="20">
        <f>[17]Junho!$G$25</f>
        <v>89</v>
      </c>
      <c r="W21" s="20">
        <f>[17]Junho!$G$26</f>
        <v>89</v>
      </c>
      <c r="X21" s="20">
        <f>[17]Junho!$G$27</f>
        <v>77</v>
      </c>
      <c r="Y21" s="20">
        <f>[17]Junho!$G$28</f>
        <v>56</v>
      </c>
      <c r="Z21" s="20">
        <f>[17]Junho!$G$29</f>
        <v>93</v>
      </c>
      <c r="AA21" s="20" t="str">
        <f>[17]Junho!$G$30</f>
        <v>**</v>
      </c>
      <c r="AB21" s="20">
        <f>[17]Junho!$G$31</f>
        <v>59</v>
      </c>
      <c r="AC21" s="20">
        <f>[17]Junho!$G$32</f>
        <v>52</v>
      </c>
      <c r="AD21" s="20">
        <f>[17]Junho!$G$33</f>
        <v>71</v>
      </c>
      <c r="AE21" s="20">
        <f>[17]Junho!$G$34</f>
        <v>63</v>
      </c>
      <c r="AF21" s="41">
        <f t="shared" si="5"/>
        <v>37</v>
      </c>
      <c r="AG21" s="37">
        <f t="shared" si="6"/>
        <v>60.551724137931032</v>
      </c>
    </row>
    <row r="22" spans="1:33" ht="17.100000000000001" customHeight="1" x14ac:dyDescent="0.2">
      <c r="A22" s="16" t="s">
        <v>12</v>
      </c>
      <c r="B22" s="20">
        <f>[18]Junho!$G$5</f>
        <v>56</v>
      </c>
      <c r="C22" s="20">
        <f>[18]Junho!$G$6</f>
        <v>74</v>
      </c>
      <c r="D22" s="20">
        <f>[18]Junho!$G$7</f>
        <v>54</v>
      </c>
      <c r="E22" s="20">
        <f>[18]Junho!$G$8</f>
        <v>44</v>
      </c>
      <c r="F22" s="20">
        <f>[18]Junho!$G$9</f>
        <v>48</v>
      </c>
      <c r="G22" s="20">
        <f>[18]Junho!$G$10</f>
        <v>41</v>
      </c>
      <c r="H22" s="20">
        <f>[18]Junho!$G$11</f>
        <v>43</v>
      </c>
      <c r="I22" s="20">
        <f>[18]Junho!$G$12</f>
        <v>40</v>
      </c>
      <c r="J22" s="20">
        <f>[18]Junho!$G$13</f>
        <v>47</v>
      </c>
      <c r="K22" s="20">
        <f>[18]Junho!$G$14</f>
        <v>64</v>
      </c>
      <c r="L22" s="20">
        <f>[18]Junho!$G$15</f>
        <v>68</v>
      </c>
      <c r="M22" s="20">
        <f>[18]Junho!$G$16</f>
        <v>57</v>
      </c>
      <c r="N22" s="20">
        <f>[18]Junho!$G$17</f>
        <v>47</v>
      </c>
      <c r="O22" s="20">
        <f>[18]Junho!$G$18</f>
        <v>49</v>
      </c>
      <c r="P22" s="20">
        <f>[18]Junho!$G$19</f>
        <v>82</v>
      </c>
      <c r="Q22" s="20">
        <f>[18]Junho!$G$20</f>
        <v>85</v>
      </c>
      <c r="R22" s="20">
        <f>[18]Junho!$G$21</f>
        <v>66</v>
      </c>
      <c r="S22" s="20">
        <f>[18]Junho!$G$22</f>
        <v>56</v>
      </c>
      <c r="T22" s="20">
        <f>[18]Junho!$G$23</f>
        <v>71</v>
      </c>
      <c r="U22" s="20">
        <f>[18]Junho!$G$24</f>
        <v>73</v>
      </c>
      <c r="V22" s="20">
        <f>[18]Junho!$G$25</f>
        <v>79</v>
      </c>
      <c r="W22" s="20">
        <f>[18]Junho!$G$26</f>
        <v>66</v>
      </c>
      <c r="X22" s="20">
        <f>[18]Junho!$G$27</f>
        <v>62</v>
      </c>
      <c r="Y22" s="20">
        <f>[18]Junho!$G$28</f>
        <v>64</v>
      </c>
      <c r="Z22" s="20">
        <f>[18]Junho!$G$29</f>
        <v>78</v>
      </c>
      <c r="AA22" s="20">
        <f>[18]Junho!$G$30</f>
        <v>90</v>
      </c>
      <c r="AB22" s="20">
        <f>[18]Junho!$G$31</f>
        <v>69</v>
      </c>
      <c r="AC22" s="20">
        <f>[18]Junho!$G$32</f>
        <v>61</v>
      </c>
      <c r="AD22" s="20">
        <f>[18]Junho!$G$33</f>
        <v>72</v>
      </c>
      <c r="AE22" s="20">
        <f>[18]Junho!$G$34</f>
        <v>65</v>
      </c>
      <c r="AF22" s="41">
        <f t="shared" si="5"/>
        <v>40</v>
      </c>
      <c r="AG22" s="37">
        <f t="shared" si="6"/>
        <v>62.366666666666667</v>
      </c>
    </row>
    <row r="23" spans="1:33" ht="17.100000000000001" customHeight="1" x14ac:dyDescent="0.2">
      <c r="A23" s="16" t="s">
        <v>13</v>
      </c>
      <c r="B23" s="20">
        <f>[19]Junho!$G$5</f>
        <v>51</v>
      </c>
      <c r="C23" s="20">
        <f>[19]Junho!$G$6</f>
        <v>66</v>
      </c>
      <c r="D23" s="20">
        <f>[19]Junho!$G$7</f>
        <v>62</v>
      </c>
      <c r="E23" s="20">
        <f>[19]Junho!$G$8</f>
        <v>48</v>
      </c>
      <c r="F23" s="20">
        <f>[19]Junho!$G$9</f>
        <v>41</v>
      </c>
      <c r="G23" s="20">
        <f>[19]Junho!$G$10</f>
        <v>46</v>
      </c>
      <c r="H23" s="20">
        <f>[19]Junho!$G$11</f>
        <v>46</v>
      </c>
      <c r="I23" s="20">
        <f>[19]Junho!$G$12</f>
        <v>62</v>
      </c>
      <c r="J23" s="20">
        <f>[19]Junho!$G$13</f>
        <v>54</v>
      </c>
      <c r="K23" s="20">
        <f>[19]Junho!$G$14</f>
        <v>62</v>
      </c>
      <c r="L23" s="20">
        <f>[19]Junho!$G$15</f>
        <v>75</v>
      </c>
      <c r="M23" s="20">
        <f>[19]Junho!$G$16</f>
        <v>64</v>
      </c>
      <c r="N23" s="20">
        <f>[19]Junho!$G$17</f>
        <v>57</v>
      </c>
      <c r="O23" s="20">
        <f>[19]Junho!$G$18</f>
        <v>58</v>
      </c>
      <c r="P23" s="20">
        <f>[19]Junho!$G$19</f>
        <v>72</v>
      </c>
      <c r="Q23" s="20">
        <f>[19]Junho!$G$20</f>
        <v>77</v>
      </c>
      <c r="R23" s="20">
        <f>[19]Junho!$G$21</f>
        <v>77</v>
      </c>
      <c r="S23" s="20">
        <f>[19]Junho!$G$22</f>
        <v>57</v>
      </c>
      <c r="T23" s="20">
        <f>[19]Junho!$G$23</f>
        <v>66</v>
      </c>
      <c r="U23" s="20">
        <f>[19]Junho!$G$24</f>
        <v>80</v>
      </c>
      <c r="V23" s="20" t="str">
        <f>[19]Junho!$G$25</f>
        <v>**</v>
      </c>
      <c r="W23" s="20" t="str">
        <f>[19]Junho!$G$26</f>
        <v>**</v>
      </c>
      <c r="X23" s="20" t="str">
        <f>[19]Junho!$G$27</f>
        <v>**</v>
      </c>
      <c r="Y23" s="20" t="str">
        <f>[19]Junho!$G$28</f>
        <v>**</v>
      </c>
      <c r="Z23" s="20" t="str">
        <f>[19]Junho!$G$29</f>
        <v>**</v>
      </c>
      <c r="AA23" s="20" t="str">
        <f>[19]Junho!$G$30</f>
        <v>**</v>
      </c>
      <c r="AB23" s="20" t="str">
        <f>[19]Junho!$G$31</f>
        <v>**</v>
      </c>
      <c r="AC23" s="20" t="str">
        <f>[19]Junho!$G$32</f>
        <v>**</v>
      </c>
      <c r="AD23" s="20" t="str">
        <f>[19]Junho!$G$33</f>
        <v>**</v>
      </c>
      <c r="AE23" s="20" t="str">
        <f>[19]Junho!$G$34</f>
        <v>**</v>
      </c>
      <c r="AF23" s="41">
        <f t="shared" si="5"/>
        <v>41</v>
      </c>
      <c r="AG23" s="37">
        <f t="shared" si="6"/>
        <v>61.05</v>
      </c>
    </row>
    <row r="24" spans="1:33" ht="17.100000000000001" customHeight="1" x14ac:dyDescent="0.2">
      <c r="A24" s="16" t="s">
        <v>14</v>
      </c>
      <c r="B24" s="20">
        <f>[20]Junho!$G$5</f>
        <v>37</v>
      </c>
      <c r="C24" s="20">
        <f>[20]Junho!$G$6</f>
        <v>63</v>
      </c>
      <c r="D24" s="20">
        <f>[20]Junho!$G$7</f>
        <v>54</v>
      </c>
      <c r="E24" s="20">
        <f>[20]Junho!$G$8</f>
        <v>45</v>
      </c>
      <c r="F24" s="20">
        <f>[20]Junho!$G$9</f>
        <v>46</v>
      </c>
      <c r="G24" s="20">
        <f>[20]Junho!$G$10</f>
        <v>42</v>
      </c>
      <c r="H24" s="20">
        <f>[20]Junho!$G$11</f>
        <v>39</v>
      </c>
      <c r="I24" s="20">
        <f>[20]Junho!$G$12</f>
        <v>38</v>
      </c>
      <c r="J24" s="20">
        <f>[20]Junho!$G$13</f>
        <v>41</v>
      </c>
      <c r="K24" s="20">
        <f>[20]Junho!$G$14</f>
        <v>44</v>
      </c>
      <c r="L24" s="20">
        <f>[20]Junho!$G$15</f>
        <v>40</v>
      </c>
      <c r="M24" s="20">
        <f>[20]Junho!$G$16</f>
        <v>40</v>
      </c>
      <c r="N24" s="20">
        <f>[20]Junho!$G$17</f>
        <v>37</v>
      </c>
      <c r="O24" s="20">
        <f>[20]Junho!$G$18</f>
        <v>34</v>
      </c>
      <c r="P24" s="20">
        <f>[20]Junho!$G$19</f>
        <v>41</v>
      </c>
      <c r="Q24" s="20">
        <f>[20]Junho!$G$20</f>
        <v>29</v>
      </c>
      <c r="R24" s="20">
        <f>[20]Junho!$G$21</f>
        <v>57</v>
      </c>
      <c r="S24" s="20">
        <f>[20]Junho!$G$22</f>
        <v>45</v>
      </c>
      <c r="T24" s="20">
        <f>[20]Junho!$G$23</f>
        <v>32</v>
      </c>
      <c r="U24" s="20">
        <f>[20]Junho!$G$24</f>
        <v>36</v>
      </c>
      <c r="V24" s="20">
        <f>[20]Junho!$G$25</f>
        <v>31</v>
      </c>
      <c r="W24" s="20">
        <f>[20]Junho!$G$26</f>
        <v>61</v>
      </c>
      <c r="X24" s="20">
        <f>[20]Junho!$G$27</f>
        <v>49</v>
      </c>
      <c r="Y24" s="20">
        <f>[20]Junho!$G$28</f>
        <v>38</v>
      </c>
      <c r="Z24" s="20">
        <f>[20]Junho!$G$29</f>
        <v>46</v>
      </c>
      <c r="AA24" s="20">
        <f>[20]Junho!$G$30</f>
        <v>83</v>
      </c>
      <c r="AB24" s="20">
        <f>[20]Junho!$G$31</f>
        <v>65</v>
      </c>
      <c r="AC24" s="20">
        <f>[20]Junho!$G$32</f>
        <v>50</v>
      </c>
      <c r="AD24" s="20">
        <f>[20]Junho!$G$33</f>
        <v>35</v>
      </c>
      <c r="AE24" s="20">
        <f>[20]Junho!$G$34</f>
        <v>44</v>
      </c>
      <c r="AF24" s="41">
        <f t="shared" si="5"/>
        <v>29</v>
      </c>
      <c r="AG24" s="37">
        <f t="shared" si="6"/>
        <v>44.733333333333334</v>
      </c>
    </row>
    <row r="25" spans="1:33" ht="17.100000000000001" customHeight="1" x14ac:dyDescent="0.2">
      <c r="A25" s="16" t="s">
        <v>15</v>
      </c>
      <c r="B25" s="20">
        <f>[21]Junho!$G$5</f>
        <v>59</v>
      </c>
      <c r="C25" s="20">
        <f>[21]Junho!$G$6</f>
        <v>57</v>
      </c>
      <c r="D25" s="20">
        <f>[21]Junho!$G$7</f>
        <v>41</v>
      </c>
      <c r="E25" s="20">
        <f>[21]Junho!$G$8</f>
        <v>50</v>
      </c>
      <c r="F25" s="20">
        <f>[21]Junho!$G$9</f>
        <v>54</v>
      </c>
      <c r="G25" s="20">
        <f>[21]Junho!$G$10</f>
        <v>46</v>
      </c>
      <c r="H25" s="20">
        <f>[21]Junho!$G$11</f>
        <v>47</v>
      </c>
      <c r="I25" s="20">
        <f>[21]Junho!$G$12</f>
        <v>44</v>
      </c>
      <c r="J25" s="20">
        <f>[21]Junho!$G$13</f>
        <v>54</v>
      </c>
      <c r="K25" s="20">
        <f>[21]Junho!$G$14</f>
        <v>76</v>
      </c>
      <c r="L25" s="20">
        <f>[21]Junho!$G$15</f>
        <v>57</v>
      </c>
      <c r="M25" s="20">
        <f>[21]Junho!$G$16</f>
        <v>52</v>
      </c>
      <c r="N25" s="20">
        <f>[21]Junho!$G$17</f>
        <v>53</v>
      </c>
      <c r="O25" s="20">
        <f>[21]Junho!$G$18</f>
        <v>64</v>
      </c>
      <c r="P25" s="20">
        <f>[21]Junho!$G$19</f>
        <v>69</v>
      </c>
      <c r="Q25" s="20">
        <f>[21]Junho!$G$20</f>
        <v>66</v>
      </c>
      <c r="R25" s="20">
        <f>[21]Junho!$G$21</f>
        <v>60</v>
      </c>
      <c r="S25" s="20">
        <f>[21]Junho!$G$22</f>
        <v>75</v>
      </c>
      <c r="T25" s="20">
        <f>[21]Junho!$G$23</f>
        <v>67</v>
      </c>
      <c r="U25" s="20">
        <f>[21]Junho!$G$24</f>
        <v>95</v>
      </c>
      <c r="V25" s="20">
        <f>[21]Junho!$G$25</f>
        <v>99</v>
      </c>
      <c r="W25" s="20">
        <f>[21]Junho!$G$26</f>
        <v>85</v>
      </c>
      <c r="X25" s="20">
        <f>[21]Junho!$G$27</f>
        <v>88</v>
      </c>
      <c r="Y25" s="20">
        <f>[21]Junho!$G$28</f>
        <v>90</v>
      </c>
      <c r="Z25" s="20">
        <f>[21]Junho!$G$29</f>
        <v>100</v>
      </c>
      <c r="AA25" s="20">
        <f>[21]Junho!$G$30</f>
        <v>94</v>
      </c>
      <c r="AB25" s="20">
        <f>[21]Junho!$G$31</f>
        <v>62</v>
      </c>
      <c r="AC25" s="20">
        <f>[21]Junho!$G$32</f>
        <v>62</v>
      </c>
      <c r="AD25" s="20">
        <f>[21]Junho!$G$33</f>
        <v>65</v>
      </c>
      <c r="AE25" s="20">
        <f>[21]Junho!$G$34</f>
        <v>66</v>
      </c>
      <c r="AF25" s="41">
        <f t="shared" si="5"/>
        <v>41</v>
      </c>
      <c r="AG25" s="37">
        <f t="shared" si="6"/>
        <v>66.566666666666663</v>
      </c>
    </row>
    <row r="26" spans="1:33" ht="17.100000000000001" customHeight="1" x14ac:dyDescent="0.2">
      <c r="A26" s="16" t="s">
        <v>16</v>
      </c>
      <c r="B26" s="20">
        <f>[22]Junho!$G$5</f>
        <v>61</v>
      </c>
      <c r="C26" s="20">
        <f>[22]Junho!$G$6</f>
        <v>88</v>
      </c>
      <c r="D26" s="20" t="str">
        <f>[22]Junho!$G$7</f>
        <v>**</v>
      </c>
      <c r="E26" s="20" t="str">
        <f>[22]Junho!$G$8</f>
        <v>**</v>
      </c>
      <c r="F26" s="20" t="str">
        <f>[22]Junho!$G$9</f>
        <v>**</v>
      </c>
      <c r="G26" s="20" t="str">
        <f>[22]Junho!$G$10</f>
        <v>**</v>
      </c>
      <c r="H26" s="20" t="str">
        <f>[22]Junho!$G$11</f>
        <v>**</v>
      </c>
      <c r="I26" s="20" t="str">
        <f>[22]Junho!$G$12</f>
        <v>**</v>
      </c>
      <c r="J26" s="20" t="str">
        <f>[22]Junho!$G$13</f>
        <v>**</v>
      </c>
      <c r="K26" s="20">
        <f>[22]Junho!$G$14</f>
        <v>66</v>
      </c>
      <c r="L26" s="20">
        <f>[22]Junho!$G$15</f>
        <v>60</v>
      </c>
      <c r="M26" s="20">
        <f>[22]Junho!$G$16</f>
        <v>49</v>
      </c>
      <c r="N26" s="20">
        <f>[22]Junho!$G$17</f>
        <v>51</v>
      </c>
      <c r="O26" s="20">
        <f>[22]Junho!$G$18</f>
        <v>47</v>
      </c>
      <c r="P26" s="20">
        <f>[22]Junho!$G$19</f>
        <v>80</v>
      </c>
      <c r="Q26" s="20">
        <f>[22]Junho!$G$20</f>
        <v>70</v>
      </c>
      <c r="R26" s="20">
        <f>[22]Junho!$G$21</f>
        <v>63</v>
      </c>
      <c r="S26" s="20">
        <f>[22]Junho!$G$22</f>
        <v>58</v>
      </c>
      <c r="T26" s="20">
        <f>[22]Junho!$G$23</f>
        <v>71</v>
      </c>
      <c r="U26" s="20">
        <f>[22]Junho!$G$24</f>
        <v>82</v>
      </c>
      <c r="V26" s="20" t="str">
        <f>[22]Junho!$G$25</f>
        <v>**</v>
      </c>
      <c r="W26" s="20" t="str">
        <f>[22]Junho!$G$26</f>
        <v>**</v>
      </c>
      <c r="X26" s="20" t="str">
        <f>[22]Junho!$G$27</f>
        <v>**</v>
      </c>
      <c r="Y26" s="20">
        <f>[22]Junho!$G$28</f>
        <v>83</v>
      </c>
      <c r="Z26" s="20" t="str">
        <f>[22]Junho!$G$29</f>
        <v>**</v>
      </c>
      <c r="AA26" s="20" t="str">
        <f>[22]Junho!$G$30</f>
        <v>**</v>
      </c>
      <c r="AB26" s="20" t="str">
        <f>[22]Junho!$G$31</f>
        <v>**</v>
      </c>
      <c r="AC26" s="20" t="str">
        <f>[22]Junho!$G$32</f>
        <v>**</v>
      </c>
      <c r="AD26" s="20">
        <f>[22]Junho!$G$33</f>
        <v>56</v>
      </c>
      <c r="AE26" s="20">
        <f>[22]Junho!$G$34</f>
        <v>67</v>
      </c>
      <c r="AF26" s="41">
        <f t="shared" si="5"/>
        <v>47</v>
      </c>
      <c r="AG26" s="37">
        <f t="shared" si="6"/>
        <v>65.75</v>
      </c>
    </row>
    <row r="27" spans="1:33" ht="17.100000000000001" customHeight="1" x14ac:dyDescent="0.2">
      <c r="A27" s="16" t="s">
        <v>17</v>
      </c>
      <c r="B27" s="20">
        <f>[23]Junho!$G$5</f>
        <v>51</v>
      </c>
      <c r="C27" s="20">
        <f>[23]Junho!$G$6</f>
        <v>66</v>
      </c>
      <c r="D27" s="20">
        <f>[23]Junho!$G$7</f>
        <v>56</v>
      </c>
      <c r="E27" s="20">
        <f>[23]Junho!$G$8</f>
        <v>49</v>
      </c>
      <c r="F27" s="20">
        <f>[23]Junho!$G$9</f>
        <v>36</v>
      </c>
      <c r="G27" s="20">
        <f>[23]Junho!$G$10</f>
        <v>37</v>
      </c>
      <c r="H27" s="20">
        <f>[23]Junho!$G$11</f>
        <v>44</v>
      </c>
      <c r="I27" s="20">
        <f>[23]Junho!$G$12</f>
        <v>38</v>
      </c>
      <c r="J27" s="20">
        <f>[23]Junho!$G$13</f>
        <v>42</v>
      </c>
      <c r="K27" s="20">
        <f>[23]Junho!$G$14</f>
        <v>59</v>
      </c>
      <c r="L27" s="20">
        <f>[23]Junho!$G$15</f>
        <v>73</v>
      </c>
      <c r="M27" s="20">
        <f>[23]Junho!$G$16</f>
        <v>49</v>
      </c>
      <c r="N27" s="20">
        <f>[23]Junho!$G$17</f>
        <v>49</v>
      </c>
      <c r="O27" s="20">
        <f>[23]Junho!$G$18</f>
        <v>45</v>
      </c>
      <c r="P27" s="20">
        <f>[23]Junho!$G$19</f>
        <v>77</v>
      </c>
      <c r="Q27" s="20">
        <f>[23]Junho!$G$20</f>
        <v>78</v>
      </c>
      <c r="R27" s="20">
        <f>[23]Junho!$G$21</f>
        <v>70</v>
      </c>
      <c r="S27" s="20">
        <f>[23]Junho!$G$22</f>
        <v>50</v>
      </c>
      <c r="T27" s="20">
        <f>[23]Junho!$G$23</f>
        <v>77</v>
      </c>
      <c r="U27" s="20">
        <f>[23]Junho!$G$24</f>
        <v>69</v>
      </c>
      <c r="V27" s="20">
        <f>[23]Junho!$G$25</f>
        <v>77</v>
      </c>
      <c r="W27" s="20">
        <f>[23]Junho!$G$26</f>
        <v>82</v>
      </c>
      <c r="X27" s="20">
        <f>[23]Junho!$G$27</f>
        <v>72</v>
      </c>
      <c r="Y27" s="20">
        <f>[23]Junho!$G$28</f>
        <v>49</v>
      </c>
      <c r="Z27" s="20">
        <f>[23]Junho!$G$29</f>
        <v>87</v>
      </c>
      <c r="AA27" s="20">
        <f>[23]Junho!$G$30</f>
        <v>92</v>
      </c>
      <c r="AB27" s="20">
        <f>[23]Junho!$G$31</f>
        <v>61</v>
      </c>
      <c r="AC27" s="20">
        <f>[23]Junho!$G$32</f>
        <v>47</v>
      </c>
      <c r="AD27" s="20">
        <f>[23]Junho!$G$33</f>
        <v>68</v>
      </c>
      <c r="AE27" s="20">
        <f>[23]Junho!$G$34</f>
        <v>69</v>
      </c>
      <c r="AF27" s="41">
        <f t="shared" si="5"/>
        <v>36</v>
      </c>
      <c r="AG27" s="37">
        <f t="shared" si="6"/>
        <v>60.633333333333333</v>
      </c>
    </row>
    <row r="28" spans="1:33" ht="17.100000000000001" customHeight="1" x14ac:dyDescent="0.2">
      <c r="A28" s="16" t="s">
        <v>18</v>
      </c>
      <c r="B28" s="20">
        <f>[24]Junho!$G$5</f>
        <v>57</v>
      </c>
      <c r="C28" s="20">
        <f>[24]Junho!$G$6</f>
        <v>68</v>
      </c>
      <c r="D28" s="20">
        <f>[24]Junho!$G$7</f>
        <v>61</v>
      </c>
      <c r="E28" s="20">
        <f>[24]Junho!$G$8</f>
        <v>45</v>
      </c>
      <c r="F28" s="20">
        <f>[24]Junho!$G$9</f>
        <v>43</v>
      </c>
      <c r="G28" s="20">
        <f>[24]Junho!$G$10</f>
        <v>42</v>
      </c>
      <c r="H28" s="20">
        <f>[24]Junho!$G$11</f>
        <v>33</v>
      </c>
      <c r="I28" s="20">
        <f>[24]Junho!$G$12</f>
        <v>31</v>
      </c>
      <c r="J28" s="20">
        <f>[24]Junho!$G$13</f>
        <v>38</v>
      </c>
      <c r="K28" s="20">
        <f>[24]Junho!$G$14</f>
        <v>41</v>
      </c>
      <c r="L28" s="20">
        <f>[24]Junho!$G$15</f>
        <v>50</v>
      </c>
      <c r="M28" s="20">
        <f>[24]Junho!$G$16</f>
        <v>49</v>
      </c>
      <c r="N28" s="20">
        <f>[24]Junho!$G$17</f>
        <v>47</v>
      </c>
      <c r="O28" s="20">
        <f>[24]Junho!$G$18</f>
        <v>43</v>
      </c>
      <c r="P28" s="20">
        <f>[24]Junho!$G$19</f>
        <v>44</v>
      </c>
      <c r="Q28" s="20">
        <f>[24]Junho!$G$20</f>
        <v>49</v>
      </c>
      <c r="R28" s="20">
        <f>[24]Junho!$G$21</f>
        <v>65</v>
      </c>
      <c r="S28" s="20">
        <f>[24]Junho!$G$22</f>
        <v>47</v>
      </c>
      <c r="T28" s="20">
        <f>[24]Junho!$G$23</f>
        <v>47</v>
      </c>
      <c r="U28" s="20">
        <f>[24]Junho!$G$24</f>
        <v>60</v>
      </c>
      <c r="V28" s="20">
        <f>[24]Junho!$G$25</f>
        <v>77</v>
      </c>
      <c r="W28" s="20">
        <f>[24]Junho!$G$26</f>
        <v>63</v>
      </c>
      <c r="X28" s="20">
        <f>[24]Junho!$G$27</f>
        <v>54</v>
      </c>
      <c r="Y28" s="20">
        <f>[24]Junho!$G$28</f>
        <v>40</v>
      </c>
      <c r="Z28" s="20">
        <f>[24]Junho!$G$29</f>
        <v>60</v>
      </c>
      <c r="AA28" s="20">
        <f>[24]Junho!$G$30</f>
        <v>87</v>
      </c>
      <c r="AB28" s="20">
        <f>[24]Junho!$G$31</f>
        <v>50</v>
      </c>
      <c r="AC28" s="20">
        <f>[24]Junho!$G$32</f>
        <v>52</v>
      </c>
      <c r="AD28" s="20">
        <f>[24]Junho!$G$33</f>
        <v>46</v>
      </c>
      <c r="AE28" s="20">
        <f>[24]Junho!$G$34</f>
        <v>44</v>
      </c>
      <c r="AF28" s="41">
        <f t="shared" si="5"/>
        <v>31</v>
      </c>
      <c r="AG28" s="37">
        <f t="shared" si="6"/>
        <v>51.1</v>
      </c>
    </row>
    <row r="29" spans="1:33" ht="17.100000000000001" customHeight="1" x14ac:dyDescent="0.2">
      <c r="A29" s="16" t="s">
        <v>19</v>
      </c>
      <c r="B29" s="20">
        <f>[25]Junho!$G$5</f>
        <v>69</v>
      </c>
      <c r="C29" s="20">
        <f>[25]Junho!$G$6</f>
        <v>58</v>
      </c>
      <c r="D29" s="20">
        <f>[25]Junho!$G$7</f>
        <v>69</v>
      </c>
      <c r="E29" s="20">
        <f>[25]Junho!$G$8</f>
        <v>54</v>
      </c>
      <c r="F29" s="20">
        <f>[25]Junho!$G$9</f>
        <v>43</v>
      </c>
      <c r="G29" s="20">
        <f>[25]Junho!$G$10</f>
        <v>44</v>
      </c>
      <c r="H29" s="20">
        <f>[25]Junho!$G$11</f>
        <v>42</v>
      </c>
      <c r="I29" s="20">
        <f>[25]Junho!$G$12</f>
        <v>51</v>
      </c>
      <c r="J29" s="20">
        <f>[25]Junho!$G$13</f>
        <v>51</v>
      </c>
      <c r="K29" s="20">
        <f>[25]Junho!$G$14</f>
        <v>74</v>
      </c>
      <c r="L29" s="20">
        <f>[25]Junho!$G$15</f>
        <v>53</v>
      </c>
      <c r="M29" s="20">
        <f>[25]Junho!$G$16</f>
        <v>52</v>
      </c>
      <c r="N29" s="20">
        <f>[25]Junho!$G$17</f>
        <v>54</v>
      </c>
      <c r="O29" s="20">
        <f>[25]Junho!$G$18</f>
        <v>61</v>
      </c>
      <c r="P29" s="20">
        <f>[25]Junho!$G$19</f>
        <v>81</v>
      </c>
      <c r="Q29" s="20">
        <f>[25]Junho!$G$20</f>
        <v>81</v>
      </c>
      <c r="R29" s="20">
        <f>[25]Junho!$G$21</f>
        <v>71</v>
      </c>
      <c r="S29" s="20">
        <f>[25]Junho!$G$22</f>
        <v>70</v>
      </c>
      <c r="T29" s="20">
        <f>[25]Junho!$G$23</f>
        <v>83</v>
      </c>
      <c r="U29" s="20">
        <f>[25]Junho!$G$24</f>
        <v>87</v>
      </c>
      <c r="V29" s="20">
        <f>[25]Junho!$G$25</f>
        <v>88</v>
      </c>
      <c r="W29" s="20">
        <f>[25]Junho!$G$26</f>
        <v>82</v>
      </c>
      <c r="X29" s="20">
        <f>[25]Junho!$G$27</f>
        <v>87</v>
      </c>
      <c r="Y29" s="20" t="str">
        <f>[25]Junho!$G$28</f>
        <v>**</v>
      </c>
      <c r="Z29" s="20" t="str">
        <f>[25]Junho!$G$29</f>
        <v>**</v>
      </c>
      <c r="AA29" s="20" t="str">
        <f>[25]Junho!$G$30</f>
        <v>**</v>
      </c>
      <c r="AB29" s="20" t="str">
        <f>[25]Junho!$G$31</f>
        <v>**</v>
      </c>
      <c r="AC29" s="20">
        <f>[25]Junho!$G$32</f>
        <v>64</v>
      </c>
      <c r="AD29" s="20">
        <f>[25]Junho!$G$33</f>
        <v>61</v>
      </c>
      <c r="AE29" s="20">
        <f>[25]Junho!$G$34</f>
        <v>79</v>
      </c>
      <c r="AF29" s="41">
        <f t="shared" si="5"/>
        <v>42</v>
      </c>
      <c r="AG29" s="37">
        <f t="shared" si="6"/>
        <v>65.730769230769226</v>
      </c>
    </row>
    <row r="30" spans="1:33" ht="17.100000000000001" customHeight="1" x14ac:dyDescent="0.2">
      <c r="A30" s="16" t="s">
        <v>31</v>
      </c>
      <c r="B30" s="20">
        <f>[26]Junho!$G$5</f>
        <v>54</v>
      </c>
      <c r="C30" s="20">
        <f>[26]Junho!$G$6</f>
        <v>75</v>
      </c>
      <c r="D30" s="20">
        <f>[26]Junho!$G$7</f>
        <v>48</v>
      </c>
      <c r="E30" s="20">
        <f>[26]Junho!$G$8</f>
        <v>45</v>
      </c>
      <c r="F30" s="20">
        <f>[26]Junho!$G$9</f>
        <v>39</v>
      </c>
      <c r="G30" s="20">
        <f>[26]Junho!$G$10</f>
        <v>35</v>
      </c>
      <c r="H30" s="20">
        <f>[26]Junho!$G$11</f>
        <v>32</v>
      </c>
      <c r="I30" s="20">
        <f>[26]Junho!$G$12</f>
        <v>37</v>
      </c>
      <c r="J30" s="20">
        <f>[26]Junho!$G$13</f>
        <v>35</v>
      </c>
      <c r="K30" s="20">
        <f>[26]Junho!$G$14</f>
        <v>47</v>
      </c>
      <c r="L30" s="20">
        <f>[26]Junho!$G$15</f>
        <v>61</v>
      </c>
      <c r="M30" s="20">
        <f>[26]Junho!$G$16</f>
        <v>45</v>
      </c>
      <c r="N30" s="20">
        <f>[26]Junho!$G$17</f>
        <v>44</v>
      </c>
      <c r="O30" s="20">
        <f>[26]Junho!$G$18</f>
        <v>44</v>
      </c>
      <c r="P30" s="20">
        <f>[26]Junho!$G$19</f>
        <v>71</v>
      </c>
      <c r="Q30" s="20">
        <f>[26]Junho!$G$20</f>
        <v>85</v>
      </c>
      <c r="R30" s="20">
        <f>[26]Junho!$G$21</f>
        <v>54</v>
      </c>
      <c r="S30" s="20">
        <f>[26]Junho!$G$22</f>
        <v>46</v>
      </c>
      <c r="T30" s="20">
        <f>[26]Junho!$G$23</f>
        <v>57</v>
      </c>
      <c r="U30" s="20">
        <f>[26]Junho!$G$24</f>
        <v>77</v>
      </c>
      <c r="V30" s="20">
        <f>[26]Junho!$G$25</f>
        <v>88</v>
      </c>
      <c r="W30" s="20">
        <f>[26]Junho!$G$26</f>
        <v>77</v>
      </c>
      <c r="X30" s="20">
        <f>[26]Junho!$G$27</f>
        <v>64</v>
      </c>
      <c r="Y30" s="20">
        <f>[26]Junho!$G$28</f>
        <v>58</v>
      </c>
      <c r="Z30" s="20">
        <f>[26]Junho!$G$29</f>
        <v>75</v>
      </c>
      <c r="AA30" s="20">
        <f>[26]Junho!$G$30</f>
        <v>90</v>
      </c>
      <c r="AB30" s="20">
        <f>[26]Junho!$G$31</f>
        <v>67</v>
      </c>
      <c r="AC30" s="20">
        <f>[26]Junho!$G$32</f>
        <v>56</v>
      </c>
      <c r="AD30" s="20">
        <f>[26]Junho!$G$33</f>
        <v>63</v>
      </c>
      <c r="AE30" s="20">
        <f>[26]Junho!$G$34</f>
        <v>72</v>
      </c>
      <c r="AF30" s="41">
        <f t="shared" si="5"/>
        <v>32</v>
      </c>
      <c r="AG30" s="37">
        <f t="shared" si="6"/>
        <v>58.033333333333331</v>
      </c>
    </row>
    <row r="31" spans="1:33" ht="17.100000000000001" customHeight="1" x14ac:dyDescent="0.2">
      <c r="A31" s="16" t="s">
        <v>51</v>
      </c>
      <c r="B31" s="20">
        <f>[27]Junho!$G$5</f>
        <v>53</v>
      </c>
      <c r="C31" s="20">
        <f>[27]Junho!$G$6</f>
        <v>54</v>
      </c>
      <c r="D31" s="20">
        <f>[27]Junho!$G$7</f>
        <v>71</v>
      </c>
      <c r="E31" s="20">
        <f>[27]Junho!$G$8</f>
        <v>43</v>
      </c>
      <c r="F31" s="20">
        <f>[27]Junho!$G$9</f>
        <v>38</v>
      </c>
      <c r="G31" s="20">
        <f>[27]Junho!$G$10</f>
        <v>33</v>
      </c>
      <c r="H31" s="20">
        <f>[27]Junho!$G$11</f>
        <v>31</v>
      </c>
      <c r="I31" s="20">
        <f>[27]Junho!$G$12</f>
        <v>31</v>
      </c>
      <c r="J31" s="20">
        <f>[27]Junho!$G$13</f>
        <v>32</v>
      </c>
      <c r="K31" s="20">
        <f>[27]Junho!$G$14</f>
        <v>37</v>
      </c>
      <c r="L31" s="20">
        <f>[27]Junho!$G$15</f>
        <v>40</v>
      </c>
      <c r="M31" s="20">
        <f>[27]Junho!$G$16</f>
        <v>41</v>
      </c>
      <c r="N31" s="20">
        <f>[27]Junho!$G$17</f>
        <v>38</v>
      </c>
      <c r="O31" s="20">
        <f>[27]Junho!$G$18</f>
        <v>32</v>
      </c>
      <c r="P31" s="20">
        <f>[27]Junho!$G$19</f>
        <v>36</v>
      </c>
      <c r="Q31" s="20">
        <f>[27]Junho!$G$20</f>
        <v>42</v>
      </c>
      <c r="R31" s="20">
        <f>[27]Junho!$G$21</f>
        <v>45</v>
      </c>
      <c r="S31" s="20">
        <f>[27]Junho!$G$22</f>
        <v>34</v>
      </c>
      <c r="T31" s="20">
        <f>[27]Junho!$G$23</f>
        <v>37</v>
      </c>
      <c r="U31" s="20">
        <f>[27]Junho!$G$24</f>
        <v>47</v>
      </c>
      <c r="V31" s="20">
        <f>[27]Junho!$G$25</f>
        <v>84</v>
      </c>
      <c r="W31" s="20">
        <f>[27]Junho!$G$26</f>
        <v>67</v>
      </c>
      <c r="X31" s="20">
        <f>[27]Junho!$G$27</f>
        <v>40</v>
      </c>
      <c r="Y31" s="20">
        <f>[27]Junho!$G$28</f>
        <v>30</v>
      </c>
      <c r="Z31" s="20">
        <f>[27]Junho!$G$29</f>
        <v>59</v>
      </c>
      <c r="AA31" s="20">
        <f>[27]Junho!$G$30</f>
        <v>74</v>
      </c>
      <c r="AB31" s="20">
        <f>[27]Junho!$G$31</f>
        <v>52</v>
      </c>
      <c r="AC31" s="20">
        <f>[27]Junho!$G$32</f>
        <v>39</v>
      </c>
      <c r="AD31" s="20">
        <f>[27]Junho!$G$33</f>
        <v>37</v>
      </c>
      <c r="AE31" s="20">
        <f>[27]Junho!$G$34</f>
        <v>37</v>
      </c>
      <c r="AF31" s="41">
        <f t="shared" ref="AF31" si="7">MIN(B31:AE31)</f>
        <v>30</v>
      </c>
      <c r="AG31" s="37">
        <f t="shared" ref="AG31" si="8">AVERAGE(B31:AE31)</f>
        <v>44.466666666666669</v>
      </c>
    </row>
    <row r="32" spans="1:33" ht="17.100000000000001" customHeight="1" x14ac:dyDescent="0.2">
      <c r="A32" s="16" t="s">
        <v>20</v>
      </c>
      <c r="B32" s="20">
        <f>[28]Junho!$G$5</f>
        <v>39</v>
      </c>
      <c r="C32" s="20">
        <f>[28]Junho!$G$6</f>
        <v>69</v>
      </c>
      <c r="D32" s="20">
        <f>[28]Junho!$G$7</f>
        <v>51</v>
      </c>
      <c r="E32" s="20">
        <f>[28]Junho!$G$8</f>
        <v>45</v>
      </c>
      <c r="F32" s="20">
        <f>[28]Junho!$G$9</f>
        <v>44</v>
      </c>
      <c r="G32" s="20">
        <f>[28]Junho!$G$10</f>
        <v>35</v>
      </c>
      <c r="H32" s="20">
        <f>[28]Junho!$G$11</f>
        <v>31</v>
      </c>
      <c r="I32" s="20">
        <f>[28]Junho!$G$12</f>
        <v>36</v>
      </c>
      <c r="J32" s="20">
        <f>[28]Junho!$G$13</f>
        <v>44</v>
      </c>
      <c r="K32" s="20">
        <f>[28]Junho!$G$14</f>
        <v>53</v>
      </c>
      <c r="L32" s="20">
        <f>[28]Junho!$G$15</f>
        <v>49</v>
      </c>
      <c r="M32" s="20">
        <f>[28]Junho!$G$16</f>
        <v>43</v>
      </c>
      <c r="N32" s="20">
        <f>[28]Junho!$G$17</f>
        <v>38</v>
      </c>
      <c r="O32" s="20">
        <f>[28]Junho!$G$18</f>
        <v>43</v>
      </c>
      <c r="P32" s="20">
        <f>[28]Junho!$G$19</f>
        <v>45</v>
      </c>
      <c r="Q32" s="20">
        <f>[28]Junho!$G$20</f>
        <v>51</v>
      </c>
      <c r="R32" s="20">
        <f>[28]Junho!$G$21</f>
        <v>50</v>
      </c>
      <c r="S32" s="20">
        <f>[28]Junho!$G$22</f>
        <v>50</v>
      </c>
      <c r="T32" s="20">
        <f>[28]Junho!$G$23</f>
        <v>45</v>
      </c>
      <c r="U32" s="20">
        <f>[28]Junho!$G$24</f>
        <v>47</v>
      </c>
      <c r="V32" s="20">
        <f>[28]Junho!$G$25</f>
        <v>59</v>
      </c>
      <c r="W32" s="20">
        <f>[28]Junho!$G$26</f>
        <v>71</v>
      </c>
      <c r="X32" s="20">
        <f>[28]Junho!$G$27</f>
        <v>49</v>
      </c>
      <c r="Y32" s="20">
        <f>[28]Junho!$G$28</f>
        <v>47</v>
      </c>
      <c r="Z32" s="20">
        <f>[28]Junho!$G$29</f>
        <v>69</v>
      </c>
      <c r="AA32" s="20">
        <f>[28]Junho!$G$30</f>
        <v>88</v>
      </c>
      <c r="AB32" s="20">
        <f>[28]Junho!$G$31</f>
        <v>71</v>
      </c>
      <c r="AC32" s="20">
        <f>[28]Junho!$G$32</f>
        <v>60</v>
      </c>
      <c r="AD32" s="20">
        <f>[28]Junho!$G$33</f>
        <v>43</v>
      </c>
      <c r="AE32" s="20">
        <f>[28]Junho!$G$34</f>
        <v>35</v>
      </c>
      <c r="AF32" s="41">
        <f>MIN(B32:AE32)</f>
        <v>31</v>
      </c>
      <c r="AG32" s="37">
        <f>AVERAGE(B32:AE32)</f>
        <v>50</v>
      </c>
    </row>
    <row r="33" spans="1:33" s="5" customFormat="1" ht="17.100000000000001" customHeight="1" x14ac:dyDescent="0.2">
      <c r="A33" s="31" t="s">
        <v>35</v>
      </c>
      <c r="B33" s="32">
        <f t="shared" ref="B33:AF33" si="9">MIN(B5:B32)</f>
        <v>35</v>
      </c>
      <c r="C33" s="32">
        <f t="shared" si="9"/>
        <v>53</v>
      </c>
      <c r="D33" s="32">
        <f t="shared" si="9"/>
        <v>39</v>
      </c>
      <c r="E33" s="32">
        <f t="shared" si="9"/>
        <v>37</v>
      </c>
      <c r="F33" s="32">
        <f t="shared" si="9"/>
        <v>36</v>
      </c>
      <c r="G33" s="32">
        <f t="shared" si="9"/>
        <v>31</v>
      </c>
      <c r="H33" s="32">
        <f t="shared" si="9"/>
        <v>27</v>
      </c>
      <c r="I33" s="32">
        <f t="shared" si="9"/>
        <v>28</v>
      </c>
      <c r="J33" s="32">
        <f t="shared" si="9"/>
        <v>29</v>
      </c>
      <c r="K33" s="32">
        <f t="shared" si="9"/>
        <v>33</v>
      </c>
      <c r="L33" s="32">
        <f t="shared" si="9"/>
        <v>40</v>
      </c>
      <c r="M33" s="32">
        <f t="shared" si="9"/>
        <v>39</v>
      </c>
      <c r="N33" s="32">
        <f t="shared" si="9"/>
        <v>36</v>
      </c>
      <c r="O33" s="32">
        <f t="shared" si="9"/>
        <v>32</v>
      </c>
      <c r="P33" s="32">
        <f t="shared" si="9"/>
        <v>32</v>
      </c>
      <c r="Q33" s="32">
        <f t="shared" si="9"/>
        <v>29</v>
      </c>
      <c r="R33" s="32">
        <f t="shared" si="9"/>
        <v>45</v>
      </c>
      <c r="S33" s="32">
        <f t="shared" si="9"/>
        <v>32</v>
      </c>
      <c r="T33" s="32">
        <f t="shared" si="9"/>
        <v>28</v>
      </c>
      <c r="U33" s="32">
        <f t="shared" si="9"/>
        <v>33</v>
      </c>
      <c r="V33" s="32">
        <f t="shared" si="9"/>
        <v>30</v>
      </c>
      <c r="W33" s="32">
        <f t="shared" si="9"/>
        <v>57</v>
      </c>
      <c r="X33" s="32">
        <f t="shared" si="9"/>
        <v>37</v>
      </c>
      <c r="Y33" s="32">
        <f t="shared" si="9"/>
        <v>30</v>
      </c>
      <c r="Z33" s="32">
        <f t="shared" si="9"/>
        <v>43</v>
      </c>
      <c r="AA33" s="32">
        <f t="shared" si="9"/>
        <v>65</v>
      </c>
      <c r="AB33" s="32">
        <f t="shared" si="9"/>
        <v>50</v>
      </c>
      <c r="AC33" s="32">
        <f t="shared" si="9"/>
        <v>37</v>
      </c>
      <c r="AD33" s="32">
        <f t="shared" si="9"/>
        <v>26</v>
      </c>
      <c r="AE33" s="32">
        <f t="shared" si="9"/>
        <v>26</v>
      </c>
      <c r="AF33" s="41">
        <f t="shared" si="9"/>
        <v>26</v>
      </c>
      <c r="AG33" s="40">
        <f>AVERAGE(AG5:AG32)</f>
        <v>56.422428429078671</v>
      </c>
    </row>
    <row r="35" spans="1:33" x14ac:dyDescent="0.2">
      <c r="C35" s="48"/>
      <c r="D35" s="48" t="s">
        <v>61</v>
      </c>
      <c r="E35" s="48"/>
      <c r="F35" s="48"/>
      <c r="G35" s="48"/>
      <c r="N35" s="2" t="s">
        <v>62</v>
      </c>
      <c r="Y35" s="2" t="s">
        <v>63</v>
      </c>
    </row>
    <row r="36" spans="1:33" x14ac:dyDescent="0.2">
      <c r="K36" s="49"/>
      <c r="L36" s="49"/>
      <c r="M36" s="49"/>
      <c r="N36" s="49" t="s">
        <v>64</v>
      </c>
      <c r="O36" s="49"/>
      <c r="P36" s="49"/>
      <c r="Q36" s="49"/>
      <c r="W36" s="49"/>
      <c r="X36" s="49"/>
      <c r="Y36" s="49" t="s">
        <v>65</v>
      </c>
      <c r="Z36" s="49"/>
      <c r="AA36" s="49"/>
    </row>
    <row r="42" spans="1:33" x14ac:dyDescent="0.2">
      <c r="T42" s="2" t="s">
        <v>53</v>
      </c>
    </row>
  </sheetData>
  <mergeCells count="33"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AF33" sqref="AF3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54" t="s">
        <v>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2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32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41</v>
      </c>
    </row>
    <row r="4" spans="1:32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</row>
    <row r="5" spans="1:32" s="5" customFormat="1" ht="20.100000000000001" customHeight="1" x14ac:dyDescent="0.2">
      <c r="A5" s="16" t="s">
        <v>47</v>
      </c>
      <c r="B5" s="25">
        <f>[1]Junho!$H$5</f>
        <v>11.16</v>
      </c>
      <c r="C5" s="25">
        <f>[1]Junho!$H$6</f>
        <v>10.44</v>
      </c>
      <c r="D5" s="25">
        <f>[1]Junho!$H$7</f>
        <v>9.3600000000000012</v>
      </c>
      <c r="E5" s="25">
        <f>[1]Junho!$H$8</f>
        <v>10.08</v>
      </c>
      <c r="F5" s="25">
        <f>[1]Junho!$H$9</f>
        <v>7.2</v>
      </c>
      <c r="G5" s="25">
        <f>[1]Junho!$H$10</f>
        <v>7.9200000000000008</v>
      </c>
      <c r="H5" s="25">
        <f>[1]Junho!$H$11</f>
        <v>7.5600000000000005</v>
      </c>
      <c r="I5" s="25">
        <f>[1]Junho!$H$12</f>
        <v>9.3600000000000012</v>
      </c>
      <c r="J5" s="25">
        <f>[1]Junho!$H$13</f>
        <v>11.16</v>
      </c>
      <c r="K5" s="25">
        <f>[1]Junho!$H$14</f>
        <v>10.8</v>
      </c>
      <c r="L5" s="25">
        <f>[1]Junho!$H$15</f>
        <v>7.5600000000000005</v>
      </c>
      <c r="M5" s="25">
        <f>[1]Junho!$H$16</f>
        <v>6.12</v>
      </c>
      <c r="N5" s="25">
        <f>[1]Junho!$H$17</f>
        <v>9</v>
      </c>
      <c r="O5" s="25">
        <f>[1]Junho!$H$18</f>
        <v>10.08</v>
      </c>
      <c r="P5" s="25">
        <f>[1]Junho!$H$19</f>
        <v>11.879999999999999</v>
      </c>
      <c r="Q5" s="25">
        <f>[1]Junho!$H$20</f>
        <v>27</v>
      </c>
      <c r="R5" s="25">
        <f>[1]Junho!$H$21</f>
        <v>6.12</v>
      </c>
      <c r="S5" s="25">
        <f>[1]Junho!$H$22</f>
        <v>9</v>
      </c>
      <c r="T5" s="25">
        <f>[1]Junho!$H$23</f>
        <v>11.879999999999999</v>
      </c>
      <c r="U5" s="25">
        <f>[1]Junho!$H$24</f>
        <v>6.84</v>
      </c>
      <c r="V5" s="25">
        <f>[1]Junho!$H$25</f>
        <v>10.8</v>
      </c>
      <c r="W5" s="25">
        <f>[1]Junho!$H$26</f>
        <v>12.96</v>
      </c>
      <c r="X5" s="25">
        <f>[1]Junho!$H$27</f>
        <v>6.48</v>
      </c>
      <c r="Y5" s="25">
        <f>[1]Junho!$H$28</f>
        <v>8.2799999999999994</v>
      </c>
      <c r="Z5" s="25">
        <f>[1]Junho!$H$29</f>
        <v>10.44</v>
      </c>
      <c r="AA5" s="25">
        <f>[1]Junho!$H$30</f>
        <v>8.2799999999999994</v>
      </c>
      <c r="AB5" s="25">
        <f>[1]Junho!$H$31</f>
        <v>12.6</v>
      </c>
      <c r="AC5" s="25">
        <f>[1]Junho!$H$32</f>
        <v>8.2799999999999994</v>
      </c>
      <c r="AD5" s="25">
        <f>[1]Junho!$H$33</f>
        <v>12.6</v>
      </c>
      <c r="AE5" s="25">
        <f>[1]Junho!$H$34</f>
        <v>7.5600000000000005</v>
      </c>
      <c r="AF5" s="35">
        <f t="shared" ref="AF5:AF10" si="1">MAX(B5:AE5)</f>
        <v>27</v>
      </c>
    </row>
    <row r="6" spans="1:32" ht="17.100000000000001" customHeight="1" x14ac:dyDescent="0.2">
      <c r="A6" s="16" t="s">
        <v>0</v>
      </c>
      <c r="B6" s="18">
        <f>[2]Junho!$H$5</f>
        <v>15.48</v>
      </c>
      <c r="C6" s="18">
        <f>[2]Junho!$H$6</f>
        <v>11.520000000000001</v>
      </c>
      <c r="D6" s="18">
        <f>[2]Junho!$H$7</f>
        <v>9</v>
      </c>
      <c r="E6" s="18">
        <f>[2]Junho!$H$8</f>
        <v>9.7200000000000006</v>
      </c>
      <c r="F6" s="18">
        <f>[2]Junho!$H$9</f>
        <v>10.8</v>
      </c>
      <c r="G6" s="18">
        <f>[2]Junho!$H$10</f>
        <v>8.2799999999999994</v>
      </c>
      <c r="H6" s="18">
        <f>[2]Junho!$H$11</f>
        <v>13.32</v>
      </c>
      <c r="I6" s="18">
        <f>[2]Junho!$H$12</f>
        <v>8.64</v>
      </c>
      <c r="J6" s="18">
        <f>[2]Junho!$H$13</f>
        <v>16.920000000000002</v>
      </c>
      <c r="K6" s="18">
        <f>[2]Junho!$H$14</f>
        <v>16.559999999999999</v>
      </c>
      <c r="L6" s="18">
        <f>[2]Junho!$H$15</f>
        <v>7.2</v>
      </c>
      <c r="M6" s="18">
        <f>[2]Junho!$H$16</f>
        <v>7.2</v>
      </c>
      <c r="N6" s="18">
        <f>[2]Junho!$H$17</f>
        <v>9</v>
      </c>
      <c r="O6" s="18">
        <f>[2]Junho!$H$18</f>
        <v>11.16</v>
      </c>
      <c r="P6" s="18">
        <f>[2]Junho!$H$19</f>
        <v>27</v>
      </c>
      <c r="Q6" s="18">
        <f>[2]Junho!$H$20</f>
        <v>16.559999999999999</v>
      </c>
      <c r="R6" s="18">
        <f>[2]Junho!$H$21</f>
        <v>9.3600000000000012</v>
      </c>
      <c r="S6" s="18">
        <f>[2]Junho!$H$22</f>
        <v>13.32</v>
      </c>
      <c r="T6" s="18">
        <f>[2]Junho!$H$23</f>
        <v>14.4</v>
      </c>
      <c r="U6" s="18">
        <f>[2]Junho!$H$24</f>
        <v>9.7200000000000006</v>
      </c>
      <c r="V6" s="18">
        <f>[2]Junho!$H$25</f>
        <v>10.08</v>
      </c>
      <c r="W6" s="18">
        <f>[2]Junho!$H$26</f>
        <v>13.32</v>
      </c>
      <c r="X6" s="18">
        <f>[2]Junho!$H$27</f>
        <v>13.32</v>
      </c>
      <c r="Y6" s="18">
        <f>[2]Junho!$H$28</f>
        <v>8.64</v>
      </c>
      <c r="Z6" s="18" t="str">
        <f>[2]Junho!$H$29</f>
        <v>**</v>
      </c>
      <c r="AA6" s="18" t="str">
        <f>[2]Junho!$H$30</f>
        <v>**</v>
      </c>
      <c r="AB6" s="18" t="str">
        <f>[2]Junho!$H$31</f>
        <v>**</v>
      </c>
      <c r="AC6" s="18">
        <f>[2]Junho!$H$32</f>
        <v>16.2</v>
      </c>
      <c r="AD6" s="18">
        <f>[2]Junho!$H$33</f>
        <v>18</v>
      </c>
      <c r="AE6" s="18">
        <f>[2]Junho!$H$34</f>
        <v>12.96</v>
      </c>
      <c r="AF6" s="36">
        <f t="shared" si="1"/>
        <v>27</v>
      </c>
    </row>
    <row r="7" spans="1:32" ht="17.100000000000001" customHeight="1" x14ac:dyDescent="0.2">
      <c r="A7" s="16" t="s">
        <v>1</v>
      </c>
      <c r="B7" s="18">
        <f>[3]Junho!$H$5</f>
        <v>11.16</v>
      </c>
      <c r="C7" s="18">
        <f>[3]Junho!$H$6</f>
        <v>9.7200000000000006</v>
      </c>
      <c r="D7" s="18">
        <f>[3]Junho!$H$7</f>
        <v>10.08</v>
      </c>
      <c r="E7" s="18">
        <f>[3]Junho!$H$8</f>
        <v>12.24</v>
      </c>
      <c r="F7" s="18">
        <f>[3]Junho!$H$9</f>
        <v>10.44</v>
      </c>
      <c r="G7" s="18">
        <f>[3]Junho!$H$10</f>
        <v>6.48</v>
      </c>
      <c r="H7" s="18">
        <f>[3]Junho!$H$11</f>
        <v>7.5600000000000005</v>
      </c>
      <c r="I7" s="18">
        <f>[3]Junho!$H$12</f>
        <v>11.879999999999999</v>
      </c>
      <c r="J7" s="18">
        <f>[3]Junho!$H$13</f>
        <v>16.2</v>
      </c>
      <c r="K7" s="18">
        <f>[3]Junho!$H$14</f>
        <v>7.5600000000000005</v>
      </c>
      <c r="L7" s="18">
        <f>[3]Junho!$H$15</f>
        <v>6.48</v>
      </c>
      <c r="M7" s="18">
        <f>[3]Junho!$H$16</f>
        <v>5.7600000000000007</v>
      </c>
      <c r="N7" s="18">
        <f>[3]Junho!$H$17</f>
        <v>8.2799999999999994</v>
      </c>
      <c r="O7" s="18">
        <f>[3]Junho!$H$18</f>
        <v>9</v>
      </c>
      <c r="P7" s="18">
        <f>[3]Junho!$H$19</f>
        <v>8.64</v>
      </c>
      <c r="Q7" s="18">
        <f>[3]Junho!$H$20</f>
        <v>20.88</v>
      </c>
      <c r="R7" s="18">
        <f>[3]Junho!$H$21</f>
        <v>12.96</v>
      </c>
      <c r="S7" s="18">
        <f>[3]Junho!$H$22</f>
        <v>11.520000000000001</v>
      </c>
      <c r="T7" s="18">
        <f>[3]Junho!$H$23</f>
        <v>9.3600000000000012</v>
      </c>
      <c r="U7" s="18">
        <f>[3]Junho!$H$24</f>
        <v>8.64</v>
      </c>
      <c r="V7" s="18">
        <f>[3]Junho!$H$25</f>
        <v>7.9200000000000008</v>
      </c>
      <c r="W7" s="18">
        <f>[3]Junho!$H$26</f>
        <v>6.12</v>
      </c>
      <c r="X7" s="18">
        <f>[3]Junho!$H$27</f>
        <v>9</v>
      </c>
      <c r="Y7" s="18">
        <f>[3]Junho!$H$28</f>
        <v>8.2799999999999994</v>
      </c>
      <c r="Z7" s="18">
        <f>[3]Junho!$H$29</f>
        <v>11.520000000000001</v>
      </c>
      <c r="AA7" s="18">
        <f>[3]Junho!$H$30</f>
        <v>15.48</v>
      </c>
      <c r="AB7" s="18">
        <f>[3]Junho!$H$31</f>
        <v>6.48</v>
      </c>
      <c r="AC7" s="18">
        <f>[3]Junho!$H$32</f>
        <v>9.7200000000000006</v>
      </c>
      <c r="AD7" s="18">
        <f>[3]Junho!$H$33</f>
        <v>11.16</v>
      </c>
      <c r="AE7" s="18">
        <f>[3]Junho!$H$34</f>
        <v>7.5600000000000005</v>
      </c>
      <c r="AF7" s="36">
        <f t="shared" si="1"/>
        <v>20.88</v>
      </c>
    </row>
    <row r="8" spans="1:32" ht="17.100000000000001" customHeight="1" x14ac:dyDescent="0.2">
      <c r="A8" s="16" t="s">
        <v>58</v>
      </c>
      <c r="B8" s="18">
        <f>[4]Junho!$H$5</f>
        <v>16.2</v>
      </c>
      <c r="C8" s="18">
        <f>[4]Junho!$H$6</f>
        <v>32.04</v>
      </c>
      <c r="D8" s="18">
        <f>[4]Junho!$H$7</f>
        <v>14.04</v>
      </c>
      <c r="E8" s="18">
        <f>[4]Junho!$H$8</f>
        <v>15.120000000000001</v>
      </c>
      <c r="F8" s="18">
        <f>[4]Junho!$H$9</f>
        <v>14.04</v>
      </c>
      <c r="G8" s="18">
        <f>[4]Junho!$H$10</f>
        <v>13.68</v>
      </c>
      <c r="H8" s="18">
        <f>[4]Junho!$H$11</f>
        <v>15.48</v>
      </c>
      <c r="I8" s="18">
        <f>[4]Junho!$H$12</f>
        <v>18</v>
      </c>
      <c r="J8" s="18">
        <f>[4]Junho!$H$13</f>
        <v>20.88</v>
      </c>
      <c r="K8" s="18">
        <f>[4]Junho!$H$14</f>
        <v>16.920000000000002</v>
      </c>
      <c r="L8" s="18" t="str">
        <f>[4]Junho!$H$15</f>
        <v>**</v>
      </c>
      <c r="M8" s="18" t="str">
        <f>[4]Junho!$H$16</f>
        <v>**</v>
      </c>
      <c r="N8" s="18" t="str">
        <f>[4]Junho!$H$17</f>
        <v>**</v>
      </c>
      <c r="O8" s="18" t="str">
        <f>[4]Junho!$H$18</f>
        <v>**</v>
      </c>
      <c r="P8" s="18" t="str">
        <f>[4]Junho!$H$19</f>
        <v>**</v>
      </c>
      <c r="Q8" s="18">
        <f>[4]Junho!$H$20</f>
        <v>20.16</v>
      </c>
      <c r="R8" s="18">
        <f>[4]Junho!$H$21</f>
        <v>13.68</v>
      </c>
      <c r="S8" s="18">
        <f>[4]Junho!$H$22</f>
        <v>20.16</v>
      </c>
      <c r="T8" s="18">
        <f>[4]Junho!$H$23</f>
        <v>20.88</v>
      </c>
      <c r="U8" s="18">
        <f>[4]Junho!$H$24</f>
        <v>20.16</v>
      </c>
      <c r="V8" s="18">
        <f>[4]Junho!$H$25</f>
        <v>20.88</v>
      </c>
      <c r="W8" s="18">
        <f>[4]Junho!$H$26</f>
        <v>14.4</v>
      </c>
      <c r="X8" s="18">
        <f>[4]Junho!$H$27</f>
        <v>16.559999999999999</v>
      </c>
      <c r="Y8" s="18">
        <f>[4]Junho!$H$28</f>
        <v>23.400000000000002</v>
      </c>
      <c r="Z8" s="18">
        <f>[4]Junho!$H$29</f>
        <v>20.52</v>
      </c>
      <c r="AA8" s="18">
        <f>[4]Junho!$H$30</f>
        <v>15.840000000000002</v>
      </c>
      <c r="AB8" s="18">
        <f>[4]Junho!$H$31</f>
        <v>11.520000000000001</v>
      </c>
      <c r="AC8" s="18">
        <f>[4]Junho!$H$32</f>
        <v>19.079999999999998</v>
      </c>
      <c r="AD8" s="18">
        <f>[4]Junho!$H$33</f>
        <v>16.559999999999999</v>
      </c>
      <c r="AE8" s="18">
        <f>[4]Junho!$H$34</f>
        <v>11.879999999999999</v>
      </c>
      <c r="AF8" s="36">
        <f t="shared" si="1"/>
        <v>32.04</v>
      </c>
    </row>
    <row r="9" spans="1:32" ht="17.100000000000001" customHeight="1" x14ac:dyDescent="0.2">
      <c r="A9" s="16" t="s">
        <v>48</v>
      </c>
      <c r="B9" s="18">
        <f>[5]Junho!$H$5</f>
        <v>13.68</v>
      </c>
      <c r="C9" s="18">
        <f>[5]Junho!$H$6</f>
        <v>12.6</v>
      </c>
      <c r="D9" s="18">
        <f>[5]Junho!$H$7</f>
        <v>7.9200000000000008</v>
      </c>
      <c r="E9" s="18">
        <f>[5]Junho!$H$8</f>
        <v>5.7600000000000007</v>
      </c>
      <c r="F9" s="18">
        <f>[5]Junho!$H$9</f>
        <v>10.08</v>
      </c>
      <c r="G9" s="18">
        <f>[5]Junho!$H$10</f>
        <v>10.44</v>
      </c>
      <c r="H9" s="18">
        <f>[5]Junho!$H$11</f>
        <v>7.2</v>
      </c>
      <c r="I9" s="18">
        <f>[5]Junho!$H$12</f>
        <v>6.12</v>
      </c>
      <c r="J9" s="18">
        <f>[5]Junho!$H$13</f>
        <v>10.8</v>
      </c>
      <c r="K9" s="18">
        <f>[5]Junho!$H$14</f>
        <v>14.04</v>
      </c>
      <c r="L9" s="18">
        <f>[5]Junho!$H$15</f>
        <v>6.48</v>
      </c>
      <c r="M9" s="18">
        <f>[5]Junho!$H$16</f>
        <v>6.48</v>
      </c>
      <c r="N9" s="18">
        <f>[5]Junho!$H$17</f>
        <v>6.84</v>
      </c>
      <c r="O9" s="18">
        <f>[5]Junho!$H$18</f>
        <v>8.64</v>
      </c>
      <c r="P9" s="18">
        <f>[5]Junho!$H$19</f>
        <v>17.28</v>
      </c>
      <c r="Q9" s="18">
        <f>[5]Junho!$H$20</f>
        <v>12.24</v>
      </c>
      <c r="R9" s="18">
        <f>[5]Junho!$H$21</f>
        <v>8.2799999999999994</v>
      </c>
      <c r="S9" s="18">
        <f>[5]Junho!$H$22</f>
        <v>9.3600000000000012</v>
      </c>
      <c r="T9" s="18">
        <f>[5]Junho!$H$23</f>
        <v>9.3600000000000012</v>
      </c>
      <c r="U9" s="18">
        <f>[5]Junho!$H$24</f>
        <v>11.16</v>
      </c>
      <c r="V9" s="18">
        <f>[5]Junho!$H$25</f>
        <v>14.04</v>
      </c>
      <c r="W9" s="18">
        <f>[5]Junho!$H$26</f>
        <v>9.7200000000000006</v>
      </c>
      <c r="X9" s="18">
        <f>[5]Junho!$H$27</f>
        <v>9.7200000000000006</v>
      </c>
      <c r="Y9" s="18">
        <f>[5]Junho!$H$28</f>
        <v>9.3600000000000012</v>
      </c>
      <c r="Z9" s="18">
        <f>[5]Junho!$H$29</f>
        <v>15.48</v>
      </c>
      <c r="AA9" s="18">
        <f>[5]Junho!$H$30</f>
        <v>7.9200000000000008</v>
      </c>
      <c r="AB9" s="18">
        <f>[5]Junho!$H$31</f>
        <v>7.2</v>
      </c>
      <c r="AC9" s="18">
        <f>[5]Junho!$H$32</f>
        <v>12.24</v>
      </c>
      <c r="AD9" s="18">
        <f>[5]Junho!$H$33</f>
        <v>14.4</v>
      </c>
      <c r="AE9" s="18">
        <f>[5]Junho!$H$34</f>
        <v>15.48</v>
      </c>
      <c r="AF9" s="36">
        <f t="shared" si="1"/>
        <v>17.28</v>
      </c>
    </row>
    <row r="10" spans="1:32" ht="17.100000000000001" customHeight="1" x14ac:dyDescent="0.2">
      <c r="A10" s="16" t="s">
        <v>2</v>
      </c>
      <c r="B10" s="18">
        <f>[6]Junho!$H$5</f>
        <v>20.52</v>
      </c>
      <c r="C10" s="18">
        <f>[6]Junho!$H$6</f>
        <v>15.840000000000002</v>
      </c>
      <c r="D10" s="18">
        <f>[6]Junho!$H$7</f>
        <v>15.120000000000001</v>
      </c>
      <c r="E10" s="18">
        <f>[6]Junho!$H$8</f>
        <v>16.920000000000002</v>
      </c>
      <c r="F10" s="18">
        <f>[6]Junho!$H$9</f>
        <v>22.32</v>
      </c>
      <c r="G10" s="18">
        <f>[6]Junho!$H$10</f>
        <v>14.4</v>
      </c>
      <c r="H10" s="18">
        <f>[6]Junho!$H$11</f>
        <v>20.16</v>
      </c>
      <c r="I10" s="18">
        <f>[6]Junho!$H$12</f>
        <v>22.32</v>
      </c>
      <c r="J10" s="18">
        <f>[6]Junho!$H$13</f>
        <v>30.240000000000002</v>
      </c>
      <c r="K10" s="18">
        <f>[6]Junho!$H$14</f>
        <v>14.04</v>
      </c>
      <c r="L10" s="18">
        <f>[6]Junho!$H$15</f>
        <v>14.76</v>
      </c>
      <c r="M10" s="18">
        <f>[6]Junho!$H$16</f>
        <v>12.96</v>
      </c>
      <c r="N10" s="18">
        <f>[6]Junho!$H$17</f>
        <v>15.120000000000001</v>
      </c>
      <c r="O10" s="18">
        <f>[6]Junho!$H$18</f>
        <v>20.16</v>
      </c>
      <c r="P10" s="18">
        <f>[6]Junho!$H$19</f>
        <v>22.32</v>
      </c>
      <c r="Q10" s="18">
        <f>[6]Junho!$H$20</f>
        <v>22.32</v>
      </c>
      <c r="R10" s="18">
        <f>[6]Junho!$H$21</f>
        <v>16.559999999999999</v>
      </c>
      <c r="S10" s="18">
        <f>[6]Junho!$H$22</f>
        <v>16.920000000000002</v>
      </c>
      <c r="T10" s="18">
        <f>[6]Junho!$H$23</f>
        <v>19.079999999999998</v>
      </c>
      <c r="U10" s="18">
        <f>[6]Junho!$H$24</f>
        <v>9.3600000000000012</v>
      </c>
      <c r="V10" s="18">
        <f>[6]Junho!$H$25</f>
        <v>11.879999999999999</v>
      </c>
      <c r="W10" s="18">
        <f>[6]Junho!$H$26</f>
        <v>8.2799999999999994</v>
      </c>
      <c r="X10" s="18">
        <f>[6]Junho!$H$27</f>
        <v>14.4</v>
      </c>
      <c r="Y10" s="18">
        <f>[6]Junho!$H$28</f>
        <v>12.96</v>
      </c>
      <c r="Z10" s="18">
        <f>[6]Junho!$H$29</f>
        <v>25.92</v>
      </c>
      <c r="AA10" s="18">
        <f>[6]Junho!$H$30</f>
        <v>26.64</v>
      </c>
      <c r="AB10" s="18">
        <f>[6]Junho!$H$31</f>
        <v>11.520000000000001</v>
      </c>
      <c r="AC10" s="18">
        <f>[6]Junho!$H$32</f>
        <v>16.2</v>
      </c>
      <c r="AD10" s="18">
        <f>[6]Junho!$H$33</f>
        <v>15.840000000000002</v>
      </c>
      <c r="AE10" s="18">
        <f>[6]Junho!$H$34</f>
        <v>12.96</v>
      </c>
      <c r="AF10" s="36">
        <f t="shared" si="1"/>
        <v>30.240000000000002</v>
      </c>
    </row>
    <row r="11" spans="1:32" ht="17.100000000000001" customHeight="1" x14ac:dyDescent="0.2">
      <c r="A11" s="16" t="s">
        <v>3</v>
      </c>
      <c r="B11" s="18">
        <f>[7]Junho!$H$5</f>
        <v>12.24</v>
      </c>
      <c r="C11" s="18">
        <f>[7]Junho!$H$6</f>
        <v>14.04</v>
      </c>
      <c r="D11" s="18">
        <f>[7]Junho!$H$7</f>
        <v>6.48</v>
      </c>
      <c r="E11" s="18">
        <f>[7]Junho!$H$8</f>
        <v>11.16</v>
      </c>
      <c r="F11" s="18">
        <f>[7]Junho!$H$9</f>
        <v>10.08</v>
      </c>
      <c r="G11" s="18">
        <f>[7]Junho!$H$10</f>
        <v>8.64</v>
      </c>
      <c r="H11" s="18">
        <f>[7]Junho!$H$11</f>
        <v>9.7200000000000006</v>
      </c>
      <c r="I11" s="18">
        <f>[7]Junho!$H$12</f>
        <v>14.04</v>
      </c>
      <c r="J11" s="18">
        <f>[7]Junho!$H$13</f>
        <v>13.32</v>
      </c>
      <c r="K11" s="18">
        <f>[7]Junho!$H$14</f>
        <v>9.3600000000000012</v>
      </c>
      <c r="L11" s="18">
        <f>[7]Junho!$H$15</f>
        <v>10.44</v>
      </c>
      <c r="M11" s="18">
        <f>[7]Junho!$H$16</f>
        <v>7.2</v>
      </c>
      <c r="N11" s="18">
        <f>[7]Junho!$H$17</f>
        <v>9</v>
      </c>
      <c r="O11" s="18">
        <f>[7]Junho!$H$18</f>
        <v>12.6</v>
      </c>
      <c r="P11" s="18">
        <f>[7]Junho!$H$19</f>
        <v>6.48</v>
      </c>
      <c r="Q11" s="18">
        <f>[7]Junho!$H$20</f>
        <v>15.120000000000001</v>
      </c>
      <c r="R11" s="18">
        <f>[7]Junho!$H$21</f>
        <v>9.3600000000000012</v>
      </c>
      <c r="S11" s="18">
        <f>[7]Junho!$H$22</f>
        <v>7.9200000000000008</v>
      </c>
      <c r="T11" s="18">
        <f>[7]Junho!$H$23</f>
        <v>10.08</v>
      </c>
      <c r="U11" s="18">
        <f>[7]Junho!$H$24</f>
        <v>6.48</v>
      </c>
      <c r="V11" s="18">
        <f>[7]Junho!$H$25</f>
        <v>16.920000000000002</v>
      </c>
      <c r="W11" s="18">
        <f>[7]Junho!$H$26</f>
        <v>7.5600000000000005</v>
      </c>
      <c r="X11" s="18">
        <f>[7]Junho!$H$27</f>
        <v>8.64</v>
      </c>
      <c r="Y11" s="18">
        <f>[7]Junho!$H$28</f>
        <v>10.08</v>
      </c>
      <c r="Z11" s="18">
        <f>[7]Junho!$H$29</f>
        <v>10.08</v>
      </c>
      <c r="AA11" s="18">
        <f>[7]Junho!$H$30</f>
        <v>10.44</v>
      </c>
      <c r="AB11" s="18">
        <f>[7]Junho!$H$31</f>
        <v>10.08</v>
      </c>
      <c r="AC11" s="18">
        <f>[7]Junho!$H$32</f>
        <v>8.64</v>
      </c>
      <c r="AD11" s="18">
        <f>[7]Junho!$H$33</f>
        <v>7.9200000000000008</v>
      </c>
      <c r="AE11" s="18">
        <f>[7]Junho!$H$34</f>
        <v>6.48</v>
      </c>
      <c r="AF11" s="36">
        <f>MAX(B11:AE11)</f>
        <v>16.920000000000002</v>
      </c>
    </row>
    <row r="12" spans="1:32" ht="17.100000000000001" customHeight="1" x14ac:dyDescent="0.2">
      <c r="A12" s="16" t="s">
        <v>4</v>
      </c>
      <c r="B12" s="18">
        <f>[8]Junho!$H$5</f>
        <v>16.559999999999999</v>
      </c>
      <c r="C12" s="18">
        <f>[8]Junho!$H$6</f>
        <v>20.16</v>
      </c>
      <c r="D12" s="18">
        <f>[8]Junho!$H$7</f>
        <v>13.32</v>
      </c>
      <c r="E12" s="18">
        <f>[8]Junho!$H$8</f>
        <v>18.36</v>
      </c>
      <c r="F12" s="18">
        <f>[8]Junho!$H$9</f>
        <v>14.4</v>
      </c>
      <c r="G12" s="18">
        <f>[8]Junho!$H$10</f>
        <v>10.8</v>
      </c>
      <c r="H12" s="18">
        <f>[8]Junho!$H$11</f>
        <v>14.4</v>
      </c>
      <c r="I12" s="18">
        <f>[8]Junho!$H$12</f>
        <v>22.68</v>
      </c>
      <c r="J12" s="18">
        <f>[8]Junho!$H$13</f>
        <v>19.8</v>
      </c>
      <c r="K12" s="18">
        <f>[8]Junho!$H$14</f>
        <v>17.28</v>
      </c>
      <c r="L12" s="18">
        <f>[8]Junho!$H$15</f>
        <v>16.920000000000002</v>
      </c>
      <c r="M12" s="18">
        <f>[8]Junho!$H$16</f>
        <v>10.8</v>
      </c>
      <c r="N12" s="18">
        <f>[8]Junho!$H$17</f>
        <v>13.68</v>
      </c>
      <c r="O12" s="18">
        <f>[8]Junho!$H$18</f>
        <v>16.559999999999999</v>
      </c>
      <c r="P12" s="18">
        <f>[8]Junho!$H$19</f>
        <v>12.96</v>
      </c>
      <c r="Q12" s="18">
        <f>[8]Junho!$H$20</f>
        <v>23.400000000000002</v>
      </c>
      <c r="R12" s="18">
        <f>[8]Junho!$H$21</f>
        <v>8.64</v>
      </c>
      <c r="S12" s="18">
        <f>[8]Junho!$H$22</f>
        <v>17.28</v>
      </c>
      <c r="T12" s="18">
        <f>[8]Junho!$H$23</f>
        <v>14.76</v>
      </c>
      <c r="U12" s="18">
        <f>[8]Junho!$H$24</f>
        <v>12.96</v>
      </c>
      <c r="V12" s="18">
        <f>[8]Junho!$H$25</f>
        <v>26.64</v>
      </c>
      <c r="W12" s="18">
        <f>[8]Junho!$H$26</f>
        <v>13.32</v>
      </c>
      <c r="X12" s="18">
        <f>[8]Junho!$H$27</f>
        <v>15.120000000000001</v>
      </c>
      <c r="Y12" s="18">
        <f>[8]Junho!$H$28</f>
        <v>20.52</v>
      </c>
      <c r="Z12" s="18">
        <f>[8]Junho!$H$29</f>
        <v>14.04</v>
      </c>
      <c r="AA12" s="18">
        <f>[8]Junho!$H$30</f>
        <v>16.920000000000002</v>
      </c>
      <c r="AB12" s="18">
        <f>[8]Junho!$H$31</f>
        <v>19.079999999999998</v>
      </c>
      <c r="AC12" s="18">
        <f>[8]Junho!$H$32</f>
        <v>12.24</v>
      </c>
      <c r="AD12" s="18">
        <f>[8]Junho!$H$33</f>
        <v>16.559999999999999</v>
      </c>
      <c r="AE12" s="18">
        <f>[8]Junho!$H$34</f>
        <v>14.4</v>
      </c>
      <c r="AF12" s="36">
        <f>MAX(B12:AE12)</f>
        <v>26.64</v>
      </c>
    </row>
    <row r="13" spans="1:32" ht="17.100000000000001" customHeight="1" x14ac:dyDescent="0.2">
      <c r="A13" s="16" t="s">
        <v>5</v>
      </c>
      <c r="B13" s="18">
        <f>[9]Junho!$H$5</f>
        <v>11.520000000000001</v>
      </c>
      <c r="C13" s="18">
        <f>[9]Junho!$H$6</f>
        <v>14.76</v>
      </c>
      <c r="D13" s="18">
        <f>[9]Junho!$H$7</f>
        <v>14.04</v>
      </c>
      <c r="E13" s="18">
        <f>[9]Junho!$H$8</f>
        <v>12.6</v>
      </c>
      <c r="F13" s="18">
        <f>[9]Junho!$H$9</f>
        <v>14.76</v>
      </c>
      <c r="G13" s="18">
        <f>[9]Junho!$H$10</f>
        <v>9.3600000000000012</v>
      </c>
      <c r="H13" s="18">
        <f>[9]Junho!$H$11</f>
        <v>13.32</v>
      </c>
      <c r="I13" s="18">
        <f>[9]Junho!$H$12</f>
        <v>15.48</v>
      </c>
      <c r="J13" s="18">
        <f>[9]Junho!$H$13</f>
        <v>15.120000000000001</v>
      </c>
      <c r="K13" s="18">
        <f>[9]Junho!$H$14</f>
        <v>15.120000000000001</v>
      </c>
      <c r="L13" s="18">
        <f>[9]Junho!$H$15</f>
        <v>9</v>
      </c>
      <c r="M13" s="18">
        <f>[9]Junho!$H$16</f>
        <v>7.2</v>
      </c>
      <c r="N13" s="18">
        <f>[9]Junho!$H$17</f>
        <v>10.44</v>
      </c>
      <c r="O13" s="18">
        <f>[9]Junho!$H$18</f>
        <v>9.7200000000000006</v>
      </c>
      <c r="P13" s="18">
        <f>[9]Junho!$H$19</f>
        <v>14.04</v>
      </c>
      <c r="Q13" s="18">
        <f>[9]Junho!$H$20</f>
        <v>18.36</v>
      </c>
      <c r="R13" s="18">
        <f>[9]Junho!$H$21</f>
        <v>14.04</v>
      </c>
      <c r="S13" s="18">
        <f>[9]Junho!$H$22</f>
        <v>14.04</v>
      </c>
      <c r="T13" s="18">
        <f>[9]Junho!$H$23</f>
        <v>18.36</v>
      </c>
      <c r="U13" s="18">
        <f>[9]Junho!$H$24</f>
        <v>12.96</v>
      </c>
      <c r="V13" s="18">
        <f>[9]Junho!$H$25</f>
        <v>18.36</v>
      </c>
      <c r="W13" s="18">
        <f>[9]Junho!$H$26</f>
        <v>9</v>
      </c>
      <c r="X13" s="18">
        <f>[9]Junho!$H$27</f>
        <v>12.96</v>
      </c>
      <c r="Y13" s="18">
        <f>[9]Junho!$H$28</f>
        <v>13.32</v>
      </c>
      <c r="Z13" s="18">
        <f>[9]Junho!$H$29</f>
        <v>14.4</v>
      </c>
      <c r="AA13" s="18">
        <f>[9]Junho!$H$30</f>
        <v>13.32</v>
      </c>
      <c r="AB13" s="18">
        <f>[9]Junho!$H$31</f>
        <v>12.6</v>
      </c>
      <c r="AC13" s="18">
        <f>[9]Junho!$H$32</f>
        <v>10.08</v>
      </c>
      <c r="AD13" s="18">
        <f>[9]Junho!$H$33</f>
        <v>6.48</v>
      </c>
      <c r="AE13" s="18">
        <f>[9]Junho!$H$34</f>
        <v>11.16</v>
      </c>
      <c r="AF13" s="36">
        <f>MAX(B13:AE13)</f>
        <v>18.36</v>
      </c>
    </row>
    <row r="14" spans="1:32" ht="17.100000000000001" customHeight="1" x14ac:dyDescent="0.2">
      <c r="A14" s="16" t="s">
        <v>50</v>
      </c>
      <c r="B14" s="18">
        <f>[10]Junho!$H$5</f>
        <v>18.36</v>
      </c>
      <c r="C14" s="18">
        <f>[10]Junho!$H$6</f>
        <v>25.56</v>
      </c>
      <c r="D14" s="18">
        <f>[10]Junho!$H$7</f>
        <v>21.240000000000002</v>
      </c>
      <c r="E14" s="18">
        <f>[10]Junho!$H$8</f>
        <v>21.240000000000002</v>
      </c>
      <c r="F14" s="18">
        <f>[10]Junho!$H$9</f>
        <v>18</v>
      </c>
      <c r="G14" s="18">
        <f>[10]Junho!$H$10</f>
        <v>17.28</v>
      </c>
      <c r="H14" s="18">
        <f>[10]Junho!$H$11</f>
        <v>13.68</v>
      </c>
      <c r="I14" s="18">
        <f>[10]Junho!$H$12</f>
        <v>19.079999999999998</v>
      </c>
      <c r="J14" s="18">
        <f>[10]Junho!$H$13</f>
        <v>25.2</v>
      </c>
      <c r="K14" s="18">
        <f>[10]Junho!$H$14</f>
        <v>18.36</v>
      </c>
      <c r="L14" s="18">
        <f>[10]Junho!$H$15</f>
        <v>17.64</v>
      </c>
      <c r="M14" s="18">
        <f>[10]Junho!$H$16</f>
        <v>15.840000000000002</v>
      </c>
      <c r="N14" s="18">
        <f>[10]Junho!$H$17</f>
        <v>18</v>
      </c>
      <c r="O14" s="18">
        <f>[10]Junho!$H$18</f>
        <v>17.64</v>
      </c>
      <c r="P14" s="18">
        <f>[10]Junho!$H$19</f>
        <v>15.48</v>
      </c>
      <c r="Q14" s="18">
        <f>[10]Junho!$H$20</f>
        <v>30.6</v>
      </c>
      <c r="R14" s="18">
        <f>[10]Junho!$H$21</f>
        <v>14.4</v>
      </c>
      <c r="S14" s="18">
        <f>[10]Junho!$H$22</f>
        <v>19.079999999999998</v>
      </c>
      <c r="T14" s="18">
        <f>[10]Junho!$H$23</f>
        <v>19.440000000000001</v>
      </c>
      <c r="U14" s="18">
        <f>[10]Junho!$H$24</f>
        <v>16.2</v>
      </c>
      <c r="V14" s="18">
        <f>[10]Junho!$H$25</f>
        <v>25.92</v>
      </c>
      <c r="W14" s="18">
        <f>[10]Junho!$H$26</f>
        <v>15.48</v>
      </c>
      <c r="X14" s="18">
        <f>[10]Junho!$H$27</f>
        <v>22.32</v>
      </c>
      <c r="Y14" s="18">
        <f>[10]Junho!$H$28</f>
        <v>22.68</v>
      </c>
      <c r="Z14" s="18">
        <f>[10]Junho!$H$29</f>
        <v>18</v>
      </c>
      <c r="AA14" s="18">
        <f>[10]Junho!$H$30</f>
        <v>24.840000000000003</v>
      </c>
      <c r="AB14" s="18">
        <f>[10]Junho!$H$31</f>
        <v>27.36</v>
      </c>
      <c r="AC14" s="18">
        <f>[10]Junho!$H$32</f>
        <v>19.8</v>
      </c>
      <c r="AD14" s="18">
        <f>[10]Junho!$H$33</f>
        <v>19.079999999999998</v>
      </c>
      <c r="AE14" s="18">
        <f>[10]Junho!$H$34</f>
        <v>15.48</v>
      </c>
      <c r="AF14" s="36">
        <f>MAX(B14:AE14)</f>
        <v>30.6</v>
      </c>
    </row>
    <row r="15" spans="1:32" ht="17.100000000000001" customHeight="1" x14ac:dyDescent="0.2">
      <c r="A15" s="16" t="s">
        <v>6</v>
      </c>
      <c r="B15" s="18">
        <f>[11]Junho!$H$5</f>
        <v>10.44</v>
      </c>
      <c r="C15" s="18">
        <f>[11]Junho!$H$6</f>
        <v>14.76</v>
      </c>
      <c r="D15" s="18">
        <f>[11]Junho!$H$7</f>
        <v>19.440000000000001</v>
      </c>
      <c r="E15" s="18">
        <f>[11]Junho!$H$8</f>
        <v>6.12</v>
      </c>
      <c r="F15" s="18">
        <f>[11]Junho!$H$9</f>
        <v>1.4400000000000002</v>
      </c>
      <c r="G15" s="18">
        <f>[11]Junho!$H$10</f>
        <v>0.72000000000000008</v>
      </c>
      <c r="H15" s="18">
        <f>[11]Junho!$H$11</f>
        <v>2.8800000000000003</v>
      </c>
      <c r="I15" s="18">
        <f>[11]Junho!$H$12</f>
        <v>10.44</v>
      </c>
      <c r="J15" s="18">
        <f>[11]Junho!$H$13</f>
        <v>5.04</v>
      </c>
      <c r="K15" s="18">
        <f>[11]Junho!$H$14</f>
        <v>2.52</v>
      </c>
      <c r="L15" s="18">
        <f>[11]Junho!$H$15</f>
        <v>10.8</v>
      </c>
      <c r="M15" s="18">
        <f>[11]Junho!$H$16</f>
        <v>0.36000000000000004</v>
      </c>
      <c r="N15" s="18">
        <f>[11]Junho!$H$17</f>
        <v>1.8</v>
      </c>
      <c r="O15" s="18">
        <f>[11]Junho!$H$18</f>
        <v>6.48</v>
      </c>
      <c r="P15" s="18">
        <f>[11]Junho!$H$19</f>
        <v>11.16</v>
      </c>
      <c r="Q15" s="18">
        <f>[11]Junho!$H$20</f>
        <v>18.36</v>
      </c>
      <c r="R15" s="18">
        <f>[11]Junho!$H$21</f>
        <v>2.16</v>
      </c>
      <c r="S15" s="18">
        <f>[11]Junho!$H$22</f>
        <v>3.9600000000000004</v>
      </c>
      <c r="T15" s="18">
        <f>[11]Junho!$H$23</f>
        <v>10.44</v>
      </c>
      <c r="U15" s="18">
        <f>[11]Junho!$H$24</f>
        <v>10.8</v>
      </c>
      <c r="V15" s="18">
        <f>[11]Junho!$H$25</f>
        <v>10.8</v>
      </c>
      <c r="W15" s="18">
        <f>[11]Junho!$H$26</f>
        <v>2.52</v>
      </c>
      <c r="X15" s="18">
        <f>[11]Junho!$H$27</f>
        <v>2.16</v>
      </c>
      <c r="Y15" s="18">
        <f>[11]Junho!$H$28</f>
        <v>14.4</v>
      </c>
      <c r="Z15" s="18">
        <f>[11]Junho!$H$29</f>
        <v>4.32</v>
      </c>
      <c r="AA15" s="18">
        <f>[11]Junho!$H$30</f>
        <v>7.9200000000000008</v>
      </c>
      <c r="AB15" s="18">
        <f>[11]Junho!$H$31</f>
        <v>6.12</v>
      </c>
      <c r="AC15" s="18">
        <f>[11]Junho!$H$32</f>
        <v>5.7600000000000007</v>
      </c>
      <c r="AD15" s="18">
        <f>[11]Junho!$H$33</f>
        <v>13.68</v>
      </c>
      <c r="AE15" s="18">
        <f>[11]Junho!$H$34</f>
        <v>4.6800000000000006</v>
      </c>
      <c r="AF15" s="36">
        <f t="shared" ref="AF15:AF31" si="2">MAX(B15:AE15)</f>
        <v>19.440000000000001</v>
      </c>
    </row>
    <row r="16" spans="1:32" ht="17.100000000000001" customHeight="1" x14ac:dyDescent="0.2">
      <c r="A16" s="16" t="s">
        <v>7</v>
      </c>
      <c r="B16" s="18">
        <f>[12]Junho!$H$5</f>
        <v>17.28</v>
      </c>
      <c r="C16" s="18">
        <f>[12]Junho!$H$6</f>
        <v>10.8</v>
      </c>
      <c r="D16" s="18">
        <f>[12]Junho!$H$7</f>
        <v>12.24</v>
      </c>
      <c r="E16" s="18">
        <f>[12]Junho!$H$8</f>
        <v>12.24</v>
      </c>
      <c r="F16" s="18">
        <f>[12]Junho!$H$9</f>
        <v>15.120000000000001</v>
      </c>
      <c r="G16" s="18">
        <f>[12]Junho!$H$10</f>
        <v>8.2799999999999994</v>
      </c>
      <c r="H16" s="18">
        <f>[12]Junho!$H$11</f>
        <v>12.24</v>
      </c>
      <c r="I16" s="18">
        <f>[12]Junho!$H$12</f>
        <v>9</v>
      </c>
      <c r="J16" s="18">
        <f>[12]Junho!$H$13</f>
        <v>18.36</v>
      </c>
      <c r="K16" s="18">
        <f>[12]Junho!$H$14</f>
        <v>11.520000000000001</v>
      </c>
      <c r="L16" s="18">
        <f>[12]Junho!$H$15</f>
        <v>9</v>
      </c>
      <c r="M16" s="18">
        <f>[12]Junho!$H$16</f>
        <v>7.9200000000000008</v>
      </c>
      <c r="N16" s="18">
        <f>[12]Junho!$H$17</f>
        <v>11.520000000000001</v>
      </c>
      <c r="O16" s="18">
        <f>[12]Junho!$H$18</f>
        <v>15.120000000000001</v>
      </c>
      <c r="P16" s="18">
        <f>[12]Junho!$H$19</f>
        <v>21.240000000000002</v>
      </c>
      <c r="Q16" s="18">
        <f>[12]Junho!$H$20</f>
        <v>14.4</v>
      </c>
      <c r="R16" s="18">
        <f>[12]Junho!$H$21</f>
        <v>8.64</v>
      </c>
      <c r="S16" s="18">
        <f>[12]Junho!$H$22</f>
        <v>15.48</v>
      </c>
      <c r="T16" s="18">
        <f>[12]Junho!$H$23</f>
        <v>10.44</v>
      </c>
      <c r="U16" s="18">
        <f>[12]Junho!$H$24</f>
        <v>14.76</v>
      </c>
      <c r="V16" s="18">
        <f>[12]Junho!$H$25</f>
        <v>20.16</v>
      </c>
      <c r="W16" s="18">
        <f>[12]Junho!$H$26</f>
        <v>7.2</v>
      </c>
      <c r="X16" s="18">
        <f>[12]Junho!$H$27</f>
        <v>12.24</v>
      </c>
      <c r="Y16" s="18">
        <f>[12]Junho!$H$28</f>
        <v>19.079999999999998</v>
      </c>
      <c r="Z16" s="18">
        <f>[12]Junho!$H$29</f>
        <v>9.3600000000000012</v>
      </c>
      <c r="AA16" s="18" t="str">
        <f>[12]Junho!$H$30</f>
        <v>**</v>
      </c>
      <c r="AB16" s="18" t="str">
        <f>[12]Junho!$H$31</f>
        <v>**</v>
      </c>
      <c r="AC16" s="18">
        <f>[12]Junho!$H$32</f>
        <v>14.04</v>
      </c>
      <c r="AD16" s="18">
        <f>[12]Junho!$H$33</f>
        <v>17.28</v>
      </c>
      <c r="AE16" s="18">
        <f>[12]Junho!$H$34</f>
        <v>15.48</v>
      </c>
      <c r="AF16" s="36">
        <f t="shared" si="2"/>
        <v>21.240000000000002</v>
      </c>
    </row>
    <row r="17" spans="1:32" ht="17.100000000000001" customHeight="1" x14ac:dyDescent="0.2">
      <c r="A17" s="16" t="s">
        <v>8</v>
      </c>
      <c r="B17" s="18">
        <f>[13]Junho!$H$5</f>
        <v>14.76</v>
      </c>
      <c r="C17" s="18">
        <f>[13]Junho!$H$6</f>
        <v>14.4</v>
      </c>
      <c r="D17" s="18">
        <f>[13]Junho!$H$7</f>
        <v>13.68</v>
      </c>
      <c r="E17" s="18">
        <f>[13]Junho!$H$8</f>
        <v>9.7200000000000006</v>
      </c>
      <c r="F17" s="18">
        <f>[13]Junho!$H$9</f>
        <v>13.32</v>
      </c>
      <c r="G17" s="18">
        <f>[13]Junho!$H$10</f>
        <v>8.64</v>
      </c>
      <c r="H17" s="18">
        <f>[13]Junho!$H$11</f>
        <v>11.879999999999999</v>
      </c>
      <c r="I17" s="18">
        <f>[13]Junho!$H$12</f>
        <v>11.520000000000001</v>
      </c>
      <c r="J17" s="18">
        <f>[13]Junho!$H$13</f>
        <v>19.079999999999998</v>
      </c>
      <c r="K17" s="18">
        <f>[13]Junho!$H$14</f>
        <v>14.04</v>
      </c>
      <c r="L17" s="18">
        <f>[13]Junho!$H$15</f>
        <v>9</v>
      </c>
      <c r="M17" s="18">
        <f>[13]Junho!$H$16</f>
        <v>3.9600000000000004</v>
      </c>
      <c r="N17" s="18">
        <f>[13]Junho!$H$17</f>
        <v>8.2799999999999994</v>
      </c>
      <c r="O17" s="18">
        <f>[13]Junho!$H$18</f>
        <v>16.2</v>
      </c>
      <c r="P17" s="18">
        <f>[13]Junho!$H$19</f>
        <v>33.119999999999997</v>
      </c>
      <c r="Q17" s="18">
        <f>[13]Junho!$H$20</f>
        <v>17.64</v>
      </c>
      <c r="R17" s="18">
        <f>[13]Junho!$H$21</f>
        <v>9.3600000000000012</v>
      </c>
      <c r="S17" s="18">
        <f>[13]Junho!$H$22</f>
        <v>14.76</v>
      </c>
      <c r="T17" s="18">
        <f>[13]Junho!$H$23</f>
        <v>13.32</v>
      </c>
      <c r="U17" s="18">
        <f>[13]Junho!$H$24</f>
        <v>14.04</v>
      </c>
      <c r="V17" s="18">
        <f>[13]Junho!$H$25</f>
        <v>14.76</v>
      </c>
      <c r="W17" s="18">
        <f>[13]Junho!$H$26</f>
        <v>10.44</v>
      </c>
      <c r="X17" s="18">
        <f>[13]Junho!$H$27</f>
        <v>15.840000000000002</v>
      </c>
      <c r="Y17" s="18">
        <f>[13]Junho!$H$28</f>
        <v>14.76</v>
      </c>
      <c r="Z17" s="18">
        <f>[13]Junho!$H$29</f>
        <v>18.36</v>
      </c>
      <c r="AA17" s="18">
        <f>[13]Junho!$H$30</f>
        <v>9.7200000000000006</v>
      </c>
      <c r="AB17" s="18">
        <f>[13]Junho!$H$31</f>
        <v>8.2799999999999994</v>
      </c>
      <c r="AC17" s="18">
        <f>[13]Junho!$H$32</f>
        <v>18.36</v>
      </c>
      <c r="AD17" s="18">
        <f>[13]Junho!$H$33</f>
        <v>19.8</v>
      </c>
      <c r="AE17" s="18">
        <f>[13]Junho!$H$34</f>
        <v>17.64</v>
      </c>
      <c r="AF17" s="36">
        <f t="shared" si="2"/>
        <v>33.119999999999997</v>
      </c>
    </row>
    <row r="18" spans="1:32" ht="17.100000000000001" customHeight="1" x14ac:dyDescent="0.2">
      <c r="A18" s="16" t="s">
        <v>9</v>
      </c>
      <c r="B18" s="18">
        <f>[14]Junho!$H$5</f>
        <v>20.16</v>
      </c>
      <c r="C18" s="18">
        <f>[14]Junho!$H$6</f>
        <v>24.48</v>
      </c>
      <c r="D18" s="18">
        <f>[14]Junho!$H$7</f>
        <v>13.32</v>
      </c>
      <c r="E18" s="18">
        <f>[14]Junho!$H$8</f>
        <v>14.04</v>
      </c>
      <c r="F18" s="18">
        <f>[14]Junho!$H$9</f>
        <v>11.520000000000001</v>
      </c>
      <c r="G18" s="18">
        <f>[14]Junho!$H$10</f>
        <v>10.44</v>
      </c>
      <c r="H18" s="18">
        <f>[14]Junho!$H$11</f>
        <v>11.520000000000001</v>
      </c>
      <c r="I18" s="18">
        <f>[14]Junho!$H$12</f>
        <v>10.8</v>
      </c>
      <c r="J18" s="18">
        <f>[14]Junho!$H$13</f>
        <v>15.840000000000002</v>
      </c>
      <c r="K18" s="18">
        <f>[14]Junho!$H$14</f>
        <v>19.079999999999998</v>
      </c>
      <c r="L18" s="18">
        <f>[14]Junho!$H$15</f>
        <v>10.8</v>
      </c>
      <c r="M18" s="18">
        <f>[14]Junho!$H$16</f>
        <v>9.7200000000000006</v>
      </c>
      <c r="N18" s="18">
        <f>[14]Junho!$H$17</f>
        <v>10.8</v>
      </c>
      <c r="O18" s="18">
        <f>[14]Junho!$H$18</f>
        <v>11.520000000000001</v>
      </c>
      <c r="P18" s="18">
        <f>[14]Junho!$H$19</f>
        <v>20.16</v>
      </c>
      <c r="Q18" s="18">
        <f>[14]Junho!$H$20</f>
        <v>16.559999999999999</v>
      </c>
      <c r="R18" s="18">
        <f>[14]Junho!$H$21</f>
        <v>9.3600000000000012</v>
      </c>
      <c r="S18" s="18">
        <f>[14]Junho!$H$22</f>
        <v>13.68</v>
      </c>
      <c r="T18" s="18">
        <f>[14]Junho!$H$23</f>
        <v>13.68</v>
      </c>
      <c r="U18" s="18">
        <f>[14]Junho!$H$24</f>
        <v>14.4</v>
      </c>
      <c r="V18" s="18">
        <f>[14]Junho!$H$25</f>
        <v>18.720000000000002</v>
      </c>
      <c r="W18" s="18">
        <f>[14]Junho!$H$26</f>
        <v>13.32</v>
      </c>
      <c r="X18" s="18">
        <f>[14]Junho!$H$27</f>
        <v>11.879999999999999</v>
      </c>
      <c r="Y18" s="18">
        <f>[14]Junho!$H$28</f>
        <v>15.120000000000001</v>
      </c>
      <c r="Z18" s="18">
        <f>[14]Junho!$H$29</f>
        <v>11.520000000000001</v>
      </c>
      <c r="AA18" s="18">
        <f>[14]Junho!$H$30</f>
        <v>9.7200000000000006</v>
      </c>
      <c r="AB18" s="18">
        <f>[14]Junho!$H$31</f>
        <v>12.24</v>
      </c>
      <c r="AC18" s="18">
        <f>[14]Junho!$H$32</f>
        <v>13.32</v>
      </c>
      <c r="AD18" s="18">
        <f>[14]Junho!$H$33</f>
        <v>16.2</v>
      </c>
      <c r="AE18" s="18">
        <f>[14]Junho!$H$34</f>
        <v>18</v>
      </c>
      <c r="AF18" s="36">
        <f t="shared" si="2"/>
        <v>24.48</v>
      </c>
    </row>
    <row r="19" spans="1:32" ht="17.100000000000001" customHeight="1" x14ac:dyDescent="0.2">
      <c r="A19" s="16" t="s">
        <v>49</v>
      </c>
      <c r="B19" s="18">
        <f>[15]Junho!$H$5</f>
        <v>20.16</v>
      </c>
      <c r="C19" s="18">
        <f>[15]Junho!$H$6</f>
        <v>11.16</v>
      </c>
      <c r="D19" s="18">
        <f>[15]Junho!$H$7</f>
        <v>5.04</v>
      </c>
      <c r="E19" s="18">
        <f>[15]Junho!$H$8</f>
        <v>12.24</v>
      </c>
      <c r="F19" s="18">
        <f>[15]Junho!$H$9</f>
        <v>12.24</v>
      </c>
      <c r="G19" s="18">
        <f>[15]Junho!$H$10</f>
        <v>10.08</v>
      </c>
      <c r="H19" s="18">
        <f>[15]Junho!$H$11</f>
        <v>11.520000000000001</v>
      </c>
      <c r="I19" s="18">
        <f>[15]Junho!$H$12</f>
        <v>8.64</v>
      </c>
      <c r="J19" s="18">
        <f>[15]Junho!$H$13</f>
        <v>17.64</v>
      </c>
      <c r="K19" s="18">
        <f>[15]Junho!$H$14</f>
        <v>14.76</v>
      </c>
      <c r="L19" s="18">
        <v>3.24</v>
      </c>
      <c r="M19" s="18">
        <v>3.9600000000000004</v>
      </c>
      <c r="N19" s="18">
        <v>4.6800000000000006</v>
      </c>
      <c r="O19" s="18">
        <v>10.08</v>
      </c>
      <c r="P19" s="18">
        <v>19.079999999999998</v>
      </c>
      <c r="Q19" s="18">
        <v>14.04</v>
      </c>
      <c r="R19" s="18">
        <f>[15]Junho!$H$21</f>
        <v>7.5600000000000005</v>
      </c>
      <c r="S19" s="18">
        <f>[15]Junho!$H$22</f>
        <v>16.2</v>
      </c>
      <c r="T19" s="18">
        <f>[15]Junho!$H$23</f>
        <v>12.96</v>
      </c>
      <c r="U19" s="18">
        <f>[15]Junho!$H$24</f>
        <v>10.44</v>
      </c>
      <c r="V19" s="18">
        <f>[15]Junho!$H$25</f>
        <v>11.879999999999999</v>
      </c>
      <c r="W19" s="18">
        <f>[15]Junho!$H$26</f>
        <v>9.3600000000000012</v>
      </c>
      <c r="X19" s="18">
        <f>[15]Junho!$H$27</f>
        <v>10.8</v>
      </c>
      <c r="Y19" s="18">
        <f>[15]Junho!$H$28</f>
        <v>9.3600000000000012</v>
      </c>
      <c r="Z19" s="18">
        <f>[15]Junho!$H$29</f>
        <v>12.96</v>
      </c>
      <c r="AA19" s="18">
        <f>[15]Junho!$H$30</f>
        <v>8.2799999999999994</v>
      </c>
      <c r="AB19" s="18">
        <f>[15]Junho!$H$31</f>
        <v>13.68</v>
      </c>
      <c r="AC19" s="18">
        <f>[15]Junho!$H$32</f>
        <v>18.720000000000002</v>
      </c>
      <c r="AD19" s="18">
        <f>[15]Junho!$H$33</f>
        <v>12.24</v>
      </c>
      <c r="AE19" s="18">
        <f>[15]Junho!$H$34</f>
        <v>11.16</v>
      </c>
      <c r="AF19" s="36">
        <f t="shared" si="2"/>
        <v>20.16</v>
      </c>
    </row>
    <row r="20" spans="1:32" ht="17.100000000000001" customHeight="1" x14ac:dyDescent="0.2">
      <c r="A20" s="16" t="s">
        <v>10</v>
      </c>
      <c r="B20" s="18">
        <f>[16]Junho!$H$5</f>
        <v>12.96</v>
      </c>
      <c r="C20" s="18">
        <f>[16]Junho!$H$6</f>
        <v>8.64</v>
      </c>
      <c r="D20" s="18">
        <f>[16]Junho!$H$7</f>
        <v>7.2</v>
      </c>
      <c r="E20" s="18">
        <f>[16]Junho!$H$8</f>
        <v>7.5600000000000005</v>
      </c>
      <c r="F20" s="18">
        <f>[16]Junho!$H$9</f>
        <v>12.24</v>
      </c>
      <c r="G20" s="18">
        <f>[16]Junho!$H$10</f>
        <v>5.4</v>
      </c>
      <c r="H20" s="18">
        <f>[16]Junho!$H$11</f>
        <v>10.08</v>
      </c>
      <c r="I20" s="18">
        <f>[16]Junho!$H$12</f>
        <v>4.6800000000000006</v>
      </c>
      <c r="J20" s="18">
        <f>[16]Junho!$H$13</f>
        <v>14.76</v>
      </c>
      <c r="K20" s="18">
        <f>[16]Junho!$H$14</f>
        <v>7.9200000000000008</v>
      </c>
      <c r="L20" s="18">
        <f>[16]Junho!$H$15</f>
        <v>3.24</v>
      </c>
      <c r="M20" s="18">
        <f>[16]Junho!$H$16</f>
        <v>3.9600000000000004</v>
      </c>
      <c r="N20" s="18">
        <f>[16]Junho!$H$17</f>
        <v>4.6800000000000006</v>
      </c>
      <c r="O20" s="18">
        <f>[16]Junho!$H$18</f>
        <v>10.08</v>
      </c>
      <c r="P20" s="18">
        <f>[16]Junho!$H$19</f>
        <v>19.079999999999998</v>
      </c>
      <c r="Q20" s="18">
        <f>[16]Junho!$H$20</f>
        <v>14.04</v>
      </c>
      <c r="R20" s="18">
        <f>[16]Junho!$H$21</f>
        <v>3.6</v>
      </c>
      <c r="S20" s="18">
        <f>[16]Junho!$H$22</f>
        <v>12.96</v>
      </c>
      <c r="T20" s="18">
        <f>[16]Junho!$H$23</f>
        <v>16.2</v>
      </c>
      <c r="U20" s="18">
        <f>[16]Junho!$H$24</f>
        <v>11.879999999999999</v>
      </c>
      <c r="V20" s="18">
        <f>[16]Junho!$H$25</f>
        <v>12.24</v>
      </c>
      <c r="W20" s="18">
        <f>[16]Junho!$H$26</f>
        <v>9</v>
      </c>
      <c r="X20" s="18">
        <f>[16]Junho!$H$27</f>
        <v>9.3600000000000012</v>
      </c>
      <c r="Y20" s="18">
        <f>[16]Junho!$H$28</f>
        <v>10.8</v>
      </c>
      <c r="Z20" s="18">
        <f>[16]Junho!$H$29</f>
        <v>9.3600000000000012</v>
      </c>
      <c r="AA20" s="18">
        <f>[16]Junho!$H$30</f>
        <v>7.2</v>
      </c>
      <c r="AB20" s="18">
        <f>[16]Junho!$H$31</f>
        <v>7.9200000000000008</v>
      </c>
      <c r="AC20" s="18">
        <f>[16]Junho!$H$32</f>
        <v>15.48</v>
      </c>
      <c r="AD20" s="18">
        <f>[16]Junho!$H$33</f>
        <v>14.4</v>
      </c>
      <c r="AE20" s="18">
        <f>[16]Junho!$H$34</f>
        <v>15.840000000000002</v>
      </c>
      <c r="AF20" s="36">
        <f t="shared" si="2"/>
        <v>19.079999999999998</v>
      </c>
    </row>
    <row r="21" spans="1:32" ht="17.100000000000001" customHeight="1" x14ac:dyDescent="0.2">
      <c r="A21" s="16" t="s">
        <v>11</v>
      </c>
      <c r="B21" s="18">
        <f>[17]Junho!$H$5</f>
        <v>9.3600000000000012</v>
      </c>
      <c r="C21" s="18">
        <f>[17]Junho!$H$6</f>
        <v>11.520000000000001</v>
      </c>
      <c r="D21" s="18">
        <f>[17]Junho!$H$7</f>
        <v>6.84</v>
      </c>
      <c r="E21" s="18">
        <f>[17]Junho!$H$8</f>
        <v>7.5600000000000005</v>
      </c>
      <c r="F21" s="18">
        <f>[17]Junho!$H$9</f>
        <v>6.12</v>
      </c>
      <c r="G21" s="18">
        <f>[17]Junho!$H$10</f>
        <v>5.4</v>
      </c>
      <c r="H21" s="18">
        <f>[17]Junho!$H$11</f>
        <v>9.7200000000000006</v>
      </c>
      <c r="I21" s="18">
        <f>[17]Junho!$H$12</f>
        <v>6.84</v>
      </c>
      <c r="J21" s="18">
        <f>[17]Junho!$H$13</f>
        <v>9.3600000000000012</v>
      </c>
      <c r="K21" s="18">
        <f>[17]Junho!$H$14</f>
        <v>5.04</v>
      </c>
      <c r="L21" s="18">
        <f>[17]Junho!$H$15</f>
        <v>6.12</v>
      </c>
      <c r="M21" s="18">
        <f>[17]Junho!$H$16</f>
        <v>5.4</v>
      </c>
      <c r="N21" s="18">
        <f>[17]Junho!$H$17</f>
        <v>8.2799999999999994</v>
      </c>
      <c r="O21" s="18">
        <f>[17]Junho!$H$18</f>
        <v>6.12</v>
      </c>
      <c r="P21" s="18">
        <f>[17]Junho!$H$19</f>
        <v>8.2799999999999994</v>
      </c>
      <c r="Q21" s="18">
        <f>[17]Junho!$H$20</f>
        <v>13.68</v>
      </c>
      <c r="R21" s="18">
        <f>[17]Junho!$H$21</f>
        <v>9</v>
      </c>
      <c r="S21" s="18">
        <f>[17]Junho!$H$22</f>
        <v>6.12</v>
      </c>
      <c r="T21" s="18">
        <f>[17]Junho!$H$23</f>
        <v>12.96</v>
      </c>
      <c r="U21" s="18">
        <f>[17]Junho!$H$24</f>
        <v>11.879999999999999</v>
      </c>
      <c r="V21" s="18">
        <f>[17]Junho!$H$25</f>
        <v>14.04</v>
      </c>
      <c r="W21" s="18">
        <f>[17]Junho!$H$26</f>
        <v>6.84</v>
      </c>
      <c r="X21" s="18">
        <f>[17]Junho!$H$27</f>
        <v>6.12</v>
      </c>
      <c r="Y21" s="18">
        <f>[17]Junho!$H$28</f>
        <v>17.28</v>
      </c>
      <c r="Z21" s="18">
        <f>[17]Junho!$H$29</f>
        <v>10.08</v>
      </c>
      <c r="AA21" s="18">
        <f>[17]Junho!$H$30</f>
        <v>6.84</v>
      </c>
      <c r="AB21" s="18">
        <f>[17]Junho!$H$31</f>
        <v>2.52</v>
      </c>
      <c r="AC21" s="18">
        <f>[17]Junho!$H$32</f>
        <v>8.2799999999999994</v>
      </c>
      <c r="AD21" s="18">
        <f>[17]Junho!$H$33</f>
        <v>6.48</v>
      </c>
      <c r="AE21" s="18">
        <f>[17]Junho!$H$34</f>
        <v>18.36</v>
      </c>
      <c r="AF21" s="36">
        <f t="shared" si="2"/>
        <v>18.36</v>
      </c>
    </row>
    <row r="22" spans="1:32" ht="17.100000000000001" customHeight="1" x14ac:dyDescent="0.2">
      <c r="A22" s="16" t="s">
        <v>12</v>
      </c>
      <c r="B22" s="18">
        <f>[18]Junho!$H$5</f>
        <v>11.879999999999999</v>
      </c>
      <c r="C22" s="18">
        <f>[18]Junho!$H$6</f>
        <v>9</v>
      </c>
      <c r="D22" s="18">
        <f>[18]Junho!$H$7</f>
        <v>6.12</v>
      </c>
      <c r="E22" s="18">
        <f>[18]Junho!$H$8</f>
        <v>6.12</v>
      </c>
      <c r="F22" s="18">
        <f>[18]Junho!$H$9</f>
        <v>5.7600000000000007</v>
      </c>
      <c r="G22" s="18">
        <f>[18]Junho!$H$10</f>
        <v>5.7600000000000007</v>
      </c>
      <c r="H22" s="18">
        <f>[18]Junho!$H$11</f>
        <v>3.9600000000000004</v>
      </c>
      <c r="I22" s="18">
        <f>[18]Junho!$H$12</f>
        <v>5.7600000000000007</v>
      </c>
      <c r="J22" s="18">
        <f>[18]Junho!$H$13</f>
        <v>11.16</v>
      </c>
      <c r="K22" s="18">
        <f>[18]Junho!$H$14</f>
        <v>10.8</v>
      </c>
      <c r="L22" s="18">
        <f>[18]Junho!$H$15</f>
        <v>5.4</v>
      </c>
      <c r="M22" s="18">
        <f>[18]Junho!$H$16</f>
        <v>5.4</v>
      </c>
      <c r="N22" s="18">
        <f>[18]Junho!$H$17</f>
        <v>6.48</v>
      </c>
      <c r="O22" s="18">
        <f>[18]Junho!$H$18</f>
        <v>9</v>
      </c>
      <c r="P22" s="18">
        <f>[18]Junho!$H$19</f>
        <v>10.44</v>
      </c>
      <c r="Q22" s="18">
        <f>[18]Junho!$H$20</f>
        <v>9</v>
      </c>
      <c r="R22" s="18">
        <f>[18]Junho!$H$21</f>
        <v>9</v>
      </c>
      <c r="S22" s="18">
        <f>[18]Junho!$H$22</f>
        <v>9.3600000000000012</v>
      </c>
      <c r="T22" s="18">
        <f>[18]Junho!$H$23</f>
        <v>7.2</v>
      </c>
      <c r="U22" s="18">
        <f>[18]Junho!$H$24</f>
        <v>9.3600000000000012</v>
      </c>
      <c r="V22" s="18">
        <f>[18]Junho!$H$25</f>
        <v>9.3600000000000012</v>
      </c>
      <c r="W22" s="18">
        <f>[18]Junho!$H$26</f>
        <v>7.9200000000000008</v>
      </c>
      <c r="X22" s="18">
        <f>[18]Junho!$H$27</f>
        <v>9</v>
      </c>
      <c r="Y22" s="18">
        <f>[18]Junho!$H$28</f>
        <v>7.9200000000000008</v>
      </c>
      <c r="Z22" s="18">
        <f>[18]Junho!$H$29</f>
        <v>6.48</v>
      </c>
      <c r="AA22" s="18">
        <f>[18]Junho!$H$30</f>
        <v>9</v>
      </c>
      <c r="AB22" s="18">
        <f>[18]Junho!$H$31</f>
        <v>6.48</v>
      </c>
      <c r="AC22" s="18">
        <f>[18]Junho!$H$32</f>
        <v>10.08</v>
      </c>
      <c r="AD22" s="18">
        <f>[18]Junho!$H$33</f>
        <v>9</v>
      </c>
      <c r="AE22" s="18">
        <f>[18]Junho!$H$34</f>
        <v>7.2</v>
      </c>
      <c r="AF22" s="36">
        <f t="shared" si="2"/>
        <v>11.879999999999999</v>
      </c>
    </row>
    <row r="23" spans="1:32" ht="17.100000000000001" customHeight="1" x14ac:dyDescent="0.2">
      <c r="A23" s="16" t="s">
        <v>13</v>
      </c>
      <c r="B23" s="18">
        <f>[19]Junho!$H$5</f>
        <v>20.88</v>
      </c>
      <c r="C23" s="18">
        <f>[19]Junho!$H$6</f>
        <v>13.68</v>
      </c>
      <c r="D23" s="18">
        <f>[19]Junho!$H$7</f>
        <v>3.9600000000000004</v>
      </c>
      <c r="E23" s="18">
        <f>[19]Junho!$H$8</f>
        <v>2.52</v>
      </c>
      <c r="F23" s="18">
        <f>[19]Junho!$H$9</f>
        <v>5.04</v>
      </c>
      <c r="G23" s="18">
        <f>[19]Junho!$H$10</f>
        <v>0</v>
      </c>
      <c r="H23" s="18">
        <f>[19]Junho!$H$11</f>
        <v>0</v>
      </c>
      <c r="I23" s="18">
        <f>[19]Junho!$H$12</f>
        <v>2.8800000000000003</v>
      </c>
      <c r="J23" s="18">
        <f>[19]Junho!$H$13</f>
        <v>18.720000000000002</v>
      </c>
      <c r="K23" s="18">
        <f>[19]Junho!$H$14</f>
        <v>10.8</v>
      </c>
      <c r="L23" s="18">
        <f>[19]Junho!$H$15</f>
        <v>5.7600000000000007</v>
      </c>
      <c r="M23" s="18">
        <f>[19]Junho!$H$16</f>
        <v>0</v>
      </c>
      <c r="N23" s="18">
        <f>[19]Junho!$H$17</f>
        <v>1.8</v>
      </c>
      <c r="O23" s="18">
        <f>[19]Junho!$H$18</f>
        <v>12.6</v>
      </c>
      <c r="P23" s="18">
        <f>[19]Junho!$H$19</f>
        <v>14.4</v>
      </c>
      <c r="Q23" s="18">
        <f>[19]Junho!$H$20</f>
        <v>9</v>
      </c>
      <c r="R23" s="18" t="str">
        <f>[19]Junho!$H$21</f>
        <v>**</v>
      </c>
      <c r="S23" s="18">
        <f>[19]Junho!$H$22</f>
        <v>17.28</v>
      </c>
      <c r="T23" s="18">
        <f>[19]Junho!$H$23</f>
        <v>19.440000000000001</v>
      </c>
      <c r="U23" s="18">
        <f>[19]Junho!$H$24</f>
        <v>1.08</v>
      </c>
      <c r="V23" s="18" t="str">
        <f>[19]Junho!$H$25</f>
        <v>**</v>
      </c>
      <c r="W23" s="18" t="str">
        <f>[19]Junho!$H$26</f>
        <v>**</v>
      </c>
      <c r="X23" s="18" t="str">
        <f>[19]Junho!$H$27</f>
        <v>**</v>
      </c>
      <c r="Y23" s="18" t="str">
        <f>[19]Junho!$H$28</f>
        <v>**</v>
      </c>
      <c r="Z23" s="18" t="str">
        <f>[19]Junho!$H$29</f>
        <v>**</v>
      </c>
      <c r="AA23" s="18" t="str">
        <f>[19]Junho!$H$30</f>
        <v>**</v>
      </c>
      <c r="AB23" s="18" t="str">
        <f>[19]Junho!$H$31</f>
        <v>**</v>
      </c>
      <c r="AC23" s="18" t="str">
        <f>[19]Junho!$H$32</f>
        <v>**</v>
      </c>
      <c r="AD23" s="18" t="str">
        <f>[19]Junho!$H$33</f>
        <v>**</v>
      </c>
      <c r="AE23" s="18" t="str">
        <f>[19]Junho!$H$34</f>
        <v>**</v>
      </c>
      <c r="AF23" s="36">
        <f t="shared" si="2"/>
        <v>20.88</v>
      </c>
    </row>
    <row r="24" spans="1:32" ht="17.100000000000001" customHeight="1" x14ac:dyDescent="0.2">
      <c r="A24" s="16" t="s">
        <v>14</v>
      </c>
      <c r="B24" s="18">
        <f>[20]Junho!$H$5</f>
        <v>11.879999999999999</v>
      </c>
      <c r="C24" s="18">
        <f>[20]Junho!$H$6</f>
        <v>27.720000000000002</v>
      </c>
      <c r="D24" s="18">
        <f>[20]Junho!$H$7</f>
        <v>18.720000000000002</v>
      </c>
      <c r="E24" s="18">
        <f>[20]Junho!$H$8</f>
        <v>12.24</v>
      </c>
      <c r="F24" s="18">
        <f>[20]Junho!$H$9</f>
        <v>10.44</v>
      </c>
      <c r="G24" s="18">
        <f>[20]Junho!$H$10</f>
        <v>16.559999999999999</v>
      </c>
      <c r="H24" s="18">
        <f>[20]Junho!$H$11</f>
        <v>10.44</v>
      </c>
      <c r="I24" s="18">
        <f>[20]Junho!$H$12</f>
        <v>15.120000000000001</v>
      </c>
      <c r="J24" s="18">
        <f>[20]Junho!$H$13</f>
        <v>15.48</v>
      </c>
      <c r="K24" s="18">
        <f>[20]Junho!$H$14</f>
        <v>11.879999999999999</v>
      </c>
      <c r="L24" s="18">
        <f>[20]Junho!$H$15</f>
        <v>14.76</v>
      </c>
      <c r="M24" s="18">
        <f>[20]Junho!$H$16</f>
        <v>23.759999999999998</v>
      </c>
      <c r="N24" s="18">
        <f>[20]Junho!$H$17</f>
        <v>9.7200000000000006</v>
      </c>
      <c r="O24" s="18">
        <f>[20]Junho!$H$18</f>
        <v>10.08</v>
      </c>
      <c r="P24" s="18">
        <f>[20]Junho!$H$19</f>
        <v>12.96</v>
      </c>
      <c r="Q24" s="18">
        <f>[20]Junho!$H$20</f>
        <v>33.119999999999997</v>
      </c>
      <c r="R24" s="18">
        <f>[20]Junho!$H$21</f>
        <v>9</v>
      </c>
      <c r="S24" s="18">
        <f>[20]Junho!$H$22</f>
        <v>10.08</v>
      </c>
      <c r="T24" s="18">
        <f>[20]Junho!$H$23</f>
        <v>12.6</v>
      </c>
      <c r="U24" s="18">
        <f>[20]Junho!$H$24</f>
        <v>18.720000000000002</v>
      </c>
      <c r="V24" s="18">
        <f>[20]Junho!$H$25</f>
        <v>19.440000000000001</v>
      </c>
      <c r="W24" s="18">
        <f>[20]Junho!$H$26</f>
        <v>14.76</v>
      </c>
      <c r="X24" s="18">
        <f>[20]Junho!$H$27</f>
        <v>9.7200000000000006</v>
      </c>
      <c r="Y24" s="18">
        <f>[20]Junho!$H$28</f>
        <v>12.96</v>
      </c>
      <c r="Z24" s="18">
        <f>[20]Junho!$H$29</f>
        <v>24.48</v>
      </c>
      <c r="AA24" s="18">
        <f>[20]Junho!$H$30</f>
        <v>20.52</v>
      </c>
      <c r="AB24" s="18">
        <f>[20]Junho!$H$31</f>
        <v>13.32</v>
      </c>
      <c r="AC24" s="18">
        <f>[20]Junho!$H$32</f>
        <v>9.3600000000000012</v>
      </c>
      <c r="AD24" s="18">
        <f>[20]Junho!$H$33</f>
        <v>14.76</v>
      </c>
      <c r="AE24" s="18">
        <f>[20]Junho!$H$34</f>
        <v>12.24</v>
      </c>
      <c r="AF24" s="36">
        <f t="shared" si="2"/>
        <v>33.119999999999997</v>
      </c>
    </row>
    <row r="25" spans="1:32" ht="17.100000000000001" customHeight="1" x14ac:dyDescent="0.2">
      <c r="A25" s="16" t="s">
        <v>15</v>
      </c>
      <c r="B25" s="18">
        <f>[21]Junho!$H$5</f>
        <v>18.720000000000002</v>
      </c>
      <c r="C25" s="18">
        <f>[21]Junho!$H$6</f>
        <v>17.28</v>
      </c>
      <c r="D25" s="18">
        <f>[21]Junho!$H$7</f>
        <v>9.3600000000000012</v>
      </c>
      <c r="E25" s="18">
        <f>[21]Junho!$H$8</f>
        <v>19.079999999999998</v>
      </c>
      <c r="F25" s="18">
        <f>[21]Junho!$H$9</f>
        <v>17.28</v>
      </c>
      <c r="G25" s="18">
        <f>[21]Junho!$H$10</f>
        <v>12.6</v>
      </c>
      <c r="H25" s="18">
        <f>[21]Junho!$H$11</f>
        <v>14.04</v>
      </c>
      <c r="I25" s="18">
        <f>[21]Junho!$H$12</f>
        <v>7.2</v>
      </c>
      <c r="J25" s="18">
        <f>[21]Junho!$H$13</f>
        <v>22.68</v>
      </c>
      <c r="K25" s="18">
        <f>[21]Junho!$H$14</f>
        <v>10.8</v>
      </c>
      <c r="L25" s="18">
        <f>[21]Junho!$H$15</f>
        <v>9.7200000000000006</v>
      </c>
      <c r="M25" s="18">
        <f>[21]Junho!$H$16</f>
        <v>9</v>
      </c>
      <c r="N25" s="18">
        <f>[21]Junho!$H$17</f>
        <v>16.559999999999999</v>
      </c>
      <c r="O25" s="18">
        <f>[21]Junho!$H$18</f>
        <v>15.120000000000001</v>
      </c>
      <c r="P25" s="18">
        <f>[21]Junho!$H$19</f>
        <v>20.52</v>
      </c>
      <c r="Q25" s="18">
        <f>[21]Junho!$H$20</f>
        <v>18.36</v>
      </c>
      <c r="R25" s="18">
        <f>[21]Junho!$H$21</f>
        <v>10.8</v>
      </c>
      <c r="S25" s="18">
        <f>[21]Junho!$H$22</f>
        <v>17.64</v>
      </c>
      <c r="T25" s="18">
        <f>[21]Junho!$H$23</f>
        <v>14.04</v>
      </c>
      <c r="U25" s="18">
        <f>[21]Junho!$H$24</f>
        <v>12.24</v>
      </c>
      <c r="V25" s="18">
        <f>[21]Junho!$H$25</f>
        <v>18.36</v>
      </c>
      <c r="W25" s="18">
        <f>[21]Junho!$H$26</f>
        <v>18.720000000000002</v>
      </c>
      <c r="X25" s="18">
        <f>[21]Junho!$H$27</f>
        <v>19.440000000000001</v>
      </c>
      <c r="Y25" s="18">
        <f>[21]Junho!$H$28</f>
        <v>12.6</v>
      </c>
      <c r="Z25" s="18">
        <f>[21]Junho!$H$29</f>
        <v>14.04</v>
      </c>
      <c r="AA25" s="18">
        <f>[21]Junho!$H$30</f>
        <v>16.2</v>
      </c>
      <c r="AB25" s="18">
        <f>[21]Junho!$H$31</f>
        <v>14.4</v>
      </c>
      <c r="AC25" s="18">
        <f>[21]Junho!$H$32</f>
        <v>16.559999999999999</v>
      </c>
      <c r="AD25" s="18">
        <f>[21]Junho!$H$33</f>
        <v>17.64</v>
      </c>
      <c r="AE25" s="18">
        <f>[21]Junho!$H$34</f>
        <v>16.559999999999999</v>
      </c>
      <c r="AF25" s="36">
        <f t="shared" si="2"/>
        <v>22.68</v>
      </c>
    </row>
    <row r="26" spans="1:32" ht="17.100000000000001" customHeight="1" x14ac:dyDescent="0.2">
      <c r="A26" s="16" t="s">
        <v>16</v>
      </c>
      <c r="B26" s="18">
        <f>[22]Junho!$H$5</f>
        <v>14.76</v>
      </c>
      <c r="C26" s="18">
        <f>[22]Junho!$H$6</f>
        <v>16.2</v>
      </c>
      <c r="D26" s="18">
        <f>[22]Junho!$H$7</f>
        <v>11.16</v>
      </c>
      <c r="E26" s="18">
        <f>[22]Junho!$H$8</f>
        <v>11.879999999999999</v>
      </c>
      <c r="F26" s="18">
        <f>[22]Junho!$H$9</f>
        <v>9.7200000000000006</v>
      </c>
      <c r="G26" s="18">
        <f>[22]Junho!$H$10</f>
        <v>6.84</v>
      </c>
      <c r="H26" s="18">
        <f>[22]Junho!$H$11</f>
        <v>7.5600000000000005</v>
      </c>
      <c r="I26" s="18">
        <f>[22]Junho!$H$12</f>
        <v>6.84</v>
      </c>
      <c r="J26" s="18">
        <f>[22]Junho!$H$13</f>
        <v>12.6</v>
      </c>
      <c r="K26" s="18">
        <f>[22]Junho!$H$14</f>
        <v>22.32</v>
      </c>
      <c r="L26" s="18">
        <f>[22]Junho!$H$15</f>
        <v>14.04</v>
      </c>
      <c r="M26" s="18">
        <f>[22]Junho!$H$16</f>
        <v>4.32</v>
      </c>
      <c r="N26" s="18">
        <f>[22]Junho!$H$17</f>
        <v>6.84</v>
      </c>
      <c r="O26" s="18">
        <f>[22]Junho!$H$18</f>
        <v>11.520000000000001</v>
      </c>
      <c r="P26" s="18">
        <f>[22]Junho!$H$19</f>
        <v>15.48</v>
      </c>
      <c r="Q26" s="18">
        <f>[22]Junho!$H$20</f>
        <v>20.16</v>
      </c>
      <c r="R26" s="18">
        <f>[22]Junho!$H$21</f>
        <v>14.76</v>
      </c>
      <c r="S26" s="18">
        <f>[22]Junho!$H$22</f>
        <v>12.6</v>
      </c>
      <c r="T26" s="18">
        <f>[22]Junho!$H$23</f>
        <v>14.76</v>
      </c>
      <c r="U26" s="18">
        <f>[22]Junho!$H$24</f>
        <v>9.7200000000000006</v>
      </c>
      <c r="V26" s="18" t="str">
        <f>[22]Junho!$H$25</f>
        <v>**</v>
      </c>
      <c r="W26" s="18" t="str">
        <f>[22]Junho!$H$26</f>
        <v>**</v>
      </c>
      <c r="X26" s="18" t="str">
        <f>[22]Junho!$H$27</f>
        <v>**</v>
      </c>
      <c r="Y26" s="18">
        <f>[22]Junho!$H$28</f>
        <v>10.08</v>
      </c>
      <c r="Z26" s="18" t="str">
        <f>[22]Junho!$H$29</f>
        <v>**</v>
      </c>
      <c r="AA26" s="18" t="str">
        <f>[22]Junho!$H$30</f>
        <v>**</v>
      </c>
      <c r="AB26" s="18" t="str">
        <f>[22]Junho!$H$31</f>
        <v>**</v>
      </c>
      <c r="AC26" s="18" t="str">
        <f>[22]Junho!$H$32</f>
        <v>**</v>
      </c>
      <c r="AD26" s="18">
        <f>[22]Junho!$H$33</f>
        <v>12.6</v>
      </c>
      <c r="AE26" s="18">
        <f>[22]Junho!$H$34</f>
        <v>12.6</v>
      </c>
      <c r="AF26" s="36">
        <f t="shared" si="2"/>
        <v>22.32</v>
      </c>
    </row>
    <row r="27" spans="1:32" ht="17.100000000000001" customHeight="1" x14ac:dyDescent="0.2">
      <c r="A27" s="16" t="s">
        <v>17</v>
      </c>
      <c r="B27" s="18">
        <f>[23]Junho!$H$5</f>
        <v>17.28</v>
      </c>
      <c r="C27" s="18">
        <f>[23]Junho!$H$6</f>
        <v>5.04</v>
      </c>
      <c r="D27" s="18">
        <f>[23]Junho!$H$7</f>
        <v>0</v>
      </c>
      <c r="E27" s="18">
        <f>[23]Junho!$H$8</f>
        <v>0</v>
      </c>
      <c r="F27" s="18">
        <f>[23]Junho!$H$9</f>
        <v>7.2</v>
      </c>
      <c r="G27" s="18">
        <f>[23]Junho!$H$10</f>
        <v>9.3600000000000012</v>
      </c>
      <c r="H27" s="18">
        <f>[23]Junho!$H$11</f>
        <v>7.5600000000000005</v>
      </c>
      <c r="I27" s="18">
        <f>[23]Junho!$H$12</f>
        <v>7.5600000000000005</v>
      </c>
      <c r="J27" s="18">
        <f>[23]Junho!$H$13</f>
        <v>13.68</v>
      </c>
      <c r="K27" s="18">
        <f>[23]Junho!$H$14</f>
        <v>12.24</v>
      </c>
      <c r="L27" s="18">
        <f>[23]Junho!$H$15</f>
        <v>6.84</v>
      </c>
      <c r="M27" s="18">
        <f>[23]Junho!$H$16</f>
        <v>6.84</v>
      </c>
      <c r="N27" s="18">
        <f>[23]Junho!$H$17</f>
        <v>6.48</v>
      </c>
      <c r="O27" s="18">
        <f>[23]Junho!$H$18</f>
        <v>13.68</v>
      </c>
      <c r="P27" s="18">
        <f>[23]Junho!$H$19</f>
        <v>16.2</v>
      </c>
      <c r="Q27" s="18">
        <f>[23]Junho!$H$20</f>
        <v>9.7200000000000006</v>
      </c>
      <c r="R27" s="18">
        <f>[23]Junho!$H$21</f>
        <v>8.64</v>
      </c>
      <c r="S27" s="18">
        <f>[23]Junho!$H$22</f>
        <v>11.520000000000001</v>
      </c>
      <c r="T27" s="18">
        <f>[23]Junho!$H$23</f>
        <v>10.08</v>
      </c>
      <c r="U27" s="18">
        <f>[23]Junho!$H$24</f>
        <v>10.08</v>
      </c>
      <c r="V27" s="18">
        <f>[23]Junho!$H$25</f>
        <v>15.840000000000002</v>
      </c>
      <c r="W27" s="18">
        <f>[23]Junho!$H$26</f>
        <v>5.4</v>
      </c>
      <c r="X27" s="18">
        <f>[23]Junho!$H$27</f>
        <v>4.32</v>
      </c>
      <c r="Y27" s="18">
        <f>[23]Junho!$H$28</f>
        <v>10.8</v>
      </c>
      <c r="Z27" s="18">
        <f>[23]Junho!$H$29</f>
        <v>0</v>
      </c>
      <c r="AA27" s="18">
        <f>[23]Junho!$H$30</f>
        <v>0</v>
      </c>
      <c r="AB27" s="18">
        <f>[23]Junho!$H$31</f>
        <v>0</v>
      </c>
      <c r="AC27" s="18">
        <f>[23]Junho!$H$32</f>
        <v>9.7200000000000006</v>
      </c>
      <c r="AD27" s="18">
        <f>[23]Junho!$H$33</f>
        <v>13.32</v>
      </c>
      <c r="AE27" s="18">
        <f>[23]Junho!$H$34</f>
        <v>8.2799999999999994</v>
      </c>
      <c r="AF27" s="36">
        <f t="shared" si="2"/>
        <v>17.28</v>
      </c>
    </row>
    <row r="28" spans="1:32" ht="17.100000000000001" customHeight="1" x14ac:dyDescent="0.2">
      <c r="A28" s="16" t="s">
        <v>18</v>
      </c>
      <c r="B28" s="18">
        <f>[24]Junho!$H$5</f>
        <v>9.3600000000000012</v>
      </c>
      <c r="C28" s="18">
        <f>[24]Junho!$H$6</f>
        <v>27</v>
      </c>
      <c r="D28" s="18">
        <f>[24]Junho!$H$7</f>
        <v>16.2</v>
      </c>
      <c r="E28" s="18">
        <f>[24]Junho!$H$8</f>
        <v>5.04</v>
      </c>
      <c r="F28" s="18">
        <f>[24]Junho!$H$9</f>
        <v>2.16</v>
      </c>
      <c r="G28" s="18">
        <f>[24]Junho!$H$10</f>
        <v>3.9600000000000004</v>
      </c>
      <c r="H28" s="18">
        <f>[24]Junho!$H$11</f>
        <v>16.920000000000002</v>
      </c>
      <c r="I28" s="18">
        <f>[24]Junho!$H$12</f>
        <v>15.120000000000001</v>
      </c>
      <c r="J28" s="18">
        <f>[24]Junho!$H$13</f>
        <v>22.32</v>
      </c>
      <c r="K28" s="18">
        <f>[24]Junho!$H$14</f>
        <v>6.84</v>
      </c>
      <c r="L28" s="18">
        <f>[24]Junho!$H$15</f>
        <v>6.12</v>
      </c>
      <c r="M28" s="18">
        <f>[24]Junho!$H$16</f>
        <v>10.44</v>
      </c>
      <c r="N28" s="18">
        <f>[24]Junho!$H$17</f>
        <v>9</v>
      </c>
      <c r="O28" s="18">
        <f>[24]Junho!$H$18</f>
        <v>12.96</v>
      </c>
      <c r="P28" s="18">
        <f>[24]Junho!$H$19</f>
        <v>3.24</v>
      </c>
      <c r="Q28" s="18">
        <f>[24]Junho!$H$20</f>
        <v>26.28</v>
      </c>
      <c r="R28" s="18">
        <f>[24]Junho!$H$21</f>
        <v>5.4</v>
      </c>
      <c r="S28" s="18">
        <f>[24]Junho!$H$22</f>
        <v>14.04</v>
      </c>
      <c r="T28" s="18">
        <f>[24]Junho!$H$23</f>
        <v>20.52</v>
      </c>
      <c r="U28" s="18">
        <f>[24]Junho!$H$24</f>
        <v>14.04</v>
      </c>
      <c r="V28" s="18">
        <f>[24]Junho!$H$25</f>
        <v>18.720000000000002</v>
      </c>
      <c r="W28" s="18">
        <f>[24]Junho!$H$26</f>
        <v>15.840000000000002</v>
      </c>
      <c r="X28" s="18">
        <f>[24]Junho!$H$27</f>
        <v>9.7200000000000006</v>
      </c>
      <c r="Y28" s="18">
        <f>[24]Junho!$H$28</f>
        <v>18.720000000000002</v>
      </c>
      <c r="Z28" s="18">
        <f>[24]Junho!$H$29</f>
        <v>16.2</v>
      </c>
      <c r="AA28" s="18">
        <f>[24]Junho!$H$30</f>
        <v>20.88</v>
      </c>
      <c r="AB28" s="18">
        <f>[24]Junho!$H$31</f>
        <v>29.880000000000003</v>
      </c>
      <c r="AC28" s="18">
        <f>[24]Junho!$H$32</f>
        <v>5.04</v>
      </c>
      <c r="AD28" s="18">
        <f>[24]Junho!$H$33</f>
        <v>24.840000000000003</v>
      </c>
      <c r="AE28" s="18">
        <f>[24]Junho!$H$34</f>
        <v>17.28</v>
      </c>
      <c r="AF28" s="36">
        <f t="shared" si="2"/>
        <v>29.880000000000003</v>
      </c>
    </row>
    <row r="29" spans="1:32" ht="17.100000000000001" customHeight="1" x14ac:dyDescent="0.2">
      <c r="A29" s="16" t="s">
        <v>19</v>
      </c>
      <c r="B29" s="18">
        <f>[25]Junho!$H$5</f>
        <v>14.559999999999999</v>
      </c>
      <c r="C29" s="18">
        <f>[25]Junho!$H$6</f>
        <v>11.879999999999999</v>
      </c>
      <c r="D29" s="18">
        <f>[25]Junho!$H$7</f>
        <v>17.28</v>
      </c>
      <c r="E29" s="18">
        <f>[25]Junho!$H$8</f>
        <v>11.16</v>
      </c>
      <c r="F29" s="18">
        <f>[25]Junho!$H$9</f>
        <v>16.920000000000002</v>
      </c>
      <c r="G29" s="18">
        <f>[25]Junho!$H$10</f>
        <v>10.8</v>
      </c>
      <c r="H29" s="18">
        <f>[25]Junho!$H$11</f>
        <v>16.559999999999999</v>
      </c>
      <c r="I29" s="18">
        <f>[25]Junho!$H$12</f>
        <v>11.520000000000001</v>
      </c>
      <c r="J29" s="18">
        <f>[25]Junho!$H$13</f>
        <v>20.16</v>
      </c>
      <c r="K29" s="18">
        <f>[25]Junho!$H$14</f>
        <v>19.079999999999998</v>
      </c>
      <c r="L29" s="18">
        <f>[25]Junho!$H$15</f>
        <v>8.2799999999999994</v>
      </c>
      <c r="M29" s="18">
        <f>[25]Junho!$H$16</f>
        <v>10.8</v>
      </c>
      <c r="N29" s="18">
        <f>[25]Junho!$H$17</f>
        <v>11.879999999999999</v>
      </c>
      <c r="O29" s="18">
        <f>[25]Junho!$H$18</f>
        <v>14.4</v>
      </c>
      <c r="P29" s="18">
        <f>[25]Junho!$H$19</f>
        <v>28.08</v>
      </c>
      <c r="Q29" s="18">
        <f>[25]Junho!$H$20</f>
        <v>20.88</v>
      </c>
      <c r="R29" s="18">
        <f>[25]Junho!$H$21</f>
        <v>11.16</v>
      </c>
      <c r="S29" s="18">
        <f>[25]Junho!$H$22</f>
        <v>23.400000000000002</v>
      </c>
      <c r="T29" s="18">
        <f>[25]Junho!$H$23</f>
        <v>14.76</v>
      </c>
      <c r="U29" s="18">
        <f>[25]Junho!$H$24</f>
        <v>12.6</v>
      </c>
      <c r="V29" s="18">
        <f>[25]Junho!$H$25</f>
        <v>19.8</v>
      </c>
      <c r="W29" s="18">
        <f>[25]Junho!$H$26</f>
        <v>12.6</v>
      </c>
      <c r="X29" s="18">
        <f>[25]Junho!$H$27</f>
        <v>15.48</v>
      </c>
      <c r="Y29" s="18" t="str">
        <f>[25]Junho!$H$28</f>
        <v>**</v>
      </c>
      <c r="Z29" s="18" t="str">
        <f>[25]Junho!$H$29</f>
        <v>**</v>
      </c>
      <c r="AA29" s="18" t="str">
        <f>[25]Junho!$H$30</f>
        <v>**</v>
      </c>
      <c r="AB29" s="18" t="str">
        <f>[25]Junho!$H$31</f>
        <v>**</v>
      </c>
      <c r="AC29" s="18">
        <f>[25]Junho!$H$32</f>
        <v>17.64</v>
      </c>
      <c r="AD29" s="18">
        <f>[25]Junho!$H$33</f>
        <v>22.32</v>
      </c>
      <c r="AE29" s="18">
        <f>[25]Junho!$H$34</f>
        <v>12.6</v>
      </c>
      <c r="AF29" s="36">
        <f t="shared" si="2"/>
        <v>28.08</v>
      </c>
    </row>
    <row r="30" spans="1:32" ht="17.100000000000001" customHeight="1" x14ac:dyDescent="0.2">
      <c r="A30" s="16" t="s">
        <v>31</v>
      </c>
      <c r="B30" s="18">
        <f>[26]Junho!$H$5</f>
        <v>20.52</v>
      </c>
      <c r="C30" s="18">
        <f>[26]Junho!$H$6</f>
        <v>14.04</v>
      </c>
      <c r="D30" s="18">
        <f>[26]Junho!$H$7</f>
        <v>12.96</v>
      </c>
      <c r="E30" s="18">
        <f>[26]Junho!$H$8</f>
        <v>10.44</v>
      </c>
      <c r="F30" s="18">
        <f>[26]Junho!$H$9</f>
        <v>17.28</v>
      </c>
      <c r="G30" s="18">
        <f>[26]Junho!$H$10</f>
        <v>9.3600000000000012</v>
      </c>
      <c r="H30" s="18">
        <f>[26]Junho!$H$11</f>
        <v>9.7200000000000006</v>
      </c>
      <c r="I30" s="18">
        <f>[26]Junho!$H$12</f>
        <v>11.520000000000001</v>
      </c>
      <c r="J30" s="18">
        <f>[26]Junho!$H$13</f>
        <v>27.720000000000002</v>
      </c>
      <c r="K30" s="18">
        <f>[26]Junho!$H$14</f>
        <v>10.08</v>
      </c>
      <c r="L30" s="18">
        <f>[26]Junho!$H$15</f>
        <v>9.3600000000000012</v>
      </c>
      <c r="M30" s="18">
        <f>[26]Junho!$H$16</f>
        <v>6.48</v>
      </c>
      <c r="N30" s="18">
        <f>[26]Junho!$H$17</f>
        <v>9.7200000000000006</v>
      </c>
      <c r="O30" s="18">
        <f>[26]Junho!$H$18</f>
        <v>14.04</v>
      </c>
      <c r="P30" s="18">
        <f>[26]Junho!$H$19</f>
        <v>13.68</v>
      </c>
      <c r="Q30" s="18">
        <f>[26]Junho!$H$20</f>
        <v>15.840000000000002</v>
      </c>
      <c r="R30" s="18">
        <f>[26]Junho!$H$21</f>
        <v>10.08</v>
      </c>
      <c r="S30" s="18">
        <f>[26]Junho!$H$22</f>
        <v>14.04</v>
      </c>
      <c r="T30" s="18">
        <f>[26]Junho!$H$23</f>
        <v>14.76</v>
      </c>
      <c r="U30" s="18">
        <f>[26]Junho!$H$24</f>
        <v>12.96</v>
      </c>
      <c r="V30" s="18">
        <f>[26]Junho!$H$25</f>
        <v>14.4</v>
      </c>
      <c r="W30" s="18">
        <f>[26]Junho!$H$26</f>
        <v>9.7200000000000006</v>
      </c>
      <c r="X30" s="18">
        <f>[26]Junho!$H$27</f>
        <v>12.96</v>
      </c>
      <c r="Y30" s="18">
        <f>[26]Junho!$H$28</f>
        <v>12.6</v>
      </c>
      <c r="Z30" s="18">
        <f>[26]Junho!$H$29</f>
        <v>15.48</v>
      </c>
      <c r="AA30" s="18">
        <f>[26]Junho!$H$30</f>
        <v>13.68</v>
      </c>
      <c r="AB30" s="18">
        <f>[26]Junho!$H$31</f>
        <v>11.520000000000001</v>
      </c>
      <c r="AC30" s="18">
        <f>[26]Junho!$H$32</f>
        <v>17.64</v>
      </c>
      <c r="AD30" s="18">
        <f>[26]Junho!$H$33</f>
        <v>15.48</v>
      </c>
      <c r="AE30" s="18">
        <f>[26]Junho!$H$34</f>
        <v>9.7200000000000006</v>
      </c>
      <c r="AF30" s="36">
        <f t="shared" si="2"/>
        <v>27.720000000000002</v>
      </c>
    </row>
    <row r="31" spans="1:32" ht="17.100000000000001" customHeight="1" x14ac:dyDescent="0.2">
      <c r="A31" s="16" t="s">
        <v>51</v>
      </c>
      <c r="B31" s="18">
        <f>[27]Junho!$H$5</f>
        <v>20.52</v>
      </c>
      <c r="C31" s="18">
        <f>[27]Junho!$H$6</f>
        <v>36.72</v>
      </c>
      <c r="D31" s="18">
        <f>[27]Junho!$H$7</f>
        <v>35.64</v>
      </c>
      <c r="E31" s="18">
        <f>[27]Junho!$H$8</f>
        <v>18.36</v>
      </c>
      <c r="F31" s="18">
        <f>[27]Junho!$H$9</f>
        <v>15.120000000000001</v>
      </c>
      <c r="G31" s="18">
        <f>[27]Junho!$H$10</f>
        <v>13.68</v>
      </c>
      <c r="H31" s="18">
        <f>[27]Junho!$H$11</f>
        <v>21.96</v>
      </c>
      <c r="I31" s="18">
        <f>[27]Junho!$H$12</f>
        <v>16.920000000000002</v>
      </c>
      <c r="J31" s="18">
        <f>[27]Junho!$H$13</f>
        <v>20.88</v>
      </c>
      <c r="K31" s="18">
        <f>[27]Junho!$H$14</f>
        <v>18.36</v>
      </c>
      <c r="L31" s="18">
        <f>[27]Junho!$H$15</f>
        <v>16.920000000000002</v>
      </c>
      <c r="M31" s="18">
        <f>[27]Junho!$H$16</f>
        <v>11.520000000000001</v>
      </c>
      <c r="N31" s="18">
        <f>[27]Junho!$H$17</f>
        <v>15.120000000000001</v>
      </c>
      <c r="O31" s="18">
        <f>[27]Junho!$H$18</f>
        <v>15.48</v>
      </c>
      <c r="P31" s="18">
        <f>[27]Junho!$H$19</f>
        <v>14.76</v>
      </c>
      <c r="Q31" s="18">
        <f>[27]Junho!$H$20</f>
        <v>27</v>
      </c>
      <c r="R31" s="18">
        <f>[27]Junho!$H$21</f>
        <v>16.920000000000002</v>
      </c>
      <c r="S31" s="18">
        <f>[27]Junho!$H$22</f>
        <v>20.88</v>
      </c>
      <c r="T31" s="18">
        <f>[27]Junho!$H$23</f>
        <v>18.720000000000002</v>
      </c>
      <c r="U31" s="18">
        <f>[27]Junho!$H$24</f>
        <v>15.840000000000002</v>
      </c>
      <c r="V31" s="18">
        <f>[27]Junho!$H$25</f>
        <v>11.520000000000001</v>
      </c>
      <c r="W31" s="18">
        <f>[27]Junho!$H$26</f>
        <v>15.120000000000001</v>
      </c>
      <c r="X31" s="18">
        <f>[27]Junho!$H$27</f>
        <v>15.120000000000001</v>
      </c>
      <c r="Y31" s="18">
        <f>[27]Junho!$H$28</f>
        <v>19.079999999999998</v>
      </c>
      <c r="Z31" s="18">
        <f>[27]Junho!$H$29</f>
        <v>20.52</v>
      </c>
      <c r="AA31" s="18">
        <f>[27]Junho!$H$30</f>
        <v>21.240000000000002</v>
      </c>
      <c r="AB31" s="18">
        <f>[27]Junho!$H$31</f>
        <v>25.92</v>
      </c>
      <c r="AC31" s="18">
        <f>[27]Junho!$H$32</f>
        <v>21.6</v>
      </c>
      <c r="AD31" s="18">
        <f>[27]Junho!$H$33</f>
        <v>20.88</v>
      </c>
      <c r="AE31" s="18">
        <f>[27]Junho!$H$34</f>
        <v>14.76</v>
      </c>
      <c r="AF31" s="36">
        <f t="shared" si="2"/>
        <v>36.72</v>
      </c>
    </row>
    <row r="32" spans="1:32" ht="17.100000000000001" customHeight="1" x14ac:dyDescent="0.2">
      <c r="A32" s="16" t="s">
        <v>20</v>
      </c>
      <c r="B32" s="18">
        <f>[28]Junho!$H$5</f>
        <v>10.44</v>
      </c>
      <c r="C32" s="18">
        <f>[28]Junho!$H$6</f>
        <v>10.44</v>
      </c>
      <c r="D32" s="18">
        <f>[28]Junho!$H$7</f>
        <v>4.32</v>
      </c>
      <c r="E32" s="18">
        <f>[28]Junho!$H$8</f>
        <v>9.7200000000000006</v>
      </c>
      <c r="F32" s="18">
        <f>[28]Junho!$H$9</f>
        <v>6.84</v>
      </c>
      <c r="G32" s="18">
        <f>[28]Junho!$H$10</f>
        <v>6.48</v>
      </c>
      <c r="H32" s="18">
        <f>[28]Junho!$H$11</f>
        <v>4.6800000000000006</v>
      </c>
      <c r="I32" s="18">
        <f>[28]Junho!$H$12</f>
        <v>7.9200000000000008</v>
      </c>
      <c r="J32" s="18">
        <f>[28]Junho!$H$13</f>
        <v>7.5600000000000005</v>
      </c>
      <c r="K32" s="18">
        <f>[28]Junho!$H$14</f>
        <v>13.32</v>
      </c>
      <c r="L32" s="18">
        <f>[28]Junho!$H$15</f>
        <v>5.4</v>
      </c>
      <c r="M32" s="18">
        <f>[28]Junho!$H$16</f>
        <v>7.2</v>
      </c>
      <c r="N32" s="18">
        <f>[28]Junho!$H$17</f>
        <v>6.48</v>
      </c>
      <c r="O32" s="18">
        <f>[28]Junho!$H$18</f>
        <v>8.2799999999999994</v>
      </c>
      <c r="P32" s="18">
        <f>[28]Junho!$H$19</f>
        <v>12.6</v>
      </c>
      <c r="Q32" s="18">
        <f>[28]Junho!$H$20</f>
        <v>16.2</v>
      </c>
      <c r="R32" s="18">
        <f>[28]Junho!$H$21</f>
        <v>5.4</v>
      </c>
      <c r="S32" s="18">
        <f>[28]Junho!$H$22</f>
        <v>7.5600000000000005</v>
      </c>
      <c r="T32" s="18">
        <f>[28]Junho!$H$23</f>
        <v>15.840000000000002</v>
      </c>
      <c r="U32" s="18">
        <f>[28]Junho!$H$24</f>
        <v>8.64</v>
      </c>
      <c r="V32" s="18">
        <f>[28]Junho!$H$25</f>
        <v>9.7200000000000006</v>
      </c>
      <c r="W32" s="18">
        <f>[28]Junho!$H$26</f>
        <v>14.04</v>
      </c>
      <c r="X32" s="18">
        <f>[28]Junho!$H$27</f>
        <v>5.7600000000000007</v>
      </c>
      <c r="Y32" s="18">
        <f>[28]Junho!$H$28</f>
        <v>6.84</v>
      </c>
      <c r="Z32" s="18">
        <f>[28]Junho!$H$29</f>
        <v>15.840000000000002</v>
      </c>
      <c r="AA32" s="18">
        <f>[28]Junho!$H$30</f>
        <v>8.2799999999999994</v>
      </c>
      <c r="AB32" s="18">
        <f>[28]Junho!$H$31</f>
        <v>13.68</v>
      </c>
      <c r="AC32" s="18">
        <f>[28]Junho!$H$32</f>
        <v>10.08</v>
      </c>
      <c r="AD32" s="18">
        <f>[28]Junho!$H$33</f>
        <v>9.7200000000000006</v>
      </c>
      <c r="AE32" s="18">
        <f>[28]Junho!$H$34</f>
        <v>6.84</v>
      </c>
      <c r="AF32" s="36">
        <f>MAX(B32:AE32)</f>
        <v>16.2</v>
      </c>
    </row>
    <row r="33" spans="1:32" s="5" customFormat="1" ht="17.100000000000001" customHeight="1" x14ac:dyDescent="0.2">
      <c r="A33" s="38" t="s">
        <v>33</v>
      </c>
      <c r="B33" s="32">
        <f t="shared" ref="B33:AF33" si="3">MAX(B5:B32)</f>
        <v>20.88</v>
      </c>
      <c r="C33" s="32">
        <f t="shared" si="3"/>
        <v>36.72</v>
      </c>
      <c r="D33" s="32">
        <f t="shared" si="3"/>
        <v>35.64</v>
      </c>
      <c r="E33" s="32">
        <f t="shared" si="3"/>
        <v>21.240000000000002</v>
      </c>
      <c r="F33" s="32">
        <f t="shared" si="3"/>
        <v>22.32</v>
      </c>
      <c r="G33" s="32">
        <f t="shared" si="3"/>
        <v>17.28</v>
      </c>
      <c r="H33" s="32">
        <f t="shared" si="3"/>
        <v>21.96</v>
      </c>
      <c r="I33" s="32">
        <f t="shared" si="3"/>
        <v>22.68</v>
      </c>
      <c r="J33" s="32">
        <f t="shared" si="3"/>
        <v>30.240000000000002</v>
      </c>
      <c r="K33" s="32">
        <f t="shared" si="3"/>
        <v>22.32</v>
      </c>
      <c r="L33" s="32">
        <f t="shared" si="3"/>
        <v>17.64</v>
      </c>
      <c r="M33" s="32">
        <f t="shared" si="3"/>
        <v>23.759999999999998</v>
      </c>
      <c r="N33" s="32">
        <f t="shared" si="3"/>
        <v>18</v>
      </c>
      <c r="O33" s="32">
        <f t="shared" si="3"/>
        <v>20.16</v>
      </c>
      <c r="P33" s="32">
        <f t="shared" si="3"/>
        <v>33.119999999999997</v>
      </c>
      <c r="Q33" s="32">
        <f t="shared" si="3"/>
        <v>33.119999999999997</v>
      </c>
      <c r="R33" s="32">
        <f t="shared" si="3"/>
        <v>16.920000000000002</v>
      </c>
      <c r="S33" s="32">
        <f t="shared" si="3"/>
        <v>23.400000000000002</v>
      </c>
      <c r="T33" s="32">
        <f t="shared" si="3"/>
        <v>20.88</v>
      </c>
      <c r="U33" s="32">
        <f t="shared" si="3"/>
        <v>20.16</v>
      </c>
      <c r="V33" s="32">
        <f t="shared" si="3"/>
        <v>26.64</v>
      </c>
      <c r="W33" s="32">
        <f t="shared" si="3"/>
        <v>18.720000000000002</v>
      </c>
      <c r="X33" s="32">
        <f t="shared" si="3"/>
        <v>22.32</v>
      </c>
      <c r="Y33" s="32">
        <f t="shared" si="3"/>
        <v>23.400000000000002</v>
      </c>
      <c r="Z33" s="32">
        <f t="shared" si="3"/>
        <v>25.92</v>
      </c>
      <c r="AA33" s="32">
        <f t="shared" si="3"/>
        <v>26.64</v>
      </c>
      <c r="AB33" s="32">
        <f t="shared" si="3"/>
        <v>29.880000000000003</v>
      </c>
      <c r="AC33" s="32">
        <f t="shared" si="3"/>
        <v>21.6</v>
      </c>
      <c r="AD33" s="32">
        <f t="shared" si="3"/>
        <v>24.840000000000003</v>
      </c>
      <c r="AE33" s="32">
        <f t="shared" si="3"/>
        <v>18.36</v>
      </c>
      <c r="AF33" s="36">
        <f t="shared" si="3"/>
        <v>36.72</v>
      </c>
    </row>
    <row r="35" spans="1:32" x14ac:dyDescent="0.2">
      <c r="B35" s="2"/>
      <c r="C35" s="2"/>
      <c r="D35" s="48"/>
      <c r="E35" s="48" t="s">
        <v>61</v>
      </c>
      <c r="F35" s="48"/>
      <c r="G35" s="48"/>
      <c r="H35" s="48"/>
      <c r="K35" s="2"/>
      <c r="L35" s="2"/>
      <c r="M35" s="2"/>
      <c r="N35" s="2" t="s">
        <v>62</v>
      </c>
      <c r="O35" s="2"/>
      <c r="P35" s="2"/>
      <c r="Q35" s="2"/>
      <c r="W35" s="2"/>
      <c r="X35" s="2"/>
      <c r="Y35" s="2" t="s">
        <v>63</v>
      </c>
      <c r="Z35" s="2"/>
      <c r="AA35" s="2"/>
    </row>
    <row r="36" spans="1:32" x14ac:dyDescent="0.2">
      <c r="K36" s="49"/>
      <c r="L36" s="49"/>
      <c r="M36" s="49"/>
      <c r="N36" s="49" t="s">
        <v>64</v>
      </c>
      <c r="O36" s="49"/>
      <c r="P36" s="49"/>
      <c r="Q36" s="49"/>
      <c r="W36" s="49"/>
      <c r="X36" s="49"/>
      <c r="Y36" s="49" t="s">
        <v>65</v>
      </c>
      <c r="Z36" s="49"/>
      <c r="AA36" s="49"/>
    </row>
    <row r="42" spans="1:32" x14ac:dyDescent="0.2">
      <c r="V42" s="3" t="s">
        <v>53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AF44" sqref="AF44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4" ht="20.100000000000001" customHeight="1" x14ac:dyDescent="0.2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4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7"/>
    </row>
    <row r="3" spans="1:34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42" t="s">
        <v>43</v>
      </c>
      <c r="AG3" s="10"/>
    </row>
    <row r="4" spans="1:34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42" t="s">
        <v>39</v>
      </c>
      <c r="AG4" s="10"/>
    </row>
    <row r="5" spans="1:34" s="5" customFormat="1" ht="20.100000000000001" customHeight="1" x14ac:dyDescent="0.2">
      <c r="A5" s="16" t="s">
        <v>47</v>
      </c>
      <c r="B5" s="17" t="str">
        <f>[1]Junho!$I$5</f>
        <v>O</v>
      </c>
      <c r="C5" s="17" t="str">
        <f>[1]Junho!$I$6</f>
        <v>N</v>
      </c>
      <c r="D5" s="17" t="str">
        <f>[1]Junho!$I$7</f>
        <v>SO</v>
      </c>
      <c r="E5" s="17" t="str">
        <f>[1]Junho!$I$8</f>
        <v>O</v>
      </c>
      <c r="F5" s="17" t="str">
        <f>[1]Junho!$I$9</f>
        <v>O</v>
      </c>
      <c r="G5" s="17" t="str">
        <f>[1]Junho!$I$10</f>
        <v>O</v>
      </c>
      <c r="H5" s="17" t="str">
        <f>[1]Junho!$I$11</f>
        <v>O</v>
      </c>
      <c r="I5" s="17" t="str">
        <f>[1]Junho!$I$12</f>
        <v>SO</v>
      </c>
      <c r="J5" s="17" t="str">
        <f>[1]Junho!$I$13</f>
        <v>SO</v>
      </c>
      <c r="K5" s="17" t="str">
        <f>[1]Junho!$I$14</f>
        <v>O</v>
      </c>
      <c r="L5" s="17" t="str">
        <f>[1]Junho!$I$15</f>
        <v>NE</v>
      </c>
      <c r="M5" s="17" t="str">
        <f>[1]Junho!$I$16</f>
        <v>SO</v>
      </c>
      <c r="N5" s="17" t="str">
        <f>[1]Junho!$I$17</f>
        <v>SO</v>
      </c>
      <c r="O5" s="17" t="str">
        <f>[1]Junho!$I$18</f>
        <v>O</v>
      </c>
      <c r="P5" s="17" t="str">
        <f>[1]Junho!$I$19</f>
        <v>O</v>
      </c>
      <c r="Q5" s="17" t="str">
        <f>[1]Junho!$I$20</f>
        <v>SO</v>
      </c>
      <c r="R5" s="17" t="str">
        <f>[1]Junho!$I$21</f>
        <v>S</v>
      </c>
      <c r="S5" s="17" t="str">
        <f>[1]Junho!$I$22</f>
        <v>SO</v>
      </c>
      <c r="T5" s="17" t="str">
        <f>[1]Junho!$I$23</f>
        <v>N</v>
      </c>
      <c r="U5" s="17" t="str">
        <f>[1]Junho!$I$24</f>
        <v>O</v>
      </c>
      <c r="V5" s="17" t="str">
        <f>[1]Junho!$I$25</f>
        <v>NE</v>
      </c>
      <c r="W5" s="17" t="str">
        <f>[1]Junho!$I$26</f>
        <v>O</v>
      </c>
      <c r="X5" s="17" t="str">
        <f>[1]Junho!$I$27</f>
        <v>O</v>
      </c>
      <c r="Y5" s="17" t="str">
        <f>[1]Junho!$I$28</f>
        <v>O</v>
      </c>
      <c r="Z5" s="17" t="str">
        <f>[1]Junho!$I$29</f>
        <v>O</v>
      </c>
      <c r="AA5" s="17" t="str">
        <f>[1]Junho!$I$30</f>
        <v>SO</v>
      </c>
      <c r="AB5" s="17" t="str">
        <f>[1]Junho!$I$31</f>
        <v>SE</v>
      </c>
      <c r="AC5" s="17" t="str">
        <f>[1]Junho!$I$32</f>
        <v>SE</v>
      </c>
      <c r="AD5" s="17" t="str">
        <f>[1]Junho!$I$33</f>
        <v>NE</v>
      </c>
      <c r="AE5" s="17" t="str">
        <f>[1]Junho!$I$34</f>
        <v>NE</v>
      </c>
      <c r="AF5" s="50" t="str">
        <f>[1]Maio!$I$35</f>
        <v>O</v>
      </c>
      <c r="AG5" s="10"/>
    </row>
    <row r="6" spans="1:34" s="1" customFormat="1" ht="17.100000000000001" customHeight="1" x14ac:dyDescent="0.2">
      <c r="A6" s="16" t="s">
        <v>0</v>
      </c>
      <c r="B6" s="18" t="str">
        <f>[2]Junho!$I$5</f>
        <v>L</v>
      </c>
      <c r="C6" s="18" t="str">
        <f>[2]Junho!$I$6</f>
        <v>SO</v>
      </c>
      <c r="D6" s="18" t="str">
        <f>[2]Junho!$I$7</f>
        <v>S</v>
      </c>
      <c r="E6" s="18" t="str">
        <f>[2]Junho!$I$8</f>
        <v>SO</v>
      </c>
      <c r="F6" s="18" t="str">
        <f>[2]Junho!$I$9</f>
        <v>L</v>
      </c>
      <c r="G6" s="18" t="str">
        <f>[2]Junho!$I$10</f>
        <v>SO</v>
      </c>
      <c r="H6" s="18" t="str">
        <f>[2]Junho!$I$11</f>
        <v>SO</v>
      </c>
      <c r="I6" s="18" t="str">
        <f>[2]Junho!$I$12</f>
        <v>SO</v>
      </c>
      <c r="J6" s="18" t="str">
        <f>[2]Junho!$I$13</f>
        <v>L</v>
      </c>
      <c r="K6" s="18" t="str">
        <f>[2]Junho!$I$14</f>
        <v>L</v>
      </c>
      <c r="L6" s="18" t="str">
        <f>[2]Junho!$I$15</f>
        <v>SO</v>
      </c>
      <c r="M6" s="18" t="str">
        <f>[2]Junho!$I$16</f>
        <v>SO</v>
      </c>
      <c r="N6" s="18" t="str">
        <f>[2]Junho!$I$17</f>
        <v>L</v>
      </c>
      <c r="O6" s="18" t="str">
        <f>[2]Junho!$I$18</f>
        <v>NE</v>
      </c>
      <c r="P6" s="18" t="str">
        <f>[2]Junho!$I$19</f>
        <v>L</v>
      </c>
      <c r="Q6" s="18" t="str">
        <f>[2]Junho!$I$20</f>
        <v>NE</v>
      </c>
      <c r="R6" s="18" t="str">
        <f>[2]Junho!$I$21</f>
        <v>L</v>
      </c>
      <c r="S6" s="18" t="str">
        <f>[2]Junho!$I$22</f>
        <v>L</v>
      </c>
      <c r="T6" s="19" t="str">
        <f>[2]Junho!$I$23</f>
        <v>L</v>
      </c>
      <c r="U6" s="19" t="str">
        <f>[2]Junho!$I$24</f>
        <v>O</v>
      </c>
      <c r="V6" s="19" t="str">
        <f>[2]Junho!$I$25</f>
        <v>O</v>
      </c>
      <c r="W6" s="19" t="str">
        <f>[2]Junho!$I$26</f>
        <v>L</v>
      </c>
      <c r="X6" s="19" t="str">
        <f>[2]Junho!$I$27</f>
        <v>NE</v>
      </c>
      <c r="Y6" s="19" t="str">
        <f>[2]Junho!$I$28</f>
        <v>SO</v>
      </c>
      <c r="Z6" s="19" t="str">
        <f>[2]Junho!$I$29</f>
        <v>**</v>
      </c>
      <c r="AA6" s="19" t="str">
        <f>[2]Junho!$I$30</f>
        <v>**</v>
      </c>
      <c r="AB6" s="19" t="str">
        <f>[2]Junho!$I$31</f>
        <v>**</v>
      </c>
      <c r="AC6" s="19" t="str">
        <f>[2]Junho!$I$32</f>
        <v>N</v>
      </c>
      <c r="AD6" s="19" t="str">
        <f>[2]Junho!$I$33</f>
        <v>N</v>
      </c>
      <c r="AE6" s="19" t="str">
        <f>[2]Junho!$I$34</f>
        <v>SO</v>
      </c>
      <c r="AF6" s="51" t="str">
        <f>[2]Maio!$I$35</f>
        <v>NE</v>
      </c>
      <c r="AG6" s="2"/>
    </row>
    <row r="7" spans="1:34" ht="17.100000000000001" customHeight="1" x14ac:dyDescent="0.2">
      <c r="A7" s="16" t="s">
        <v>1</v>
      </c>
      <c r="B7" s="20" t="str">
        <f>[3]Junho!$I$5</f>
        <v>N</v>
      </c>
      <c r="C7" s="20" t="str">
        <f>[3]Junho!$I$6</f>
        <v>NO</v>
      </c>
      <c r="D7" s="20" t="str">
        <f>[3]Junho!$I$7</f>
        <v>SE</v>
      </c>
      <c r="E7" s="20" t="str">
        <f>[3]Junho!$I$8</f>
        <v>SE</v>
      </c>
      <c r="F7" s="20" t="str">
        <f>[3]Junho!$I$9</f>
        <v>SE</v>
      </c>
      <c r="G7" s="20" t="str">
        <f>[3]Junho!$I$10</f>
        <v>SE</v>
      </c>
      <c r="H7" s="20" t="str">
        <f>[3]Junho!$I$11</f>
        <v>SE</v>
      </c>
      <c r="I7" s="20" t="str">
        <f>[3]Junho!$I$12</f>
        <v>SE</v>
      </c>
      <c r="J7" s="20" t="str">
        <f>[3]Junho!$I$13</f>
        <v>SE</v>
      </c>
      <c r="K7" s="20" t="str">
        <f>[3]Junho!$I$14</f>
        <v>SE</v>
      </c>
      <c r="L7" s="20" t="str">
        <f>[3]Junho!$I$15</f>
        <v>S</v>
      </c>
      <c r="M7" s="20" t="str">
        <f>[3]Junho!$I$16</f>
        <v>S</v>
      </c>
      <c r="N7" s="20" t="str">
        <f>[3]Junho!$I$17</f>
        <v>SE</v>
      </c>
      <c r="O7" s="20" t="str">
        <f>[3]Junho!$I$18</f>
        <v>SE</v>
      </c>
      <c r="P7" s="20" t="str">
        <f>[3]Junho!$I$19</f>
        <v>SE</v>
      </c>
      <c r="Q7" s="20" t="str">
        <f>[3]Junho!$I$20</f>
        <v>SE</v>
      </c>
      <c r="R7" s="20" t="str">
        <f>[3]Junho!$I$21</f>
        <v>S</v>
      </c>
      <c r="S7" s="20" t="str">
        <f>[3]Junho!$I$22</f>
        <v>SE</v>
      </c>
      <c r="T7" s="21" t="str">
        <f>[3]Junho!$I$23</f>
        <v>L</v>
      </c>
      <c r="U7" s="21" t="str">
        <f>[3]Junho!$I$24</f>
        <v>NO</v>
      </c>
      <c r="V7" s="21" t="str">
        <f>[3]Junho!$I$25</f>
        <v>O</v>
      </c>
      <c r="W7" s="21" t="str">
        <f>[3]Junho!$I$26</f>
        <v>S</v>
      </c>
      <c r="X7" s="21" t="str">
        <f>[3]Junho!$I$27</f>
        <v>SE</v>
      </c>
      <c r="Y7" s="21" t="str">
        <f>[3]Junho!$I$28</f>
        <v>SE</v>
      </c>
      <c r="Z7" s="21" t="str">
        <f>[3]Junho!$I$29</f>
        <v>S</v>
      </c>
      <c r="AA7" s="21" t="str">
        <f>[3]Junho!$I$30</f>
        <v>SE</v>
      </c>
      <c r="AB7" s="21" t="str">
        <f>[3]Junho!$I$31</f>
        <v>NE</v>
      </c>
      <c r="AC7" s="21" t="str">
        <f>[3]Junho!$I$32</f>
        <v>SE</v>
      </c>
      <c r="AD7" s="21" t="str">
        <f>[3]Junho!$I$33</f>
        <v>SE</v>
      </c>
      <c r="AE7" s="21" t="str">
        <f>[3]Junho!$I$34</f>
        <v>SE</v>
      </c>
      <c r="AF7" s="51" t="str">
        <f>[3]Maio!$I$35</f>
        <v>SE</v>
      </c>
      <c r="AG7" s="2"/>
    </row>
    <row r="8" spans="1:34" ht="17.100000000000001" customHeight="1" x14ac:dyDescent="0.2">
      <c r="A8" s="16" t="s">
        <v>58</v>
      </c>
      <c r="B8" s="20" t="str">
        <f>[4]Junho!$I$5</f>
        <v>L</v>
      </c>
      <c r="C8" s="20" t="str">
        <f>[4]Junho!$I$6</f>
        <v>N</v>
      </c>
      <c r="D8" s="20" t="str">
        <f>[4]Junho!$I$7</f>
        <v>S</v>
      </c>
      <c r="E8" s="20" t="str">
        <f>[4]Junho!$I$8</f>
        <v>SE</v>
      </c>
      <c r="F8" s="20" t="str">
        <f>[4]Junho!$I$9</f>
        <v>L</v>
      </c>
      <c r="G8" s="20" t="str">
        <f>[4]Junho!$I$10</f>
        <v>L</v>
      </c>
      <c r="H8" s="20" t="str">
        <f>[4]Junho!$I$11</f>
        <v>SE</v>
      </c>
      <c r="I8" s="20" t="str">
        <f>[4]Junho!$I$12</f>
        <v>SE</v>
      </c>
      <c r="J8" s="20" t="str">
        <f>[4]Junho!$I$13</f>
        <v>L</v>
      </c>
      <c r="K8" s="20" t="str">
        <f>[4]Junho!$I$14</f>
        <v>SE</v>
      </c>
      <c r="L8" s="20" t="str">
        <f>[4]Junho!$I$15</f>
        <v>**</v>
      </c>
      <c r="M8" s="20" t="str">
        <f>[4]Junho!$I$16</f>
        <v>**</v>
      </c>
      <c r="N8" s="20" t="str">
        <f>[4]Junho!$I$17</f>
        <v>**</v>
      </c>
      <c r="O8" s="20" t="str">
        <f>[4]Junho!$I$18</f>
        <v>**</v>
      </c>
      <c r="P8" s="20" t="str">
        <f>[4]Junho!$I$19</f>
        <v>**</v>
      </c>
      <c r="Q8" s="20" t="str">
        <f>[4]Junho!$I$20</f>
        <v>L</v>
      </c>
      <c r="R8" s="20" t="str">
        <f>[4]Junho!$I$21</f>
        <v>O</v>
      </c>
      <c r="S8" s="20" t="str">
        <f>[4]Junho!$I$22</f>
        <v>L</v>
      </c>
      <c r="T8" s="21" t="str">
        <f>[4]Junho!$I$23</f>
        <v>NE</v>
      </c>
      <c r="U8" s="21" t="str">
        <f>[4]Junho!$I$24</f>
        <v>NE</v>
      </c>
      <c r="V8" s="21" t="str">
        <f>[4]Junho!$I$25</f>
        <v>SO</v>
      </c>
      <c r="W8" s="21" t="str">
        <f>[4]Junho!$I$26</f>
        <v>SO</v>
      </c>
      <c r="X8" s="21" t="str">
        <f>[4]Junho!$I$27</f>
        <v>L</v>
      </c>
      <c r="Y8" s="21" t="str">
        <f>[4]Junho!$I$28</f>
        <v>L</v>
      </c>
      <c r="Z8" s="21" t="str">
        <f>[4]Junho!$I$29</f>
        <v>SE</v>
      </c>
      <c r="AA8" s="21" t="str">
        <f>[4]Junho!$I$30</f>
        <v>L</v>
      </c>
      <c r="AB8" s="21" t="str">
        <f>[4]Junho!$I$31</f>
        <v>NE</v>
      </c>
      <c r="AC8" s="21" t="str">
        <f>[4]Junho!$I$32</f>
        <v>L</v>
      </c>
      <c r="AD8" s="21" t="str">
        <f>[4]Junho!$I$33</f>
        <v>NE</v>
      </c>
      <c r="AE8" s="21" t="str">
        <f>[4]Junho!$I$34</f>
        <v>NO</v>
      </c>
      <c r="AF8" s="51" t="str">
        <f>[4]Maio!$I$35</f>
        <v>S</v>
      </c>
      <c r="AG8" s="2"/>
    </row>
    <row r="9" spans="1:34" ht="17.100000000000001" customHeight="1" x14ac:dyDescent="0.2">
      <c r="A9" s="16" t="s">
        <v>48</v>
      </c>
      <c r="B9" s="22" t="str">
        <f>[5]Junho!$I$5</f>
        <v>NE</v>
      </c>
      <c r="C9" s="22" t="str">
        <f>[5]Junho!$I$6</f>
        <v>S</v>
      </c>
      <c r="D9" s="22" t="str">
        <f>[5]Junho!$I$7</f>
        <v>S</v>
      </c>
      <c r="E9" s="22" t="str">
        <f>[5]Junho!$I$8</f>
        <v>NE</v>
      </c>
      <c r="F9" s="22" t="str">
        <f>[5]Junho!$I$9</f>
        <v>NE</v>
      </c>
      <c r="G9" s="22" t="str">
        <f>[5]Junho!$I$10</f>
        <v>NE</v>
      </c>
      <c r="H9" s="22" t="str">
        <f>[5]Junho!$I$11</f>
        <v>NE</v>
      </c>
      <c r="I9" s="22" t="str">
        <f>[5]Junho!$I$12</f>
        <v>NE</v>
      </c>
      <c r="J9" s="22" t="str">
        <f>[5]Junho!$I$13</f>
        <v>NE</v>
      </c>
      <c r="K9" s="22" t="str">
        <f>[5]Junho!$I$14</f>
        <v>NE</v>
      </c>
      <c r="L9" s="22" t="str">
        <f>[5]Junho!$I$15</f>
        <v>N</v>
      </c>
      <c r="M9" s="22" t="str">
        <f>[5]Junho!$I$16</f>
        <v>NE</v>
      </c>
      <c r="N9" s="22" t="str">
        <f>[5]Junho!$I$17</f>
        <v>NE</v>
      </c>
      <c r="O9" s="22" t="str">
        <f>[5]Junho!$I$18</f>
        <v>NE</v>
      </c>
      <c r="P9" s="22" t="str">
        <f>[5]Junho!$I$19</f>
        <v>NE</v>
      </c>
      <c r="Q9" s="22" t="str">
        <f>[5]Junho!$I$20</f>
        <v>NE</v>
      </c>
      <c r="R9" s="22" t="str">
        <f>[5]Junho!$I$21</f>
        <v>N</v>
      </c>
      <c r="S9" s="22" t="str">
        <f>[5]Junho!$I$22</f>
        <v>NE</v>
      </c>
      <c r="T9" s="21" t="str">
        <f>[5]Junho!$I$23</f>
        <v>NE</v>
      </c>
      <c r="U9" s="21" t="str">
        <f>[5]Junho!$I$24</f>
        <v>SO</v>
      </c>
      <c r="V9" s="21" t="str">
        <f>[5]Junho!$I$25</f>
        <v>SO</v>
      </c>
      <c r="W9" s="21" t="str">
        <f>[5]Junho!$I$26</f>
        <v>L</v>
      </c>
      <c r="X9" s="21" t="str">
        <f>[5]Junho!$I$27</f>
        <v>NE</v>
      </c>
      <c r="Y9" s="21" t="str">
        <f>[5]Junho!$I$28</f>
        <v>SO</v>
      </c>
      <c r="Z9" s="21" t="str">
        <f>[5]Junho!$I$29</f>
        <v>SO</v>
      </c>
      <c r="AA9" s="21" t="str">
        <f>[5]Junho!$I$30</f>
        <v>S</v>
      </c>
      <c r="AB9" s="21" t="str">
        <f>[5]Junho!$I$31</f>
        <v>NE</v>
      </c>
      <c r="AC9" s="21" t="str">
        <f>[5]Junho!$I$32</f>
        <v>NE</v>
      </c>
      <c r="AD9" s="21" t="str">
        <f>[5]Junho!$I$33</f>
        <v>NE</v>
      </c>
      <c r="AE9" s="21" t="str">
        <f>[5]Junho!$I$34</f>
        <v>S</v>
      </c>
      <c r="AF9" s="51" t="str">
        <f>[5]Maio!$I$35</f>
        <v>NE</v>
      </c>
      <c r="AG9" s="2"/>
    </row>
    <row r="10" spans="1:34" ht="17.100000000000001" customHeight="1" x14ac:dyDescent="0.2">
      <c r="A10" s="16" t="s">
        <v>2</v>
      </c>
      <c r="B10" s="23" t="str">
        <f>[6]Junho!$I$5</f>
        <v>N</v>
      </c>
      <c r="C10" s="23" t="str">
        <f>[6]Junho!$I$6</f>
        <v>N</v>
      </c>
      <c r="D10" s="23" t="str">
        <f>[6]Junho!$I$7</f>
        <v>L</v>
      </c>
      <c r="E10" s="23" t="str">
        <f>[6]Junho!$I$8</f>
        <v>L</v>
      </c>
      <c r="F10" s="23" t="str">
        <f>[6]Junho!$I$9</f>
        <v>L</v>
      </c>
      <c r="G10" s="23" t="str">
        <f>[6]Junho!$I$10</f>
        <v>L</v>
      </c>
      <c r="H10" s="23" t="str">
        <f>[6]Junho!$I$11</f>
        <v>L</v>
      </c>
      <c r="I10" s="23" t="str">
        <f>[6]Junho!$I$12</f>
        <v>L</v>
      </c>
      <c r="J10" s="23" t="str">
        <f>[6]Junho!$I$13</f>
        <v>L</v>
      </c>
      <c r="K10" s="23" t="str">
        <f>[6]Junho!$I$14</f>
        <v>L</v>
      </c>
      <c r="L10" s="23" t="str">
        <f>[6]Junho!$I$15</f>
        <v>N</v>
      </c>
      <c r="M10" s="23" t="str">
        <f>[6]Junho!$I$16</f>
        <v>SE</v>
      </c>
      <c r="N10" s="23" t="str">
        <f>[6]Junho!$I$17</f>
        <v>SE</v>
      </c>
      <c r="O10" s="23" t="str">
        <f>[6]Junho!$I$18</f>
        <v>L</v>
      </c>
      <c r="P10" s="23" t="str">
        <f>[6]Junho!$I$19</f>
        <v>L</v>
      </c>
      <c r="Q10" s="23" t="str">
        <f>[6]Junho!$I$20</f>
        <v>N</v>
      </c>
      <c r="R10" s="23" t="str">
        <f>[6]Junho!$I$21</f>
        <v>SE</v>
      </c>
      <c r="S10" s="23" t="str">
        <f>[6]Junho!$I$22</f>
        <v>L</v>
      </c>
      <c r="T10" s="19" t="str">
        <f>[6]Junho!$I$23</f>
        <v>NE</v>
      </c>
      <c r="U10" s="19" t="str">
        <f>[6]Junho!$I$24</f>
        <v>N</v>
      </c>
      <c r="V10" s="23" t="str">
        <f>[6]Junho!$I$25</f>
        <v>N</v>
      </c>
      <c r="W10" s="19" t="str">
        <f>[6]Junho!$I$26</f>
        <v>N</v>
      </c>
      <c r="X10" s="19" t="str">
        <f>[6]Junho!$I$27</f>
        <v>L</v>
      </c>
      <c r="Y10" s="19" t="str">
        <f>[6]Junho!$I$28</f>
        <v>N</v>
      </c>
      <c r="Z10" s="19" t="str">
        <f>[6]Junho!$I$29</f>
        <v>L</v>
      </c>
      <c r="AA10" s="19" t="str">
        <f>[6]Junho!$I$30</f>
        <v>SE</v>
      </c>
      <c r="AB10" s="19" t="str">
        <f>[6]Junho!$I$31</f>
        <v>N</v>
      </c>
      <c r="AC10" s="19" t="str">
        <f>[6]Junho!$I$32</f>
        <v>L</v>
      </c>
      <c r="AD10" s="19" t="str">
        <f>[6]Junho!$I$33</f>
        <v>N</v>
      </c>
      <c r="AE10" s="19" t="str">
        <f>[6]Junho!$I$34</f>
        <v>N</v>
      </c>
      <c r="AF10" s="51" t="str">
        <f>[6]Maio!$I$35</f>
        <v>SE</v>
      </c>
      <c r="AG10" s="2"/>
    </row>
    <row r="11" spans="1:34" ht="17.100000000000001" customHeight="1" x14ac:dyDescent="0.2">
      <c r="A11" s="16" t="s">
        <v>3</v>
      </c>
      <c r="B11" s="23" t="str">
        <f>[7]Junho!$I$5</f>
        <v>NO</v>
      </c>
      <c r="C11" s="23" t="str">
        <f>[7]Junho!$I$6</f>
        <v>O</v>
      </c>
      <c r="D11" s="23" t="str">
        <f>[7]Junho!$I$7</f>
        <v>NE</v>
      </c>
      <c r="E11" s="23" t="str">
        <f>[7]Junho!$I$8</f>
        <v>L</v>
      </c>
      <c r="F11" s="23" t="str">
        <f>[7]Junho!$I$9</f>
        <v>L</v>
      </c>
      <c r="G11" s="23" t="str">
        <f>[7]Junho!$I$10</f>
        <v>S</v>
      </c>
      <c r="H11" s="23" t="str">
        <f>[7]Junho!$I$11</f>
        <v>L</v>
      </c>
      <c r="I11" s="23" t="str">
        <f>[7]Junho!$I$12</f>
        <v>L</v>
      </c>
      <c r="J11" s="23" t="str">
        <f>[7]Junho!$I$13</f>
        <v>L</v>
      </c>
      <c r="K11" s="23" t="str">
        <f>[7]Junho!$I$14</f>
        <v>O</v>
      </c>
      <c r="L11" s="23" t="str">
        <f>[7]Junho!$I$15</f>
        <v>O</v>
      </c>
      <c r="M11" s="23" t="str">
        <f>[7]Junho!$I$16</f>
        <v>O</v>
      </c>
      <c r="N11" s="23" t="str">
        <f>[7]Junho!$I$17</f>
        <v>O</v>
      </c>
      <c r="O11" s="23" t="str">
        <f>[7]Junho!$I$18</f>
        <v>SO</v>
      </c>
      <c r="P11" s="23" t="str">
        <f>[7]Junho!$I$19</f>
        <v>SO</v>
      </c>
      <c r="Q11" s="23" t="str">
        <f>[7]Junho!$I$20</f>
        <v>SO</v>
      </c>
      <c r="R11" s="23" t="str">
        <f>[7]Junho!$I$21</f>
        <v>L</v>
      </c>
      <c r="S11" s="23" t="str">
        <f>[7]Junho!$I$22</f>
        <v>L</v>
      </c>
      <c r="T11" s="19" t="str">
        <f>[7]Junho!$I$23</f>
        <v>O</v>
      </c>
      <c r="U11" s="19" t="str">
        <f>[7]Junho!$I$24</f>
        <v>O</v>
      </c>
      <c r="V11" s="19" t="str">
        <f>[7]Junho!$I$25</f>
        <v>NO</v>
      </c>
      <c r="W11" s="19" t="str">
        <f>[7]Junho!$I$26</f>
        <v>O</v>
      </c>
      <c r="X11" s="19" t="str">
        <f>[7]Junho!$I$27</f>
        <v>L</v>
      </c>
      <c r="Y11" s="19" t="str">
        <f>[7]Junho!$I$28</f>
        <v>SE</v>
      </c>
      <c r="Z11" s="19" t="str">
        <f>[7]Junho!$I$29</f>
        <v>L</v>
      </c>
      <c r="AA11" s="19" t="str">
        <f>[7]Junho!$I$30</f>
        <v>SE</v>
      </c>
      <c r="AB11" s="19" t="str">
        <f>[7]Junho!$I$31</f>
        <v>L</v>
      </c>
      <c r="AC11" s="19" t="str">
        <f>[7]Junho!$I$32</f>
        <v>L</v>
      </c>
      <c r="AD11" s="19" t="str">
        <f>[7]Junho!$I$33</f>
        <v>SO</v>
      </c>
      <c r="AE11" s="19" t="str">
        <f>[7]Junho!$I$34</f>
        <v>O</v>
      </c>
      <c r="AF11" s="51" t="str">
        <f>[7]Maio!$I$35</f>
        <v>L</v>
      </c>
      <c r="AG11" s="2"/>
      <c r="AH11" s="29" t="s">
        <v>53</v>
      </c>
    </row>
    <row r="12" spans="1:34" ht="17.100000000000001" customHeight="1" x14ac:dyDescent="0.2">
      <c r="A12" s="16" t="s">
        <v>4</v>
      </c>
      <c r="B12" s="23" t="str">
        <f>[8]Junho!$I$5</f>
        <v>N</v>
      </c>
      <c r="C12" s="23" t="str">
        <f>[8]Junho!$I$6</f>
        <v>NO</v>
      </c>
      <c r="D12" s="23" t="str">
        <f>[8]Junho!$I$7</f>
        <v>N</v>
      </c>
      <c r="E12" s="23" t="str">
        <f>[8]Junho!$I$8</f>
        <v>L</v>
      </c>
      <c r="F12" s="23" t="str">
        <f>[8]Junho!$I$9</f>
        <v>L</v>
      </c>
      <c r="G12" s="23" t="str">
        <f>[8]Junho!$I$10</f>
        <v>L</v>
      </c>
      <c r="H12" s="23" t="str">
        <f>[8]Junho!$I$11</f>
        <v>L</v>
      </c>
      <c r="I12" s="23" t="str">
        <f>[8]Junho!$I$12</f>
        <v>L</v>
      </c>
      <c r="J12" s="23" t="str">
        <f>[8]Junho!$I$13</f>
        <v>L</v>
      </c>
      <c r="K12" s="23" t="str">
        <f>[8]Junho!$I$14</f>
        <v>NO</v>
      </c>
      <c r="L12" s="23" t="str">
        <f>[8]Junho!$I$15</f>
        <v>N</v>
      </c>
      <c r="M12" s="23" t="str">
        <f>[8]Junho!$I$16</f>
        <v>NO</v>
      </c>
      <c r="N12" s="23" t="str">
        <f>[8]Junho!$I$17</f>
        <v>L</v>
      </c>
      <c r="O12" s="23" t="str">
        <f>[8]Junho!$I$18</f>
        <v>L</v>
      </c>
      <c r="P12" s="23" t="str">
        <f>[8]Junho!$I$19</f>
        <v>NO</v>
      </c>
      <c r="Q12" s="23" t="str">
        <f>[8]Junho!$I$20</f>
        <v>N</v>
      </c>
      <c r="R12" s="23" t="str">
        <f>[8]Junho!$I$21</f>
        <v>SE</v>
      </c>
      <c r="S12" s="23" t="str">
        <f>[8]Junho!$I$22</f>
        <v>L</v>
      </c>
      <c r="T12" s="19" t="str">
        <f>[8]Junho!$I$23</f>
        <v>N</v>
      </c>
      <c r="U12" s="19" t="str">
        <f>[8]Junho!$I$24</f>
        <v>N</v>
      </c>
      <c r="V12" s="19" t="str">
        <f>[8]Junho!$I$25</f>
        <v>NO</v>
      </c>
      <c r="W12" s="19" t="str">
        <f>[8]Junho!$I$26</f>
        <v>O</v>
      </c>
      <c r="X12" s="19" t="str">
        <f>[8]Junho!$I$27</f>
        <v>L</v>
      </c>
      <c r="Y12" s="19" t="str">
        <f>[8]Junho!$I$28</f>
        <v>NE</v>
      </c>
      <c r="Z12" s="19" t="str">
        <f>[8]Junho!$I$29</f>
        <v>N</v>
      </c>
      <c r="AA12" s="19" t="str">
        <f>[8]Junho!$I$30</f>
        <v>SE</v>
      </c>
      <c r="AB12" s="19" t="str">
        <f>[8]Junho!$I$31</f>
        <v>NE</v>
      </c>
      <c r="AC12" s="19" t="str">
        <f>[8]Junho!$I$32</f>
        <v>NE</v>
      </c>
      <c r="AD12" s="19" t="str">
        <f>[8]Junho!$I$33</f>
        <v>N</v>
      </c>
      <c r="AE12" s="19" t="str">
        <f>[8]Junho!$I$34</f>
        <v>NO</v>
      </c>
      <c r="AF12" s="51" t="str">
        <f>[8]Maio!$I$35</f>
        <v>L</v>
      </c>
      <c r="AG12" s="2" t="s">
        <v>53</v>
      </c>
    </row>
    <row r="13" spans="1:34" ht="17.100000000000001" customHeight="1" x14ac:dyDescent="0.2">
      <c r="A13" s="16" t="s">
        <v>5</v>
      </c>
      <c r="B13" s="19" t="str">
        <f>[9]Junho!$I$5</f>
        <v>L</v>
      </c>
      <c r="C13" s="19" t="str">
        <f>[9]Junho!$I$6</f>
        <v>NO</v>
      </c>
      <c r="D13" s="19" t="str">
        <f>[9]Junho!$I$7</f>
        <v>L</v>
      </c>
      <c r="E13" s="19" t="str">
        <f>[9]Junho!$I$8</f>
        <v>SE</v>
      </c>
      <c r="F13" s="19" t="str">
        <f>[9]Junho!$I$9</f>
        <v>SE</v>
      </c>
      <c r="G13" s="19" t="str">
        <f>[9]Junho!$I$10</f>
        <v>SE</v>
      </c>
      <c r="H13" s="19" t="str">
        <f>[9]Junho!$I$11</f>
        <v>SE</v>
      </c>
      <c r="I13" s="19" t="str">
        <f>[9]Junho!$I$12</f>
        <v>SE</v>
      </c>
      <c r="J13" s="19" t="str">
        <f>[9]Junho!$I$13</f>
        <v>SE</v>
      </c>
      <c r="K13" s="19" t="str">
        <f>[9]Junho!$I$14</f>
        <v>L</v>
      </c>
      <c r="L13" s="19" t="str">
        <f>[9]Junho!$I$15</f>
        <v>SE</v>
      </c>
      <c r="M13" s="19" t="str">
        <f>[9]Junho!$I$16</f>
        <v>O</v>
      </c>
      <c r="N13" s="19" t="str">
        <f>[9]Junho!$I$17</f>
        <v>L</v>
      </c>
      <c r="O13" s="19" t="str">
        <f>[9]Junho!$I$18</f>
        <v>NE</v>
      </c>
      <c r="P13" s="19" t="str">
        <f>[9]Junho!$I$19</f>
        <v>L</v>
      </c>
      <c r="Q13" s="19" t="str">
        <f>[9]Junho!$I$20</f>
        <v>L</v>
      </c>
      <c r="R13" s="19" t="str">
        <f>[9]Junho!$I$21</f>
        <v>L</v>
      </c>
      <c r="S13" s="19" t="str">
        <f>[9]Junho!$I$22</f>
        <v>L</v>
      </c>
      <c r="T13" s="19" t="str">
        <f>[9]Junho!$I$23</f>
        <v>O</v>
      </c>
      <c r="U13" s="19" t="str">
        <f>[9]Junho!$I$24</f>
        <v>SO</v>
      </c>
      <c r="V13" s="19" t="str">
        <f>[9]Junho!$I$25</f>
        <v>SO</v>
      </c>
      <c r="W13" s="19" t="str">
        <f>[9]Junho!$I$26</f>
        <v>L</v>
      </c>
      <c r="X13" s="19" t="str">
        <f>[9]Junho!$I$27</f>
        <v>L</v>
      </c>
      <c r="Y13" s="19" t="str">
        <f>[9]Junho!$I$28</f>
        <v>SO</v>
      </c>
      <c r="Z13" s="19" t="str">
        <f>[9]Junho!$I$29</f>
        <v>SO</v>
      </c>
      <c r="AA13" s="19" t="str">
        <f>[9]Junho!$I$30</f>
        <v>SO</v>
      </c>
      <c r="AB13" s="19" t="str">
        <f>[9]Junho!$I$31</f>
        <v>S</v>
      </c>
      <c r="AC13" s="19" t="str">
        <f>[9]Junho!$I$32</f>
        <v>SE</v>
      </c>
      <c r="AD13" s="19" t="str">
        <f>[9]Junho!$I$33</f>
        <v>L</v>
      </c>
      <c r="AE13" s="19" t="str">
        <f>[9]Junho!$I$34</f>
        <v>SO</v>
      </c>
      <c r="AF13" s="51" t="str">
        <f>[9]Maio!$I$35</f>
        <v>L</v>
      </c>
      <c r="AG13" s="2"/>
    </row>
    <row r="14" spans="1:34" ht="17.100000000000001" customHeight="1" x14ac:dyDescent="0.2">
      <c r="A14" s="16" t="s">
        <v>50</v>
      </c>
      <c r="B14" s="19" t="str">
        <f>[10]Junho!$I$5</f>
        <v>NE</v>
      </c>
      <c r="C14" s="19" t="str">
        <f>[10]Junho!$I$6</f>
        <v>NE</v>
      </c>
      <c r="D14" s="19" t="str">
        <f>[10]Junho!$I$7</f>
        <v>NE</v>
      </c>
      <c r="E14" s="19" t="str">
        <f>[10]Junho!$I$8</f>
        <v>L</v>
      </c>
      <c r="F14" s="19" t="str">
        <f>[10]Junho!$I$9</f>
        <v>NE</v>
      </c>
      <c r="G14" s="19" t="str">
        <f>[10]Junho!$I$10</f>
        <v>NE</v>
      </c>
      <c r="H14" s="19" t="str">
        <f>[10]Junho!$I$11</f>
        <v>L</v>
      </c>
      <c r="I14" s="19" t="str">
        <f>[10]Junho!$I$12</f>
        <v>L</v>
      </c>
      <c r="J14" s="19" t="str">
        <f>[10]Junho!$I$13</f>
        <v>L</v>
      </c>
      <c r="K14" s="19" t="str">
        <f>[10]Junho!$I$14</f>
        <v>NE</v>
      </c>
      <c r="L14" s="19" t="str">
        <f>[10]Junho!$I$15</f>
        <v>NE</v>
      </c>
      <c r="M14" s="19" t="str">
        <f>[10]Junho!$I$16</f>
        <v>NE</v>
      </c>
      <c r="N14" s="19" t="str">
        <f>[10]Junho!$I$17</f>
        <v>NE</v>
      </c>
      <c r="O14" s="19" t="str">
        <f>[10]Junho!$I$18</f>
        <v>NE</v>
      </c>
      <c r="P14" s="19" t="str">
        <f>[10]Junho!$I$19</f>
        <v>NE</v>
      </c>
      <c r="Q14" s="19" t="str">
        <f>[10]Junho!$I$20</f>
        <v>NE</v>
      </c>
      <c r="R14" s="19" t="str">
        <f>[10]Junho!$I$21</f>
        <v>NE</v>
      </c>
      <c r="S14" s="19" t="str">
        <f>[10]Junho!$I$22</f>
        <v>NE</v>
      </c>
      <c r="T14" s="19" t="str">
        <f>[10]Junho!$I$23</f>
        <v>NE</v>
      </c>
      <c r="U14" s="19" t="str">
        <f>[10]Junho!$I$24</f>
        <v>NE</v>
      </c>
      <c r="V14" s="19" t="str">
        <f>[10]Junho!$I$25</f>
        <v>N</v>
      </c>
      <c r="W14" s="19" t="str">
        <f>[10]Junho!$I$26</f>
        <v>O</v>
      </c>
      <c r="X14" s="19" t="str">
        <f>[10]Junho!$I$27</f>
        <v>NE</v>
      </c>
      <c r="Y14" s="19" t="str">
        <f>[10]Junho!$I$28</f>
        <v>NE</v>
      </c>
      <c r="Z14" s="19" t="str">
        <f>[10]Junho!$I$29</f>
        <v>NE</v>
      </c>
      <c r="AA14" s="19" t="str">
        <f>[10]Junho!$I$30</f>
        <v>SE</v>
      </c>
      <c r="AB14" s="19" t="str">
        <f>[10]Junho!$I$31</f>
        <v>NE</v>
      </c>
      <c r="AC14" s="19" t="str">
        <f>[10]Junho!$I$32</f>
        <v>NE</v>
      </c>
      <c r="AD14" s="19" t="str">
        <f>[10]Junho!$I$33</f>
        <v>NE</v>
      </c>
      <c r="AE14" s="19" t="str">
        <f>[10]Junho!$I$34</f>
        <v>NE</v>
      </c>
      <c r="AF14" s="51" t="str">
        <f>[10]Maio!$I$35</f>
        <v>NE</v>
      </c>
      <c r="AG14" s="2"/>
    </row>
    <row r="15" spans="1:34" ht="17.100000000000001" customHeight="1" x14ac:dyDescent="0.2">
      <c r="A15" s="16" t="s">
        <v>6</v>
      </c>
      <c r="B15" s="19" t="str">
        <f>[11]Junho!$I$5</f>
        <v>SE</v>
      </c>
      <c r="C15" s="19" t="str">
        <f>[11]Junho!$I$6</f>
        <v>L</v>
      </c>
      <c r="D15" s="19" t="str">
        <f>[11]Junho!$I$7</f>
        <v>S</v>
      </c>
      <c r="E15" s="19" t="str">
        <f>[11]Junho!$I$8</f>
        <v>L</v>
      </c>
      <c r="F15" s="19" t="str">
        <f>[11]Junho!$I$9</f>
        <v>SE</v>
      </c>
      <c r="G15" s="19" t="str">
        <f>[11]Junho!$I$10</f>
        <v>SE</v>
      </c>
      <c r="H15" s="19" t="str">
        <f>[11]Junho!$I$11</f>
        <v>SE</v>
      </c>
      <c r="I15" s="19" t="str">
        <f>[11]Junho!$I$12</f>
        <v>SE</v>
      </c>
      <c r="J15" s="19" t="str">
        <f>[11]Junho!$I$13</f>
        <v>SE</v>
      </c>
      <c r="K15" s="19" t="str">
        <f>[11]Junho!$I$14</f>
        <v>SE</v>
      </c>
      <c r="L15" s="19" t="str">
        <f>[11]Junho!$I$15</f>
        <v>SE</v>
      </c>
      <c r="M15" s="19" t="str">
        <f>[11]Junho!$I$16</f>
        <v>SE</v>
      </c>
      <c r="N15" s="19" t="str">
        <f>[11]Junho!$I$17</f>
        <v>SE</v>
      </c>
      <c r="O15" s="19" t="str">
        <f>[11]Junho!$I$18</f>
        <v>SE</v>
      </c>
      <c r="P15" s="19" t="str">
        <f>[11]Junho!$I$19</f>
        <v>O</v>
      </c>
      <c r="Q15" s="19" t="str">
        <f>[11]Junho!$I$20</f>
        <v>SE</v>
      </c>
      <c r="R15" s="19" t="str">
        <f>[11]Junho!$I$21</f>
        <v>SE</v>
      </c>
      <c r="S15" s="19" t="str">
        <f>[11]Junho!$I$22</f>
        <v>SE</v>
      </c>
      <c r="T15" s="19" t="str">
        <f>[11]Junho!$I$23</f>
        <v>SE</v>
      </c>
      <c r="U15" s="19" t="str">
        <f>[11]Junho!$I$24</f>
        <v>SO</v>
      </c>
      <c r="V15" s="19" t="str">
        <f>[11]Junho!$I$25</f>
        <v>NO</v>
      </c>
      <c r="W15" s="19" t="str">
        <f>[11]Junho!$I$26</f>
        <v>L</v>
      </c>
      <c r="X15" s="19" t="str">
        <f>[11]Junho!$I$27</f>
        <v>L</v>
      </c>
      <c r="Y15" s="19" t="str">
        <f>[11]Junho!$I$28</f>
        <v>SO</v>
      </c>
      <c r="Z15" s="19" t="str">
        <f>[11]Junho!$I$29</f>
        <v>NO</v>
      </c>
      <c r="AA15" s="19" t="str">
        <f>[11]Junho!$I$30</f>
        <v>SE</v>
      </c>
      <c r="AB15" s="19" t="str">
        <f>[11]Junho!$I$31</f>
        <v>SE</v>
      </c>
      <c r="AC15" s="19" t="str">
        <f>[11]Junho!$I$32</f>
        <v>SE</v>
      </c>
      <c r="AD15" s="19" t="str">
        <f>[11]Junho!$I$33</f>
        <v>NO</v>
      </c>
      <c r="AE15" s="19" t="str">
        <f>[11]Junho!$I$34</f>
        <v>L</v>
      </c>
      <c r="AF15" s="51" t="str">
        <f>[29]Maio!$I$35</f>
        <v>NE</v>
      </c>
      <c r="AG15" s="2"/>
    </row>
    <row r="16" spans="1:34" ht="17.100000000000001" customHeight="1" x14ac:dyDescent="0.2">
      <c r="A16" s="16" t="s">
        <v>7</v>
      </c>
      <c r="B16" s="23" t="str">
        <f>[12]Junho!$I$5</f>
        <v>N</v>
      </c>
      <c r="C16" s="23" t="str">
        <f>[12]Junho!$I$6</f>
        <v>N</v>
      </c>
      <c r="D16" s="23" t="str">
        <f>[12]Junho!$I$7</f>
        <v>S</v>
      </c>
      <c r="E16" s="23" t="str">
        <f>[12]Junho!$I$8</f>
        <v>SE</v>
      </c>
      <c r="F16" s="23" t="str">
        <f>[12]Junho!$I$9</f>
        <v>NE</v>
      </c>
      <c r="G16" s="23" t="str">
        <f>[12]Junho!$I$10</f>
        <v>SO</v>
      </c>
      <c r="H16" s="23" t="str">
        <f>[12]Junho!$I$11</f>
        <v>NE</v>
      </c>
      <c r="I16" s="23" t="str">
        <f>[12]Junho!$I$12</f>
        <v>L</v>
      </c>
      <c r="J16" s="23" t="str">
        <f>[12]Junho!$I$13</f>
        <v>NE</v>
      </c>
      <c r="K16" s="23" t="str">
        <f>[12]Junho!$I$14</f>
        <v>L</v>
      </c>
      <c r="L16" s="23" t="str">
        <f>[12]Junho!$I$15</f>
        <v>S</v>
      </c>
      <c r="M16" s="23" t="str">
        <f>[12]Junho!$I$16</f>
        <v>SE</v>
      </c>
      <c r="N16" s="23" t="str">
        <f>[12]Junho!$I$17</f>
        <v>NE</v>
      </c>
      <c r="O16" s="23" t="str">
        <f>[12]Junho!$I$18</f>
        <v>L</v>
      </c>
      <c r="P16" s="23" t="str">
        <f>[12]Junho!$I$19</f>
        <v>L</v>
      </c>
      <c r="Q16" s="23" t="str">
        <f>[12]Junho!$I$20</f>
        <v>NE</v>
      </c>
      <c r="R16" s="23" t="str">
        <f>[12]Junho!$I$21</f>
        <v>SE</v>
      </c>
      <c r="S16" s="23" t="str">
        <f>[12]Junho!$I$22</f>
        <v>NE</v>
      </c>
      <c r="T16" s="19" t="str">
        <f>[12]Junho!$I$23</f>
        <v>N</v>
      </c>
      <c r="U16" s="19" t="str">
        <f>[12]Junho!$I$24</f>
        <v>N</v>
      </c>
      <c r="V16" s="19" t="str">
        <f>[12]Junho!$I$25</f>
        <v>O</v>
      </c>
      <c r="W16" s="19" t="str">
        <f>[12]Junho!$I$26</f>
        <v>L</v>
      </c>
      <c r="X16" s="19" t="str">
        <f>[12]Junho!$I$27</f>
        <v>L</v>
      </c>
      <c r="Y16" s="19" t="str">
        <f>[12]Junho!$I$28</f>
        <v>NE</v>
      </c>
      <c r="Z16" s="19" t="str">
        <f>[12]Junho!$I$29</f>
        <v>L</v>
      </c>
      <c r="AA16" s="19" t="str">
        <f>[12]Junho!$I$30</f>
        <v>**</v>
      </c>
      <c r="AB16" s="19" t="str">
        <f>[12]Junho!$I$31</f>
        <v>**</v>
      </c>
      <c r="AC16" s="19" t="str">
        <f>[12]Junho!$I$32</f>
        <v>NE</v>
      </c>
      <c r="AD16" s="19" t="str">
        <f>[12]Junho!$I$33</f>
        <v>N</v>
      </c>
      <c r="AE16" s="19" t="str">
        <f>[12]Junho!$I$34</f>
        <v>N</v>
      </c>
      <c r="AF16" s="51" t="str">
        <f>[12]Maio!$I$35</f>
        <v>NE</v>
      </c>
      <c r="AG16" s="2"/>
    </row>
    <row r="17" spans="1:34" ht="17.100000000000001" customHeight="1" x14ac:dyDescent="0.2">
      <c r="A17" s="16" t="s">
        <v>8</v>
      </c>
      <c r="B17" s="23" t="str">
        <f>[13]Junho!$I$5</f>
        <v>NE</v>
      </c>
      <c r="C17" s="23" t="str">
        <f>[13]Junho!$I$6</f>
        <v>S</v>
      </c>
      <c r="D17" s="23" t="str">
        <f>[13]Junho!$I$7</f>
        <v>S</v>
      </c>
      <c r="E17" s="23" t="str">
        <f>[13]Junho!$I$8</f>
        <v>L</v>
      </c>
      <c r="F17" s="23" t="str">
        <f>[13]Junho!$I$9</f>
        <v>NE</v>
      </c>
      <c r="G17" s="23" t="str">
        <f>[13]Junho!$I$10</f>
        <v>NE</v>
      </c>
      <c r="H17" s="23" t="str">
        <f>[13]Junho!$I$11</f>
        <v>NE</v>
      </c>
      <c r="I17" s="23" t="str">
        <f>[13]Junho!$I$12</f>
        <v>SE</v>
      </c>
      <c r="J17" s="23" t="str">
        <f>[13]Junho!$I$13</f>
        <v>NE</v>
      </c>
      <c r="K17" s="23" t="str">
        <f>[13]Junho!$I$14</f>
        <v>SE</v>
      </c>
      <c r="L17" s="23" t="str">
        <f>[13]Junho!$I$15</f>
        <v>S</v>
      </c>
      <c r="M17" s="23" t="str">
        <f>[13]Junho!$I$16</f>
        <v>S</v>
      </c>
      <c r="N17" s="23" t="str">
        <f>[13]Junho!$I$17</f>
        <v>S</v>
      </c>
      <c r="O17" s="23" t="str">
        <f>[13]Junho!$I$18</f>
        <v>SE</v>
      </c>
      <c r="P17" s="23" t="str">
        <f>[13]Junho!$I$19</f>
        <v>L</v>
      </c>
      <c r="Q17" s="19" t="str">
        <f>[13]Junho!$I$20</f>
        <v>NE</v>
      </c>
      <c r="R17" s="19" t="str">
        <f>[13]Junho!$I$21</f>
        <v>NE</v>
      </c>
      <c r="S17" s="19" t="str">
        <f>[13]Junho!$I$22</f>
        <v>NE</v>
      </c>
      <c r="T17" s="19" t="str">
        <f>[13]Junho!$I$23</f>
        <v>NE</v>
      </c>
      <c r="U17" s="19" t="str">
        <f>[13]Junho!$I$24</f>
        <v>N</v>
      </c>
      <c r="V17" s="19" t="str">
        <f>[13]Junho!$I$25</f>
        <v>O</v>
      </c>
      <c r="W17" s="19" t="str">
        <f>[13]Junho!$I$26</f>
        <v>L</v>
      </c>
      <c r="X17" s="19" t="str">
        <f>[13]Junho!$I$27</f>
        <v>L</v>
      </c>
      <c r="Y17" s="19" t="str">
        <f>[13]Junho!$I$28</f>
        <v>NE</v>
      </c>
      <c r="Z17" s="19" t="str">
        <f>[13]Junho!$I$29</f>
        <v>NE</v>
      </c>
      <c r="AA17" s="19" t="str">
        <f>[13]Junho!$I$30</f>
        <v>NO</v>
      </c>
      <c r="AB17" s="19" t="str">
        <f>[13]Junho!$I$31</f>
        <v>NE</v>
      </c>
      <c r="AC17" s="19" t="str">
        <f>[13]Junho!$I$32</f>
        <v>NE</v>
      </c>
      <c r="AD17" s="19" t="str">
        <f>[13]Junho!$I$33</f>
        <v>NO</v>
      </c>
      <c r="AE17" s="19" t="str">
        <f>[13]Junho!$I$34</f>
        <v>S</v>
      </c>
      <c r="AF17" s="51" t="str">
        <f>[13]Maio!$I$35</f>
        <v>NE</v>
      </c>
      <c r="AG17" s="2"/>
    </row>
    <row r="18" spans="1:34" ht="17.100000000000001" customHeight="1" x14ac:dyDescent="0.2">
      <c r="A18" s="16" t="s">
        <v>9</v>
      </c>
      <c r="B18" s="23" t="str">
        <f>[14]Junho!$I$5</f>
        <v>NE</v>
      </c>
      <c r="C18" s="23" t="str">
        <f>[14]Junho!$I$6</f>
        <v>NO</v>
      </c>
      <c r="D18" s="23" t="str">
        <f>[14]Junho!$I$7</f>
        <v>S</v>
      </c>
      <c r="E18" s="23" t="str">
        <f>[14]Junho!$I$8</f>
        <v>S</v>
      </c>
      <c r="F18" s="23" t="str">
        <f>[14]Junho!$I$9</f>
        <v>L</v>
      </c>
      <c r="G18" s="23" t="str">
        <f>[14]Junho!$I$10</f>
        <v>L</v>
      </c>
      <c r="H18" s="23" t="str">
        <f>[14]Junho!$I$11</f>
        <v>SE</v>
      </c>
      <c r="I18" s="23" t="str">
        <f>[14]Junho!$I$12</f>
        <v>SE</v>
      </c>
      <c r="J18" s="23" t="str">
        <f>[14]Junho!$I$13</f>
        <v>L</v>
      </c>
      <c r="K18" s="23" t="str">
        <f>[14]Junho!$I$14</f>
        <v>SE</v>
      </c>
      <c r="L18" s="23" t="str">
        <f>[14]Junho!$I$15</f>
        <v>S</v>
      </c>
      <c r="M18" s="23" t="str">
        <f>[14]Junho!$I$16</f>
        <v>S</v>
      </c>
      <c r="N18" s="23" t="str">
        <f>[14]Junho!$I$17</f>
        <v>S</v>
      </c>
      <c r="O18" s="23" t="str">
        <f>[14]Junho!$I$18</f>
        <v>SE</v>
      </c>
      <c r="P18" s="23" t="str">
        <f>[14]Junho!$I$19</f>
        <v>SE</v>
      </c>
      <c r="Q18" s="23" t="str">
        <f>[14]Junho!$I$20</f>
        <v>NE</v>
      </c>
      <c r="R18" s="23" t="str">
        <f>[14]Junho!$I$21</f>
        <v>SE</v>
      </c>
      <c r="S18" s="23" t="str">
        <f>[14]Junho!$I$22</f>
        <v>NE</v>
      </c>
      <c r="T18" s="19" t="str">
        <f>[14]Junho!$I$23</f>
        <v>SE</v>
      </c>
      <c r="U18" s="19" t="str">
        <f>[14]Junho!$I$24</f>
        <v>N</v>
      </c>
      <c r="V18" s="19" t="str">
        <f>[14]Junho!$I$25</f>
        <v>SO</v>
      </c>
      <c r="W18" s="19" t="str">
        <f>[14]Junho!$I$26</f>
        <v>SE</v>
      </c>
      <c r="X18" s="19" t="str">
        <f>[14]Junho!$I$27</f>
        <v>L</v>
      </c>
      <c r="Y18" s="19" t="str">
        <f>[14]Junho!$I$28</f>
        <v>L</v>
      </c>
      <c r="Z18" s="19" t="str">
        <f>[14]Junho!$I$29</f>
        <v>L</v>
      </c>
      <c r="AA18" s="19" t="str">
        <f>[14]Junho!$I$30</f>
        <v>NE</v>
      </c>
      <c r="AB18" s="19" t="str">
        <f>[14]Junho!$I$31</f>
        <v>NE</v>
      </c>
      <c r="AC18" s="19" t="str">
        <f>[14]Junho!$I$32</f>
        <v>L</v>
      </c>
      <c r="AD18" s="19" t="str">
        <f>[14]Junho!$I$33</f>
        <v>NO</v>
      </c>
      <c r="AE18" s="19" t="str">
        <f>[14]Junho!$I$34</f>
        <v>NO</v>
      </c>
      <c r="AF18" s="51" t="str">
        <f>[14]Maio!$I$35</f>
        <v>S</v>
      </c>
      <c r="AG18" s="2"/>
    </row>
    <row r="19" spans="1:34" ht="17.100000000000001" customHeight="1" x14ac:dyDescent="0.2">
      <c r="A19" s="16" t="s">
        <v>49</v>
      </c>
      <c r="B19" s="23" t="str">
        <f>[15]Junho!$I$5</f>
        <v>N</v>
      </c>
      <c r="C19" s="23" t="str">
        <f>[15]Junho!$I$6</f>
        <v>N</v>
      </c>
      <c r="D19" s="23" t="str">
        <f>[15]Junho!$I$7</f>
        <v>S</v>
      </c>
      <c r="E19" s="23" t="str">
        <f>[15]Junho!$I$8</f>
        <v>SE</v>
      </c>
      <c r="F19" s="23" t="str">
        <f>[15]Junho!$I$9</f>
        <v>SE</v>
      </c>
      <c r="G19" s="23" t="str">
        <f>[15]Junho!$I$10</f>
        <v>SE</v>
      </c>
      <c r="H19" s="23" t="str">
        <f>[15]Junho!$I$11</f>
        <v>S</v>
      </c>
      <c r="I19" s="23" t="str">
        <f>[15]Junho!$I$12</f>
        <v>SE</v>
      </c>
      <c r="J19" s="23" t="str">
        <f>[15]Junho!$I$13</f>
        <v>NE</v>
      </c>
      <c r="K19" s="23" t="str">
        <f>[15]Junho!$I$14</f>
        <v>SE</v>
      </c>
      <c r="L19" s="18" t="str">
        <f>[15]Junho!$I$15</f>
        <v>S</v>
      </c>
      <c r="M19" s="18" t="str">
        <f>[15]Junho!$I$16</f>
        <v>N</v>
      </c>
      <c r="N19" s="18" t="str">
        <f>[15]Junho!$I$17</f>
        <v>S</v>
      </c>
      <c r="O19" s="18" t="str">
        <f>[15]Junho!$I$18</f>
        <v>SE</v>
      </c>
      <c r="P19" s="18" t="str">
        <f>[15]Junho!$I$19</f>
        <v>L</v>
      </c>
      <c r="Q19" s="18" t="str">
        <f>[15]Junho!$I$20</f>
        <v>SE</v>
      </c>
      <c r="R19" s="23" t="str">
        <f>[15]Junho!$I$21</f>
        <v>S</v>
      </c>
      <c r="S19" s="23" t="str">
        <f>[15]Junho!$I$22</f>
        <v>N</v>
      </c>
      <c r="T19" s="19" t="str">
        <f>[15]Junho!$I$23</f>
        <v>N</v>
      </c>
      <c r="U19" s="19" t="str">
        <f>[15]Junho!$I$24</f>
        <v>SO</v>
      </c>
      <c r="V19" s="19" t="str">
        <f>[15]Junho!$I$25</f>
        <v>SO</v>
      </c>
      <c r="W19" s="19" t="str">
        <f>[15]Junho!$I$26</f>
        <v>S</v>
      </c>
      <c r="X19" s="19" t="str">
        <f>[15]Junho!$I$27</f>
        <v>L</v>
      </c>
      <c r="Y19" s="19" t="str">
        <f>[15]Junho!$I$28</f>
        <v>SO</v>
      </c>
      <c r="Z19" s="19" t="str">
        <f>[15]Junho!$I$29</f>
        <v>S</v>
      </c>
      <c r="AA19" s="19" t="str">
        <f>[15]Junho!$I$30</f>
        <v>SO</v>
      </c>
      <c r="AB19" s="19" t="str">
        <f>[15]Junho!$I$31</f>
        <v>N</v>
      </c>
      <c r="AC19" s="19" t="str">
        <f>[15]Junho!$I$32</f>
        <v>N</v>
      </c>
      <c r="AD19" s="19" t="str">
        <f>[15]Junho!$I$33</f>
        <v>SE</v>
      </c>
      <c r="AE19" s="19" t="str">
        <f>[15]Junho!$I$34</f>
        <v>SO</v>
      </c>
      <c r="AF19" s="51" t="str">
        <f>[15]Maio!$I$35</f>
        <v>N</v>
      </c>
      <c r="AG19" s="2"/>
      <c r="AH19" s="29" t="s">
        <v>53</v>
      </c>
    </row>
    <row r="20" spans="1:34" ht="17.100000000000001" customHeight="1" x14ac:dyDescent="0.2">
      <c r="A20" s="16" t="s">
        <v>10</v>
      </c>
      <c r="B20" s="18" t="str">
        <f>[16]Junho!$I$5</f>
        <v>N</v>
      </c>
      <c r="C20" s="18" t="str">
        <f>[16]Junho!$I$6</f>
        <v>N</v>
      </c>
      <c r="D20" s="18" t="str">
        <f>[16]Junho!$I$7</f>
        <v>SO</v>
      </c>
      <c r="E20" s="18" t="str">
        <f>[16]Junho!$I$8</f>
        <v>L</v>
      </c>
      <c r="F20" s="18" t="str">
        <f>[16]Junho!$I$9</f>
        <v>NE</v>
      </c>
      <c r="G20" s="18" t="str">
        <f>[16]Junho!$I$10</f>
        <v>O</v>
      </c>
      <c r="H20" s="18" t="str">
        <f>[16]Junho!$I$11</f>
        <v>NE</v>
      </c>
      <c r="I20" s="18" t="str">
        <f>[16]Junho!$I$12</f>
        <v>L</v>
      </c>
      <c r="J20" s="18" t="str">
        <f>[16]Junho!$I$13</f>
        <v>NE</v>
      </c>
      <c r="K20" s="18" t="str">
        <f>[16]Junho!$I$14</f>
        <v>L</v>
      </c>
      <c r="L20" s="18" t="str">
        <f>[16]Junho!$I$15</f>
        <v>SO</v>
      </c>
      <c r="M20" s="18" t="str">
        <f>[16]Junho!$I$16</f>
        <v>SE</v>
      </c>
      <c r="N20" s="18" t="str">
        <f>[16]Junho!$I$17</f>
        <v>SE</v>
      </c>
      <c r="O20" s="18" t="str">
        <f>[16]Junho!$I$18</f>
        <v>L</v>
      </c>
      <c r="P20" s="18" t="str">
        <f>[16]Junho!$I$19</f>
        <v>SE</v>
      </c>
      <c r="Q20" s="18" t="str">
        <f>[16]Junho!$I$20</f>
        <v>NE</v>
      </c>
      <c r="R20" s="18" t="str">
        <f>[16]Junho!$I$21</f>
        <v>L</v>
      </c>
      <c r="S20" s="18" t="str">
        <f>[16]Junho!$I$22</f>
        <v>L</v>
      </c>
      <c r="T20" s="19" t="str">
        <f>[16]Junho!$I$23</f>
        <v>N</v>
      </c>
      <c r="U20" s="19" t="str">
        <f>[16]Junho!$I$24</f>
        <v>N</v>
      </c>
      <c r="V20" s="19" t="str">
        <f>[16]Junho!$I$25</f>
        <v>O</v>
      </c>
      <c r="W20" s="19" t="str">
        <f>[16]Junho!$I$26</f>
        <v>L</v>
      </c>
      <c r="X20" s="19" t="str">
        <f>[16]Junho!$I$27</f>
        <v>L</v>
      </c>
      <c r="Y20" s="19" t="str">
        <f>[16]Junho!$I$28</f>
        <v>NE</v>
      </c>
      <c r="Z20" s="19" t="str">
        <f>[16]Junho!$I$29</f>
        <v>N</v>
      </c>
      <c r="AA20" s="19" t="str">
        <f>[16]Junho!$I$30</f>
        <v>L</v>
      </c>
      <c r="AB20" s="19" t="str">
        <f>[16]Junho!$I$31</f>
        <v>NE</v>
      </c>
      <c r="AC20" s="19" t="str">
        <f>[16]Junho!$I$32</f>
        <v>NE</v>
      </c>
      <c r="AD20" s="19" t="str">
        <f>[16]Junho!$I$33</f>
        <v>N</v>
      </c>
      <c r="AE20" s="19" t="str">
        <f>[16]Junho!$I$34</f>
        <v>SO</v>
      </c>
      <c r="AF20" s="51" t="str">
        <f>[16]Maio!$I$35</f>
        <v>NE</v>
      </c>
      <c r="AG20" s="2"/>
    </row>
    <row r="21" spans="1:34" ht="17.100000000000001" customHeight="1" x14ac:dyDescent="0.2">
      <c r="A21" s="16" t="s">
        <v>11</v>
      </c>
      <c r="B21" s="23" t="str">
        <f>[17]Junho!$I$5</f>
        <v>NO</v>
      </c>
      <c r="C21" s="23" t="str">
        <f>[17]Junho!$I$6</f>
        <v>NO</v>
      </c>
      <c r="D21" s="23" t="str">
        <f>[17]Junho!$I$7</f>
        <v>SE</v>
      </c>
      <c r="E21" s="23" t="str">
        <f>[17]Junho!$I$8</f>
        <v>O</v>
      </c>
      <c r="F21" s="23" t="str">
        <f>[17]Junho!$I$9</f>
        <v>O</v>
      </c>
      <c r="G21" s="23" t="str">
        <f>[17]Junho!$I$10</f>
        <v>O</v>
      </c>
      <c r="H21" s="23" t="str">
        <f>[17]Junho!$I$11</f>
        <v>O</v>
      </c>
      <c r="I21" s="23" t="str">
        <f>[17]Junho!$I$12</f>
        <v>O</v>
      </c>
      <c r="J21" s="23" t="str">
        <f>[17]Junho!$I$13</f>
        <v>NE</v>
      </c>
      <c r="K21" s="23" t="str">
        <f>[17]Junho!$I$14</f>
        <v>O</v>
      </c>
      <c r="L21" s="23" t="str">
        <f>[17]Junho!$I$15</f>
        <v>O</v>
      </c>
      <c r="M21" s="23" t="str">
        <f>[17]Junho!$I$16</f>
        <v>O</v>
      </c>
      <c r="N21" s="23" t="str">
        <f>[17]Junho!$I$17</f>
        <v>O</v>
      </c>
      <c r="O21" s="23" t="str">
        <f>[17]Junho!$I$18</f>
        <v>O</v>
      </c>
      <c r="P21" s="23" t="str">
        <f>[17]Junho!$I$19</f>
        <v>S</v>
      </c>
      <c r="Q21" s="23" t="str">
        <f>[17]Junho!$I$20</f>
        <v>SE</v>
      </c>
      <c r="R21" s="23" t="str">
        <f>[17]Junho!$I$21</f>
        <v>SE</v>
      </c>
      <c r="S21" s="23" t="str">
        <f>[17]Junho!$I$22</f>
        <v>L</v>
      </c>
      <c r="T21" s="19" t="str">
        <f>[17]Junho!$I$23</f>
        <v>NO</v>
      </c>
      <c r="U21" s="19" t="str">
        <f>[17]Junho!$I$24</f>
        <v>O</v>
      </c>
      <c r="V21" s="19" t="str">
        <f>[17]Junho!$I$25</f>
        <v>O</v>
      </c>
      <c r="W21" s="19" t="str">
        <f>[17]Junho!$I$26</f>
        <v>SE</v>
      </c>
      <c r="X21" s="19" t="str">
        <f>[17]Junho!$I$27</f>
        <v>SE</v>
      </c>
      <c r="Y21" s="19" t="str">
        <f>[17]Junho!$I$28</f>
        <v>O</v>
      </c>
      <c r="Z21" s="19" t="str">
        <f>[17]Junho!$I$29</f>
        <v>SE</v>
      </c>
      <c r="AA21" s="19" t="str">
        <f>[17]Junho!$I$30</f>
        <v>L</v>
      </c>
      <c r="AB21" s="19" t="str">
        <f>[17]Junho!$I$31</f>
        <v>NO</v>
      </c>
      <c r="AC21" s="19" t="str">
        <f>[17]Junho!$I$32</f>
        <v>NO</v>
      </c>
      <c r="AD21" s="19" t="str">
        <f>[17]Junho!$I$33</f>
        <v>NO</v>
      </c>
      <c r="AE21" s="19" t="str">
        <f>[17]Junho!$I$34</f>
        <v>O</v>
      </c>
      <c r="AF21" s="51" t="str">
        <f>[17]Maio!$I$35</f>
        <v>O</v>
      </c>
      <c r="AG21" s="2"/>
    </row>
    <row r="22" spans="1:34" ht="17.100000000000001" customHeight="1" x14ac:dyDescent="0.2">
      <c r="A22" s="16" t="s">
        <v>12</v>
      </c>
      <c r="B22" s="23" t="str">
        <f>[18]Junho!$I$5</f>
        <v>N</v>
      </c>
      <c r="C22" s="23" t="str">
        <f>[18]Junho!$I$6</f>
        <v>N</v>
      </c>
      <c r="D22" s="23" t="str">
        <f>[18]Junho!$I$7</f>
        <v>S</v>
      </c>
      <c r="E22" s="23" t="str">
        <f>[18]Junho!$I$8</f>
        <v>S</v>
      </c>
      <c r="F22" s="23" t="str">
        <f>[18]Junho!$I$9</f>
        <v>S</v>
      </c>
      <c r="G22" s="23" t="str">
        <f>[18]Junho!$I$10</f>
        <v>SO</v>
      </c>
      <c r="H22" s="23" t="str">
        <f>[18]Junho!$I$11</f>
        <v>S</v>
      </c>
      <c r="I22" s="23" t="str">
        <f>[18]Junho!$I$12</f>
        <v>S</v>
      </c>
      <c r="J22" s="23" t="str">
        <f>[18]Junho!$I$13</f>
        <v>SO</v>
      </c>
      <c r="K22" s="23" t="str">
        <f>[18]Junho!$I$14</f>
        <v>S</v>
      </c>
      <c r="L22" s="23" t="str">
        <f>[18]Junho!$I$15</f>
        <v>S</v>
      </c>
      <c r="M22" s="23" t="str">
        <f>[18]Junho!$I$16</f>
        <v>S</v>
      </c>
      <c r="N22" s="23" t="str">
        <f>[18]Junho!$I$17</f>
        <v>S</v>
      </c>
      <c r="O22" s="23" t="str">
        <f>[18]Junho!$I$18</f>
        <v>S</v>
      </c>
      <c r="P22" s="23" t="str">
        <f>[18]Junho!$I$19</f>
        <v>S</v>
      </c>
      <c r="Q22" s="23" t="str">
        <f>[18]Junho!$I$20</f>
        <v>S</v>
      </c>
      <c r="R22" s="23" t="str">
        <f>[18]Junho!$I$21</f>
        <v>S</v>
      </c>
      <c r="S22" s="23" t="str">
        <f>[18]Junho!$I$22</f>
        <v>S</v>
      </c>
      <c r="T22" s="23" t="str">
        <f>[18]Junho!$I$23</f>
        <v>N</v>
      </c>
      <c r="U22" s="23" t="str">
        <f>[18]Junho!$I$24</f>
        <v>O</v>
      </c>
      <c r="V22" s="23" t="str">
        <f>[18]Junho!$I$25</f>
        <v>O</v>
      </c>
      <c r="W22" s="23" t="str">
        <f>[18]Junho!$I$26</f>
        <v>S</v>
      </c>
      <c r="X22" s="23" t="str">
        <f>[18]Junho!$I$27</f>
        <v>S</v>
      </c>
      <c r="Y22" s="23" t="str">
        <f>[18]Junho!$I$28</f>
        <v>O</v>
      </c>
      <c r="Z22" s="23" t="str">
        <f>[18]Junho!$I$29</f>
        <v>S</v>
      </c>
      <c r="AA22" s="23" t="str">
        <f>[18]Junho!$I$30</f>
        <v>SE</v>
      </c>
      <c r="AB22" s="23" t="str">
        <f>[18]Junho!$I$31</f>
        <v>N</v>
      </c>
      <c r="AC22" s="23" t="str">
        <f>[18]Junho!$I$32</f>
        <v>N</v>
      </c>
      <c r="AD22" s="23" t="str">
        <f>[18]Junho!$I$33</f>
        <v>N</v>
      </c>
      <c r="AE22" s="23" t="str">
        <f>[18]Junho!$I$34</f>
        <v>O</v>
      </c>
      <c r="AF22" s="51" t="str">
        <f>[18]Maio!$I$35</f>
        <v>S</v>
      </c>
      <c r="AG22" s="2"/>
    </row>
    <row r="23" spans="1:34" ht="17.100000000000001" customHeight="1" x14ac:dyDescent="0.2">
      <c r="A23" s="16" t="s">
        <v>13</v>
      </c>
      <c r="B23" s="19" t="str">
        <f>[19]Junho!$I$5</f>
        <v>NE</v>
      </c>
      <c r="C23" s="19" t="str">
        <f>[19]Junho!$I$6</f>
        <v>N</v>
      </c>
      <c r="D23" s="19" t="str">
        <f>[19]Junho!$I$7</f>
        <v>SE</v>
      </c>
      <c r="E23" s="19" t="str">
        <f>[19]Junho!$I$8</f>
        <v>S</v>
      </c>
      <c r="F23" s="19" t="str">
        <f>[19]Junho!$I$9</f>
        <v>SE</v>
      </c>
      <c r="G23" s="19" t="str">
        <f>[19]Junho!$I$10</f>
        <v>S</v>
      </c>
      <c r="H23" s="19" t="str">
        <f>[19]Junho!$I$11</f>
        <v>SE</v>
      </c>
      <c r="I23" s="19" t="str">
        <f>[19]Junho!$I$12</f>
        <v>SE</v>
      </c>
      <c r="J23" s="19" t="str">
        <f>[19]Junho!$I$13</f>
        <v>S</v>
      </c>
      <c r="K23" s="19" t="str">
        <f>[19]Junho!$I$14</f>
        <v>SE</v>
      </c>
      <c r="L23" s="19" t="str">
        <f>[19]Junho!$I$15</f>
        <v>S</v>
      </c>
      <c r="M23" s="19" t="str">
        <f>[19]Junho!$I$16</f>
        <v>S</v>
      </c>
      <c r="N23" s="19" t="str">
        <f>[19]Junho!$I$17</f>
        <v>L</v>
      </c>
      <c r="O23" s="19" t="str">
        <f>[19]Junho!$I$18</f>
        <v>N</v>
      </c>
      <c r="P23" s="19" t="str">
        <f>[19]Junho!$I$19</f>
        <v>NE</v>
      </c>
      <c r="Q23" s="19" t="str">
        <f>[19]Junho!$I$20</f>
        <v>SE</v>
      </c>
      <c r="R23" s="19" t="str">
        <f>[19]Junho!$I$21</f>
        <v>SE</v>
      </c>
      <c r="S23" s="19" t="str">
        <f>[19]Junho!$I$22</f>
        <v>SE</v>
      </c>
      <c r="T23" s="19" t="str">
        <f>[19]Junho!$I$23</f>
        <v>N</v>
      </c>
      <c r="U23" s="19" t="str">
        <f>[19]Junho!$I$24</f>
        <v>SO</v>
      </c>
      <c r="V23" s="19" t="str">
        <f>[19]Junho!$I$25</f>
        <v>**</v>
      </c>
      <c r="W23" s="19" t="str">
        <f>[19]Junho!$I$26</f>
        <v>**</v>
      </c>
      <c r="X23" s="19" t="str">
        <f>[19]Junho!$I$27</f>
        <v>**</v>
      </c>
      <c r="Y23" s="19" t="str">
        <f>[19]Junho!$I$28</f>
        <v>**</v>
      </c>
      <c r="Z23" s="19" t="str">
        <f>[19]Junho!$I$29</f>
        <v>**</v>
      </c>
      <c r="AA23" s="19" t="str">
        <f>[19]Junho!$I$30</f>
        <v>**</v>
      </c>
      <c r="AB23" s="19" t="str">
        <f>[19]Junho!$I$31</f>
        <v>**</v>
      </c>
      <c r="AC23" s="19" t="str">
        <f>[19]Junho!$I$32</f>
        <v>**</v>
      </c>
      <c r="AD23" s="19" t="str">
        <f>[19]Junho!$I$33</f>
        <v>**</v>
      </c>
      <c r="AE23" s="19" t="str">
        <f>[19]Junho!$I$34</f>
        <v>**</v>
      </c>
      <c r="AF23" s="51" t="str">
        <f>[19]Maio!$I$35</f>
        <v>S</v>
      </c>
      <c r="AG23" s="2"/>
    </row>
    <row r="24" spans="1:34" ht="17.100000000000001" customHeight="1" x14ac:dyDescent="0.2">
      <c r="A24" s="16" t="s">
        <v>14</v>
      </c>
      <c r="B24" s="23" t="str">
        <f>[20]Junho!$I$5</f>
        <v>NE</v>
      </c>
      <c r="C24" s="23" t="str">
        <f>[20]Junho!$I$6</f>
        <v>N</v>
      </c>
      <c r="D24" s="23" t="str">
        <f>[20]Junho!$I$7</f>
        <v>S</v>
      </c>
      <c r="E24" s="23" t="str">
        <f>[20]Junho!$I$8</f>
        <v>S</v>
      </c>
      <c r="F24" s="23" t="str">
        <f>[20]Junho!$I$9</f>
        <v>SE</v>
      </c>
      <c r="G24" s="23" t="str">
        <f>[20]Junho!$I$10</f>
        <v>SE</v>
      </c>
      <c r="H24" s="23" t="str">
        <f>[20]Junho!$I$11</f>
        <v>SE</v>
      </c>
      <c r="I24" s="23" t="str">
        <f>[20]Junho!$I$12</f>
        <v>SE</v>
      </c>
      <c r="J24" s="23" t="str">
        <f>[20]Junho!$I$13</f>
        <v>SE</v>
      </c>
      <c r="K24" s="23" t="str">
        <f>[20]Junho!$I$14</f>
        <v>L</v>
      </c>
      <c r="L24" s="23" t="str">
        <f>[20]Junho!$I$15</f>
        <v>NE</v>
      </c>
      <c r="M24" s="23" t="str">
        <f>[20]Junho!$I$16</f>
        <v>SO</v>
      </c>
      <c r="N24" s="23" t="str">
        <f>[20]Junho!$I$17</f>
        <v>SO</v>
      </c>
      <c r="O24" s="23" t="str">
        <f>[20]Junho!$I$18</f>
        <v>L</v>
      </c>
      <c r="P24" s="23" t="str">
        <f>[20]Junho!$I$19</f>
        <v>L</v>
      </c>
      <c r="Q24" s="23" t="str">
        <f>[20]Junho!$I$20</f>
        <v>N</v>
      </c>
      <c r="R24" s="23" t="str">
        <f>[20]Junho!$I$21</f>
        <v>SE</v>
      </c>
      <c r="S24" s="23" t="str">
        <f>[20]Junho!$I$22</f>
        <v>SE</v>
      </c>
      <c r="T24" s="23" t="str">
        <f>[20]Junho!$I$23</f>
        <v>L</v>
      </c>
      <c r="U24" s="23" t="str">
        <f>[20]Junho!$I$24</f>
        <v>L</v>
      </c>
      <c r="V24" s="23" t="str">
        <f>[20]Junho!$I$25</f>
        <v>N</v>
      </c>
      <c r="W24" s="23" t="str">
        <f>[20]Junho!$I$26</f>
        <v>SO</v>
      </c>
      <c r="X24" s="23" t="str">
        <f>[20]Junho!$I$27</f>
        <v>SE</v>
      </c>
      <c r="Y24" s="23" t="str">
        <f>[20]Junho!$I$28</f>
        <v>NE</v>
      </c>
      <c r="Z24" s="23" t="str">
        <f>[20]Junho!$I$29</f>
        <v>NE</v>
      </c>
      <c r="AA24" s="23" t="str">
        <f>[20]Junho!$I$30</f>
        <v>SE</v>
      </c>
      <c r="AB24" s="23" t="str">
        <f>[20]Junho!$I$31</f>
        <v>NE</v>
      </c>
      <c r="AC24" s="23" t="str">
        <f>[20]Junho!$I$32</f>
        <v>L</v>
      </c>
      <c r="AD24" s="23" t="str">
        <f>[20]Junho!$I$33</f>
        <v>N</v>
      </c>
      <c r="AE24" s="23" t="str">
        <f>[20]Junho!$I$34</f>
        <v>SO</v>
      </c>
      <c r="AF24" s="51" t="str">
        <f>[20]Maio!$I$35</f>
        <v>NE</v>
      </c>
      <c r="AG24" s="2"/>
      <c r="AH24" s="29" t="s">
        <v>53</v>
      </c>
    </row>
    <row r="25" spans="1:34" ht="17.100000000000001" customHeight="1" x14ac:dyDescent="0.2">
      <c r="A25" s="16" t="s">
        <v>15</v>
      </c>
      <c r="B25" s="23" t="str">
        <f>[21]Junho!$I$5</f>
        <v>NE</v>
      </c>
      <c r="C25" s="23" t="str">
        <f>[21]Junho!$I$6</f>
        <v>SO</v>
      </c>
      <c r="D25" s="23" t="str">
        <f>[21]Junho!$I$7</f>
        <v>SE</v>
      </c>
      <c r="E25" s="23" t="str">
        <f>[21]Junho!$I$8</f>
        <v>NE</v>
      </c>
      <c r="F25" s="23" t="str">
        <f>[21]Junho!$I$9</f>
        <v>NE</v>
      </c>
      <c r="G25" s="23" t="str">
        <f>[21]Junho!$I$10</f>
        <v>NE</v>
      </c>
      <c r="H25" s="23" t="str">
        <f>[21]Junho!$I$11</f>
        <v>NE</v>
      </c>
      <c r="I25" s="23" t="str">
        <f>[21]Junho!$I$12</f>
        <v>NE</v>
      </c>
      <c r="J25" s="23" t="str">
        <f>[21]Junho!$I$13</f>
        <v>NE</v>
      </c>
      <c r="K25" s="23" t="str">
        <f>[21]Junho!$I$14</f>
        <v>NE</v>
      </c>
      <c r="L25" s="23" t="str">
        <f>[21]Junho!$I$15</f>
        <v>NE</v>
      </c>
      <c r="M25" s="23" t="str">
        <f>[21]Junho!$I$16</f>
        <v>NE</v>
      </c>
      <c r="N25" s="23" t="str">
        <f>[21]Junho!$I$17</f>
        <v>NE</v>
      </c>
      <c r="O25" s="23" t="str">
        <f>[21]Junho!$I$18</f>
        <v>NE</v>
      </c>
      <c r="P25" s="23" t="str">
        <f>[21]Junho!$I$19</f>
        <v>NE</v>
      </c>
      <c r="Q25" s="23" t="str">
        <f>[21]Junho!$I$20</f>
        <v>NE</v>
      </c>
      <c r="R25" s="23" t="str">
        <f>[21]Junho!$I$21</f>
        <v>NE</v>
      </c>
      <c r="S25" s="23" t="str">
        <f>[21]Junho!$I$22</f>
        <v>NE</v>
      </c>
      <c r="T25" s="23" t="str">
        <f>[21]Junho!$I$23</f>
        <v>N</v>
      </c>
      <c r="U25" s="23" t="str">
        <f>[21]Junho!$I$24</f>
        <v>O</v>
      </c>
      <c r="V25" s="23" t="str">
        <f>[21]Junho!$I$25</f>
        <v>O</v>
      </c>
      <c r="W25" s="23" t="str">
        <f>[21]Junho!$I$26</f>
        <v>NE</v>
      </c>
      <c r="X25" s="23" t="str">
        <f>[21]Junho!$I$27</f>
        <v>NE</v>
      </c>
      <c r="Y25" s="23" t="str">
        <f>[21]Junho!$I$28</f>
        <v>O</v>
      </c>
      <c r="Z25" s="23" t="str">
        <f>[21]Junho!$I$29</f>
        <v>NE</v>
      </c>
      <c r="AA25" s="23" t="str">
        <f>[21]Junho!$I$30</f>
        <v>NE</v>
      </c>
      <c r="AB25" s="23" t="str">
        <f>[21]Junho!$I$31</f>
        <v>NE</v>
      </c>
      <c r="AC25" s="23" t="str">
        <f>[21]Junho!$I$32</f>
        <v>NE</v>
      </c>
      <c r="AD25" s="23" t="str">
        <f>[21]Junho!$I$33</f>
        <v>N</v>
      </c>
      <c r="AE25" s="23" t="str">
        <f>[21]Junho!$I$34</f>
        <v>O</v>
      </c>
      <c r="AF25" s="51" t="str">
        <f>[21]Maio!$I$35</f>
        <v>NE</v>
      </c>
      <c r="AG25" s="2"/>
    </row>
    <row r="26" spans="1:34" ht="17.100000000000001" customHeight="1" x14ac:dyDescent="0.2">
      <c r="A26" s="16" t="s">
        <v>16</v>
      </c>
      <c r="B26" s="24" t="str">
        <f>[22]Junho!$I$5</f>
        <v>SO</v>
      </c>
      <c r="C26" s="24" t="str">
        <f>[22]Junho!$I$6</f>
        <v>SO</v>
      </c>
      <c r="D26" s="24" t="str">
        <f>[22]Junho!$I$7</f>
        <v>SO</v>
      </c>
      <c r="E26" s="24" t="str">
        <f>[22]Junho!$I$8</f>
        <v>S</v>
      </c>
      <c r="F26" s="24" t="str">
        <f>[22]Junho!$I$9</f>
        <v>SO</v>
      </c>
      <c r="G26" s="24" t="str">
        <f>[22]Junho!$I$10</f>
        <v>SO</v>
      </c>
      <c r="H26" s="24" t="str">
        <f>[22]Junho!$I$11</f>
        <v>SO</v>
      </c>
      <c r="I26" s="24" t="str">
        <f>[22]Junho!$I$12</f>
        <v>SE</v>
      </c>
      <c r="J26" s="24" t="str">
        <f>[22]Junho!$I$13</f>
        <v>SE</v>
      </c>
      <c r="K26" s="24" t="str">
        <f>[22]Junho!$I$14</f>
        <v>SO</v>
      </c>
      <c r="L26" s="24" t="str">
        <f>[22]Junho!$I$15</f>
        <v>SO</v>
      </c>
      <c r="M26" s="24" t="str">
        <f>[22]Junho!$I$16</f>
        <v>SO</v>
      </c>
      <c r="N26" s="24" t="str">
        <f>[22]Junho!$I$17</f>
        <v>SO</v>
      </c>
      <c r="O26" s="24" t="str">
        <f>[22]Junho!$I$18</f>
        <v>SO</v>
      </c>
      <c r="P26" s="24" t="str">
        <f>[22]Junho!$I$19</f>
        <v>SO</v>
      </c>
      <c r="Q26" s="24" t="str">
        <f>[22]Junho!$I$20</f>
        <v>SO</v>
      </c>
      <c r="R26" s="24" t="str">
        <f>[22]Junho!$I$21</f>
        <v>SO</v>
      </c>
      <c r="S26" s="24" t="str">
        <f>[22]Junho!$I$22</f>
        <v>SO</v>
      </c>
      <c r="T26" s="24" t="str">
        <f>[22]Junho!$I$23</f>
        <v>SO</v>
      </c>
      <c r="U26" s="24" t="str">
        <f>[22]Junho!$I$24</f>
        <v>SO</v>
      </c>
      <c r="V26" s="24" t="str">
        <f>[22]Junho!$I$25</f>
        <v>**</v>
      </c>
      <c r="W26" s="24" t="str">
        <f>[22]Junho!$I$26</f>
        <v>**</v>
      </c>
      <c r="X26" s="24" t="str">
        <f>[22]Junho!$I$27</f>
        <v>**</v>
      </c>
      <c r="Y26" s="24" t="str">
        <f>[22]Junho!$I$28</f>
        <v>SO</v>
      </c>
      <c r="Z26" s="24" t="str">
        <f>[22]Junho!$I$29</f>
        <v>**</v>
      </c>
      <c r="AA26" s="24" t="str">
        <f>[22]Junho!$I$30</f>
        <v>**</v>
      </c>
      <c r="AB26" s="24" t="str">
        <f>[22]Junho!$I$31</f>
        <v>**</v>
      </c>
      <c r="AC26" s="24" t="str">
        <f>[22]Junho!$I$32</f>
        <v>**</v>
      </c>
      <c r="AD26" s="24" t="str">
        <f>[22]Junho!$I$33</f>
        <v>SO</v>
      </c>
      <c r="AE26" s="24" t="str">
        <f>[22]Junho!$I$34</f>
        <v>SO</v>
      </c>
      <c r="AF26" s="51" t="str">
        <f>[22]Maio!$I$35</f>
        <v>SO</v>
      </c>
      <c r="AG26" s="2"/>
    </row>
    <row r="27" spans="1:34" ht="17.100000000000001" customHeight="1" x14ac:dyDescent="0.2">
      <c r="A27" s="16" t="s">
        <v>17</v>
      </c>
      <c r="B27" s="23" t="str">
        <f>[23]Junho!$I$5</f>
        <v>NE</v>
      </c>
      <c r="C27" s="23" t="str">
        <f>[23]Junho!$I$6</f>
        <v>N</v>
      </c>
      <c r="D27" s="23" t="str">
        <f>[23]Junho!$I$7</f>
        <v>SE</v>
      </c>
      <c r="E27" s="23" t="str">
        <f>[23]Junho!$I$8</f>
        <v>SE</v>
      </c>
      <c r="F27" s="23" t="str">
        <f>[23]Junho!$I$9</f>
        <v>NE</v>
      </c>
      <c r="G27" s="23" t="str">
        <f>[23]Junho!$I$10</f>
        <v>SO</v>
      </c>
      <c r="H27" s="23" t="str">
        <f>[23]Junho!$I$11</f>
        <v>L</v>
      </c>
      <c r="I27" s="23" t="str">
        <f>[23]Junho!$I$12</f>
        <v>L</v>
      </c>
      <c r="J27" s="23" t="str">
        <f>[23]Junho!$I$13</f>
        <v>NE</v>
      </c>
      <c r="K27" s="23" t="str">
        <f>[23]Junho!$I$14</f>
        <v>S</v>
      </c>
      <c r="L27" s="23" t="str">
        <f>[23]Junho!$I$15</f>
        <v>S</v>
      </c>
      <c r="M27" s="23" t="str">
        <f>[23]Junho!$I$16</f>
        <v>NO</v>
      </c>
      <c r="N27" s="23" t="str">
        <f>[23]Junho!$I$17</f>
        <v>SE</v>
      </c>
      <c r="O27" s="23" t="str">
        <f>[23]Junho!$I$18</f>
        <v>SE</v>
      </c>
      <c r="P27" s="23" t="str">
        <f>[23]Junho!$I$19</f>
        <v>L</v>
      </c>
      <c r="Q27" s="23" t="str">
        <f>[23]Junho!$I$20</f>
        <v>SE</v>
      </c>
      <c r="R27" s="23" t="str">
        <f>[23]Junho!$I$21</f>
        <v>SE</v>
      </c>
      <c r="S27" s="23" t="str">
        <f>[23]Junho!$I$22</f>
        <v>NE</v>
      </c>
      <c r="T27" s="23" t="str">
        <f>[23]Junho!$I$23</f>
        <v>NE</v>
      </c>
      <c r="U27" s="23" t="str">
        <f>[23]Junho!$I$24</f>
        <v>NE</v>
      </c>
      <c r="V27" s="23" t="str">
        <f>[23]Junho!$I$25</f>
        <v>O</v>
      </c>
      <c r="W27" s="23" t="str">
        <f>[23]Junho!$I$26</f>
        <v>SE</v>
      </c>
      <c r="X27" s="23" t="str">
        <f>[23]Junho!$I$27</f>
        <v>SE</v>
      </c>
      <c r="Y27" s="23" t="str">
        <f>[23]Junho!$I$28</f>
        <v>NE</v>
      </c>
      <c r="Z27" s="23" t="str">
        <f>[23]Junho!$I$29</f>
        <v>SE</v>
      </c>
      <c r="AA27" s="23" t="str">
        <f>[23]Junho!$I$30</f>
        <v>L</v>
      </c>
      <c r="AB27" s="23" t="str">
        <f>[23]Junho!$I$31</f>
        <v>N</v>
      </c>
      <c r="AC27" s="23" t="str">
        <f>[23]Junho!$I$32</f>
        <v>NE</v>
      </c>
      <c r="AD27" s="23" t="str">
        <f>[23]Junho!$I$33</f>
        <v>N</v>
      </c>
      <c r="AE27" s="23" t="str">
        <f>[23]Junho!$I$34</f>
        <v>N</v>
      </c>
      <c r="AF27" s="51" t="str">
        <f>[23]Maio!$I$35</f>
        <v>NE</v>
      </c>
      <c r="AG27" s="2"/>
    </row>
    <row r="28" spans="1:34" ht="17.100000000000001" customHeight="1" x14ac:dyDescent="0.2">
      <c r="A28" s="16" t="s">
        <v>18</v>
      </c>
      <c r="B28" s="23" t="str">
        <f>[24]Junho!$I$5</f>
        <v>N</v>
      </c>
      <c r="C28" s="23" t="str">
        <f>[24]Junho!$I$6</f>
        <v>NO</v>
      </c>
      <c r="D28" s="23" t="str">
        <f>[24]Junho!$I$7</f>
        <v>S</v>
      </c>
      <c r="E28" s="23" t="str">
        <f>[24]Junho!$I$8</f>
        <v>L</v>
      </c>
      <c r="F28" s="23" t="str">
        <f>[24]Junho!$I$9</f>
        <v>L</v>
      </c>
      <c r="G28" s="23" t="str">
        <f>[24]Junho!$I$10</f>
        <v>SE</v>
      </c>
      <c r="H28" s="23" t="str">
        <f>[24]Junho!$I$11</f>
        <v>L</v>
      </c>
      <c r="I28" s="23" t="str">
        <f>[24]Junho!$I$12</f>
        <v>SE</v>
      </c>
      <c r="J28" s="23" t="str">
        <f>[24]Junho!$I$13</f>
        <v>L</v>
      </c>
      <c r="K28" s="23" t="str">
        <f>[24]Junho!$I$14</f>
        <v>SE</v>
      </c>
      <c r="L28" s="23" t="str">
        <f>[24]Junho!$I$15</f>
        <v>S</v>
      </c>
      <c r="M28" s="23" t="str">
        <f>[24]Junho!$I$16</f>
        <v>L</v>
      </c>
      <c r="N28" s="23" t="str">
        <f>[24]Junho!$I$17</f>
        <v>SE</v>
      </c>
      <c r="O28" s="23" t="str">
        <f>[24]Junho!$I$18</f>
        <v>SE</v>
      </c>
      <c r="P28" s="23" t="str">
        <f>[24]Junho!$I$19</f>
        <v>NO</v>
      </c>
      <c r="Q28" s="23" t="str">
        <f>[24]Junho!$I$20</f>
        <v>L</v>
      </c>
      <c r="R28" s="23" t="str">
        <f>[24]Junho!$I$21</f>
        <v>L</v>
      </c>
      <c r="S28" s="23" t="str">
        <f>[24]Junho!$I$22</f>
        <v>L</v>
      </c>
      <c r="T28" s="23" t="str">
        <f>[24]Junho!$I$23</f>
        <v>SE</v>
      </c>
      <c r="U28" s="23" t="str">
        <f>[24]Junho!$I$24</f>
        <v>O</v>
      </c>
      <c r="V28" s="23" t="str">
        <f>[24]Junho!$I$25</f>
        <v>O</v>
      </c>
      <c r="W28" s="23" t="str">
        <f>[24]Junho!$I$26</f>
        <v>O</v>
      </c>
      <c r="X28" s="23" t="str">
        <f>[24]Junho!$I$27</f>
        <v>L</v>
      </c>
      <c r="Y28" s="23" t="str">
        <f>[24]Junho!$I$28</f>
        <v>L</v>
      </c>
      <c r="Z28" s="23" t="str">
        <f>[24]Junho!$I$29</f>
        <v>L</v>
      </c>
      <c r="AA28" s="23" t="str">
        <f>[24]Junho!$I$30</f>
        <v>L</v>
      </c>
      <c r="AB28" s="23" t="str">
        <f>[24]Junho!$I$31</f>
        <v>L</v>
      </c>
      <c r="AC28" s="23" t="str">
        <f>[24]Junho!$I$32</f>
        <v>L</v>
      </c>
      <c r="AD28" s="23" t="str">
        <f>[24]Junho!$I$33</f>
        <v>SE</v>
      </c>
      <c r="AE28" s="23" t="str">
        <f>[24]Junho!$I$34</f>
        <v>NO</v>
      </c>
      <c r="AF28" s="51" t="str">
        <f>[24]Maio!$I$35</f>
        <v>L</v>
      </c>
      <c r="AG28" s="2"/>
    </row>
    <row r="29" spans="1:34" ht="17.100000000000001" customHeight="1" x14ac:dyDescent="0.2">
      <c r="A29" s="16" t="s">
        <v>19</v>
      </c>
      <c r="B29" s="23" t="str">
        <f>[25]Junho!$I$5</f>
        <v>NE</v>
      </c>
      <c r="C29" s="23" t="str">
        <f>[25]Junho!$I$6</f>
        <v>S</v>
      </c>
      <c r="D29" s="23" t="str">
        <f>[25]Junho!$I$7</f>
        <v>SE</v>
      </c>
      <c r="E29" s="23" t="str">
        <f>[25]Junho!$I$8</f>
        <v>SE</v>
      </c>
      <c r="F29" s="23" t="str">
        <f>[25]Junho!$I$9</f>
        <v>NE</v>
      </c>
      <c r="G29" s="23" t="str">
        <f>[25]Junho!$I$10</f>
        <v>S</v>
      </c>
      <c r="H29" s="23" t="str">
        <f>[25]Junho!$I$11</f>
        <v>L</v>
      </c>
      <c r="I29" s="23" t="str">
        <f>[25]Junho!$I$12</f>
        <v>SE</v>
      </c>
      <c r="J29" s="23" t="str">
        <f>[25]Junho!$I$13</f>
        <v>NE</v>
      </c>
      <c r="K29" s="23" t="str">
        <f>[25]Junho!$I$14</f>
        <v>SE</v>
      </c>
      <c r="L29" s="23" t="str">
        <f>[25]Junho!$I$15</f>
        <v>SE</v>
      </c>
      <c r="M29" s="23" t="str">
        <f>[25]Junho!$I$16</f>
        <v>SE</v>
      </c>
      <c r="N29" s="23" t="str">
        <f>[25]Junho!$I$17</f>
        <v>SE</v>
      </c>
      <c r="O29" s="23" t="str">
        <f>[25]Junho!$I$18</f>
        <v>SE</v>
      </c>
      <c r="P29" s="23" t="str">
        <f>[25]Junho!$I$19</f>
        <v>L</v>
      </c>
      <c r="Q29" s="23" t="str">
        <f>[25]Junho!$I$20</f>
        <v>NE</v>
      </c>
      <c r="R29" s="23" t="str">
        <f>[25]Junho!$I$21</f>
        <v>N</v>
      </c>
      <c r="S29" s="23" t="str">
        <f>[25]Junho!$I$22</f>
        <v>NE</v>
      </c>
      <c r="T29" s="23" t="str">
        <f>[25]Junho!$I$23</f>
        <v>N</v>
      </c>
      <c r="U29" s="23" t="str">
        <f>[25]Junho!$I$24</f>
        <v>NO</v>
      </c>
      <c r="V29" s="23" t="str">
        <f>[25]Junho!$I$25</f>
        <v>O</v>
      </c>
      <c r="W29" s="23" t="str">
        <f>[25]Junho!$I$26</f>
        <v>L</v>
      </c>
      <c r="X29" s="23" t="str">
        <f>[25]Junho!$I$27</f>
        <v>NE</v>
      </c>
      <c r="Y29" s="23" t="str">
        <f>[25]Junho!$I$28</f>
        <v>**</v>
      </c>
      <c r="Z29" s="23" t="str">
        <f>[25]Junho!$I$29</f>
        <v>**</v>
      </c>
      <c r="AA29" s="23" t="str">
        <f>[25]Junho!$I$30</f>
        <v>**</v>
      </c>
      <c r="AB29" s="23" t="str">
        <f>[25]Junho!$I$31</f>
        <v>**</v>
      </c>
      <c r="AC29" s="23" t="str">
        <f>[25]Junho!$I$32</f>
        <v>NE</v>
      </c>
      <c r="AD29" s="23" t="str">
        <f>[25]Junho!$I$33</f>
        <v>N</v>
      </c>
      <c r="AE29" s="23" t="str">
        <f>[25]Junho!$I$34</f>
        <v>S</v>
      </c>
      <c r="AF29" s="51" t="str">
        <f>[25]Maio!$I$35</f>
        <v>NE</v>
      </c>
      <c r="AG29" s="2"/>
    </row>
    <row r="30" spans="1:34" ht="17.100000000000001" customHeight="1" x14ac:dyDescent="0.2">
      <c r="A30" s="16" t="s">
        <v>31</v>
      </c>
      <c r="B30" s="23" t="str">
        <f>[26]Junho!$I$5</f>
        <v>NO</v>
      </c>
      <c r="C30" s="23" t="str">
        <f>[26]Junho!$I$6</f>
        <v>NO</v>
      </c>
      <c r="D30" s="23" t="str">
        <f>[26]Junho!$I$7</f>
        <v>SE</v>
      </c>
      <c r="E30" s="23" t="str">
        <f>[26]Junho!$I$8</f>
        <v>SE</v>
      </c>
      <c r="F30" s="23" t="str">
        <f>[26]Junho!$I$9</f>
        <v>SE</v>
      </c>
      <c r="G30" s="23" t="str">
        <f>[26]Junho!$I$10</f>
        <v>NE</v>
      </c>
      <c r="H30" s="23" t="str">
        <f>[26]Junho!$I$11</f>
        <v>SE</v>
      </c>
      <c r="I30" s="23" t="str">
        <f>[26]Junho!$I$12</f>
        <v>SE</v>
      </c>
      <c r="J30" s="23" t="str">
        <f>[26]Junho!$I$13</f>
        <v>NE</v>
      </c>
      <c r="K30" s="23" t="str">
        <f>[26]Junho!$I$14</f>
        <v>SE</v>
      </c>
      <c r="L30" s="23" t="str">
        <f>[26]Junho!$I$15</f>
        <v>SE</v>
      </c>
      <c r="M30" s="23" t="str">
        <f>[26]Junho!$I$16</f>
        <v>SE</v>
      </c>
      <c r="N30" s="23" t="str">
        <f>[26]Junho!$I$17</f>
        <v>SE</v>
      </c>
      <c r="O30" s="23" t="str">
        <f>[26]Junho!$I$18</f>
        <v>SE</v>
      </c>
      <c r="P30" s="23" t="str">
        <f>[26]Junho!$I$19</f>
        <v>SE</v>
      </c>
      <c r="Q30" s="23" t="str">
        <f>[26]Junho!$I$20</f>
        <v>SE</v>
      </c>
      <c r="R30" s="23" t="str">
        <f>[26]Junho!$I$21</f>
        <v>SE</v>
      </c>
      <c r="S30" s="23" t="str">
        <f>[26]Junho!$I$22</f>
        <v>SE</v>
      </c>
      <c r="T30" s="23" t="str">
        <f>[26]Junho!$I$23</f>
        <v>N</v>
      </c>
      <c r="U30" s="23" t="str">
        <f>[26]Junho!$I$24</f>
        <v>NO</v>
      </c>
      <c r="V30" s="23" t="str">
        <f>[26]Junho!$I$25</f>
        <v>NO</v>
      </c>
      <c r="W30" s="23" t="str">
        <f>[26]Junho!$I$26</f>
        <v>SE</v>
      </c>
      <c r="X30" s="23" t="str">
        <f>[26]Junho!$I$27</f>
        <v>SE</v>
      </c>
      <c r="Y30" s="23" t="str">
        <f>[26]Junho!$I$28</f>
        <v>NO</v>
      </c>
      <c r="Z30" s="23" t="str">
        <f>[26]Junho!$I$29</f>
        <v>SE</v>
      </c>
      <c r="AA30" s="23" t="str">
        <f>[26]Junho!$I$30</f>
        <v>L</v>
      </c>
      <c r="AB30" s="23" t="str">
        <f>[26]Junho!$I$31</f>
        <v>NO</v>
      </c>
      <c r="AC30" s="23" t="str">
        <f>[26]Junho!$I$32</f>
        <v>N</v>
      </c>
      <c r="AD30" s="23" t="str">
        <f>[26]Junho!$I$33</f>
        <v>NO</v>
      </c>
      <c r="AE30" s="23" t="str">
        <f>[26]Junho!$I$34</f>
        <v>N</v>
      </c>
      <c r="AF30" s="51" t="str">
        <f>[26]Maio!$I$35</f>
        <v>SE</v>
      </c>
      <c r="AG30" s="2"/>
    </row>
    <row r="31" spans="1:34" ht="17.100000000000001" customHeight="1" x14ac:dyDescent="0.2">
      <c r="A31" s="16" t="s">
        <v>51</v>
      </c>
      <c r="B31" s="23" t="str">
        <f>[27]Junho!$I$5</f>
        <v>NE</v>
      </c>
      <c r="C31" s="23" t="str">
        <f>[27]Junho!$I$6</f>
        <v>NE</v>
      </c>
      <c r="D31" s="23" t="str">
        <f>[27]Junho!$I$7</f>
        <v>S</v>
      </c>
      <c r="E31" s="23" t="str">
        <f>[27]Junho!$I$8</f>
        <v>SE</v>
      </c>
      <c r="F31" s="23" t="str">
        <f>[27]Junho!$I$9</f>
        <v>L</v>
      </c>
      <c r="G31" s="23" t="str">
        <f>[27]Junho!$I$10</f>
        <v>L</v>
      </c>
      <c r="H31" s="23" t="str">
        <f>[27]Junho!$I$11</f>
        <v>SE</v>
      </c>
      <c r="I31" s="23" t="str">
        <f>[27]Junho!$I$12</f>
        <v>SE</v>
      </c>
      <c r="J31" s="23" t="str">
        <f>[27]Junho!$I$13</f>
        <v>SE</v>
      </c>
      <c r="K31" s="23" t="str">
        <f>[27]Junho!$I$14</f>
        <v>L</v>
      </c>
      <c r="L31" s="23" t="str">
        <f>[27]Junho!$I$15</f>
        <v>SE</v>
      </c>
      <c r="M31" s="23" t="str">
        <f>[27]Junho!$I$16</f>
        <v>L</v>
      </c>
      <c r="N31" s="23" t="str">
        <f>[27]Junho!$I$17</f>
        <v>L</v>
      </c>
      <c r="O31" s="23" t="str">
        <f>[27]Junho!$I$18</f>
        <v>L</v>
      </c>
      <c r="P31" s="23" t="str">
        <f>[27]Junho!$I$19</f>
        <v>L</v>
      </c>
      <c r="Q31" s="23" t="str">
        <f>[27]Junho!$I$20</f>
        <v>NE</v>
      </c>
      <c r="R31" s="23" t="str">
        <f>[27]Junho!$I$21</f>
        <v>SE</v>
      </c>
      <c r="S31" s="23" t="str">
        <f>[27]Junho!$I$22</f>
        <v>L</v>
      </c>
      <c r="T31" s="23" t="str">
        <f>[27]Junho!$I$23</f>
        <v>L</v>
      </c>
      <c r="U31" s="23" t="str">
        <f>[27]Junho!$I$24</f>
        <v>S</v>
      </c>
      <c r="V31" s="23" t="str">
        <f>[27]Junho!$I$25</f>
        <v>O</v>
      </c>
      <c r="W31" s="23" t="str">
        <f>[27]Junho!$I$26</f>
        <v>SE</v>
      </c>
      <c r="X31" s="23" t="str">
        <f>[27]Junho!$I$27</f>
        <v>L</v>
      </c>
      <c r="Y31" s="23" t="str">
        <f>[27]Junho!$I$28</f>
        <v>L</v>
      </c>
      <c r="Z31" s="23" t="str">
        <f>[27]Junho!$I$29</f>
        <v>L</v>
      </c>
      <c r="AA31" s="23" t="str">
        <f>[27]Junho!$I$30</f>
        <v>SE</v>
      </c>
      <c r="AB31" s="23" t="str">
        <f>[27]Junho!$I$31</f>
        <v>SE</v>
      </c>
      <c r="AC31" s="23" t="str">
        <f>[27]Junho!$I$32</f>
        <v>L</v>
      </c>
      <c r="AD31" s="23" t="str">
        <f>[27]Junho!$I$33</f>
        <v>L</v>
      </c>
      <c r="AE31" s="23" t="str">
        <f>[27]Junho!$I$34</f>
        <v>L</v>
      </c>
      <c r="AF31" s="51" t="str">
        <f>[27]Maio!$I$35</f>
        <v>NE</v>
      </c>
      <c r="AG31" s="2"/>
    </row>
    <row r="32" spans="1:34" ht="17.100000000000001" customHeight="1" x14ac:dyDescent="0.2">
      <c r="A32" s="16" t="s">
        <v>20</v>
      </c>
      <c r="B32" s="19" t="str">
        <f>[28]Junho!$I$5</f>
        <v>NE</v>
      </c>
      <c r="C32" s="19" t="str">
        <f>[28]Junho!$I$6</f>
        <v>NO</v>
      </c>
      <c r="D32" s="19" t="str">
        <f>[28]Junho!$I$7</f>
        <v>SE</v>
      </c>
      <c r="E32" s="19" t="str">
        <f>[28]Junho!$I$8</f>
        <v>SE</v>
      </c>
      <c r="F32" s="19" t="str">
        <f>[28]Junho!$I$9</f>
        <v>S</v>
      </c>
      <c r="G32" s="19" t="str">
        <f>[28]Junho!$I$10</f>
        <v>SO</v>
      </c>
      <c r="H32" s="19" t="str">
        <f>[28]Junho!$I$11</f>
        <v>L</v>
      </c>
      <c r="I32" s="19" t="str">
        <f>[28]Junho!$I$12</f>
        <v>S</v>
      </c>
      <c r="J32" s="19" t="str">
        <f>[28]Junho!$I$13</f>
        <v>S</v>
      </c>
      <c r="K32" s="19" t="str">
        <f>[28]Junho!$I$14</f>
        <v>NE</v>
      </c>
      <c r="L32" s="19" t="str">
        <f>[28]Junho!$I$15</f>
        <v>N</v>
      </c>
      <c r="M32" s="19" t="str">
        <f>[28]Junho!$I$16</f>
        <v>NE</v>
      </c>
      <c r="N32" s="19" t="str">
        <f>[28]Junho!$I$17</f>
        <v>S</v>
      </c>
      <c r="O32" s="19" t="str">
        <f>[28]Junho!$I$18</f>
        <v>SO</v>
      </c>
      <c r="P32" s="19" t="str">
        <f>[28]Junho!$I$19</f>
        <v>NE</v>
      </c>
      <c r="Q32" s="19" t="str">
        <f>[28]Junho!$I$20</f>
        <v>NE</v>
      </c>
      <c r="R32" s="19" t="str">
        <f>[28]Junho!$I$21</f>
        <v>NO</v>
      </c>
      <c r="S32" s="19" t="str">
        <f>[28]Junho!$I$22</f>
        <v>NE</v>
      </c>
      <c r="T32" s="19" t="str">
        <f>[28]Junho!$I$23</f>
        <v>N</v>
      </c>
      <c r="U32" s="19" t="str">
        <f>[28]Junho!$I$24</f>
        <v>S</v>
      </c>
      <c r="V32" s="19" t="str">
        <f>[28]Junho!$I$25</f>
        <v>O</v>
      </c>
      <c r="W32" s="19" t="str">
        <f>[28]Junho!$I$26</f>
        <v>S</v>
      </c>
      <c r="X32" s="19" t="str">
        <f>[28]Junho!$I$27</f>
        <v>S</v>
      </c>
      <c r="Y32" s="19" t="str">
        <f>[28]Junho!$I$28</f>
        <v>L</v>
      </c>
      <c r="Z32" s="19" t="str">
        <f>[28]Junho!$I$29</f>
        <v>S</v>
      </c>
      <c r="AA32" s="19" t="str">
        <f>[28]Junho!$I$30</f>
        <v>SE</v>
      </c>
      <c r="AB32" s="19" t="str">
        <f>[28]Junho!$I$31</f>
        <v>NE</v>
      </c>
      <c r="AC32" s="19" t="str">
        <f>[28]Junho!$I$32</f>
        <v>NE</v>
      </c>
      <c r="AD32" s="19" t="str">
        <f>[28]Junho!$I$33</f>
        <v>N</v>
      </c>
      <c r="AE32" s="19" t="str">
        <f>[28]Junho!$I$34</f>
        <v>NO</v>
      </c>
      <c r="AF32" s="51" t="str">
        <f>[28]Maio!$I$35</f>
        <v>S</v>
      </c>
      <c r="AG32" s="2"/>
    </row>
    <row r="33" spans="1:33" s="5" customFormat="1" ht="17.100000000000001" customHeight="1" x14ac:dyDescent="0.2">
      <c r="A33" s="38" t="s">
        <v>38</v>
      </c>
      <c r="B33" s="32" t="s">
        <v>54</v>
      </c>
      <c r="C33" s="32" t="s">
        <v>55</v>
      </c>
      <c r="D33" s="32" t="s">
        <v>56</v>
      </c>
      <c r="E33" s="32" t="s">
        <v>57</v>
      </c>
      <c r="F33" s="32" t="s">
        <v>59</v>
      </c>
      <c r="G33" s="32" t="s">
        <v>60</v>
      </c>
      <c r="H33" s="32" t="s">
        <v>57</v>
      </c>
      <c r="I33" s="32" t="s">
        <v>57</v>
      </c>
      <c r="J33" s="32" t="s">
        <v>54</v>
      </c>
      <c r="K33" s="32" t="s">
        <v>57</v>
      </c>
      <c r="L33" s="32" t="s">
        <v>56</v>
      </c>
      <c r="M33" s="32" t="s">
        <v>56</v>
      </c>
      <c r="N33" s="32" t="s">
        <v>57</v>
      </c>
      <c r="O33" s="32" t="s">
        <v>57</v>
      </c>
      <c r="P33" s="31" t="s">
        <v>59</v>
      </c>
      <c r="Q33" s="31" t="s">
        <v>54</v>
      </c>
      <c r="R33" s="31" t="s">
        <v>57</v>
      </c>
      <c r="S33" s="31" t="s">
        <v>59</v>
      </c>
      <c r="T33" s="31" t="s">
        <v>55</v>
      </c>
      <c r="U33" s="31" t="s">
        <v>66</v>
      </c>
      <c r="V33" s="31" t="s">
        <v>66</v>
      </c>
      <c r="W33" s="31" t="s">
        <v>59</v>
      </c>
      <c r="X33" s="31" t="s">
        <v>59</v>
      </c>
      <c r="Y33" s="31" t="s">
        <v>59</v>
      </c>
      <c r="Z33" s="31" t="s">
        <v>59</v>
      </c>
      <c r="AA33" s="31" t="s">
        <v>57</v>
      </c>
      <c r="AB33" s="31" t="s">
        <v>54</v>
      </c>
      <c r="AC33" s="31" t="s">
        <v>54</v>
      </c>
      <c r="AD33" s="31" t="s">
        <v>55</v>
      </c>
      <c r="AE33" s="31" t="s">
        <v>67</v>
      </c>
      <c r="AF33" s="23"/>
      <c r="AG33" s="10"/>
    </row>
    <row r="34" spans="1:33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47" t="s">
        <v>54</v>
      </c>
      <c r="AG34" s="2"/>
    </row>
    <row r="35" spans="1:33" x14ac:dyDescent="0.2">
      <c r="AF35" s="9"/>
      <c r="AG35" s="2"/>
    </row>
    <row r="36" spans="1:33" x14ac:dyDescent="0.2">
      <c r="E36" s="48"/>
      <c r="F36" s="48" t="s">
        <v>61</v>
      </c>
      <c r="G36" s="48"/>
      <c r="H36" s="48"/>
      <c r="I36" s="48"/>
      <c r="S36" s="2" t="s">
        <v>62</v>
      </c>
      <c r="AF36" s="2" t="s">
        <v>63</v>
      </c>
      <c r="AG36" s="2"/>
    </row>
    <row r="37" spans="1:33" x14ac:dyDescent="0.2">
      <c r="P37" s="49"/>
      <c r="Q37" s="49"/>
      <c r="R37" s="49"/>
      <c r="S37" s="49" t="s">
        <v>64</v>
      </c>
      <c r="T37" s="49"/>
      <c r="U37" s="49"/>
      <c r="V37" s="49"/>
      <c r="AD37" s="49"/>
      <c r="AE37" s="49"/>
      <c r="AF37" s="49" t="s">
        <v>65</v>
      </c>
      <c r="AG37" s="49"/>
    </row>
    <row r="38" spans="1:33" x14ac:dyDescent="0.2">
      <c r="AF38" s="9"/>
      <c r="AG38" s="2"/>
    </row>
    <row r="42" spans="1:33" x14ac:dyDescent="0.2">
      <c r="AC42" s="2" t="s">
        <v>53</v>
      </c>
    </row>
  </sheetData>
  <mergeCells count="34"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C1" workbookViewId="0">
      <selection activeCell="AH8" sqref="AH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3" s="4" customFormat="1" ht="20.100000000000001" customHeight="1" x14ac:dyDescent="0.2">
      <c r="A2" s="55" t="s">
        <v>21</v>
      </c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7"/>
    </row>
    <row r="3" spans="1:33" s="5" customFormat="1" ht="20.100000000000001" customHeight="1" x14ac:dyDescent="0.2">
      <c r="A3" s="55"/>
      <c r="B3" s="52">
        <v>1</v>
      </c>
      <c r="C3" s="52">
        <f>SUM(B3+1)</f>
        <v>2</v>
      </c>
      <c r="D3" s="52">
        <f t="shared" ref="D3:AD3" si="0">SUM(C3+1)</f>
        <v>3</v>
      </c>
      <c r="E3" s="52">
        <f t="shared" si="0"/>
        <v>4</v>
      </c>
      <c r="F3" s="52">
        <f t="shared" si="0"/>
        <v>5</v>
      </c>
      <c r="G3" s="52">
        <f t="shared" si="0"/>
        <v>6</v>
      </c>
      <c r="H3" s="52">
        <f t="shared" si="0"/>
        <v>7</v>
      </c>
      <c r="I3" s="52">
        <f t="shared" si="0"/>
        <v>8</v>
      </c>
      <c r="J3" s="52">
        <f t="shared" si="0"/>
        <v>9</v>
      </c>
      <c r="K3" s="52">
        <f t="shared" si="0"/>
        <v>10</v>
      </c>
      <c r="L3" s="52">
        <f t="shared" si="0"/>
        <v>11</v>
      </c>
      <c r="M3" s="52">
        <f t="shared" si="0"/>
        <v>12</v>
      </c>
      <c r="N3" s="52">
        <f t="shared" si="0"/>
        <v>13</v>
      </c>
      <c r="O3" s="52">
        <f t="shared" si="0"/>
        <v>14</v>
      </c>
      <c r="P3" s="52">
        <f t="shared" si="0"/>
        <v>15</v>
      </c>
      <c r="Q3" s="52">
        <f t="shared" si="0"/>
        <v>16</v>
      </c>
      <c r="R3" s="52">
        <f t="shared" si="0"/>
        <v>17</v>
      </c>
      <c r="S3" s="52">
        <f t="shared" si="0"/>
        <v>18</v>
      </c>
      <c r="T3" s="52">
        <f t="shared" si="0"/>
        <v>19</v>
      </c>
      <c r="U3" s="52">
        <f t="shared" si="0"/>
        <v>20</v>
      </c>
      <c r="V3" s="52">
        <f t="shared" si="0"/>
        <v>21</v>
      </c>
      <c r="W3" s="52">
        <f t="shared" si="0"/>
        <v>22</v>
      </c>
      <c r="X3" s="52">
        <f t="shared" si="0"/>
        <v>23</v>
      </c>
      <c r="Y3" s="52">
        <f t="shared" si="0"/>
        <v>24</v>
      </c>
      <c r="Z3" s="52">
        <f t="shared" si="0"/>
        <v>25</v>
      </c>
      <c r="AA3" s="52">
        <f t="shared" si="0"/>
        <v>26</v>
      </c>
      <c r="AB3" s="52">
        <f t="shared" si="0"/>
        <v>27</v>
      </c>
      <c r="AC3" s="52">
        <f t="shared" si="0"/>
        <v>28</v>
      </c>
      <c r="AD3" s="52">
        <f t="shared" si="0"/>
        <v>29</v>
      </c>
      <c r="AE3" s="52">
        <v>30</v>
      </c>
      <c r="AF3" s="34" t="s">
        <v>41</v>
      </c>
      <c r="AG3" s="10"/>
    </row>
    <row r="4" spans="1:33" s="5" customFormat="1" ht="20.100000000000001" customHeight="1" x14ac:dyDescent="0.2">
      <c r="A4" s="5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34" t="s">
        <v>39</v>
      </c>
      <c r="AG4" s="10"/>
    </row>
    <row r="5" spans="1:33" s="5" customFormat="1" ht="20.100000000000001" customHeight="1" x14ac:dyDescent="0.2">
      <c r="A5" s="16" t="s">
        <v>47</v>
      </c>
      <c r="B5" s="25">
        <f>[1]Junho!$J$5</f>
        <v>28.8</v>
      </c>
      <c r="C5" s="25">
        <f>[1]Junho!$J$6</f>
        <v>37.080000000000005</v>
      </c>
      <c r="D5" s="25">
        <f>[1]Junho!$J$7</f>
        <v>20.16</v>
      </c>
      <c r="E5" s="25">
        <f>[1]Junho!$J$8</f>
        <v>21.96</v>
      </c>
      <c r="F5" s="25">
        <f>[1]Junho!$J$9</f>
        <v>17.64</v>
      </c>
      <c r="G5" s="25">
        <f>[1]Junho!$J$10</f>
        <v>21.6</v>
      </c>
      <c r="H5" s="25">
        <f>[1]Junho!$J$11</f>
        <v>20.16</v>
      </c>
      <c r="I5" s="25">
        <f>[1]Junho!$J$12</f>
        <v>20.88</v>
      </c>
      <c r="J5" s="25">
        <f>[1]Junho!$J$13</f>
        <v>24.840000000000003</v>
      </c>
      <c r="K5" s="25">
        <f>[1]Junho!$J$14</f>
        <v>24.840000000000003</v>
      </c>
      <c r="L5" s="25">
        <f>[1]Junho!$J$15</f>
        <v>17.64</v>
      </c>
      <c r="M5" s="25">
        <f>[1]Junho!$J$16</f>
        <v>15.120000000000001</v>
      </c>
      <c r="N5" s="25">
        <f>[1]Junho!$J$17</f>
        <v>20.88</v>
      </c>
      <c r="O5" s="25">
        <f>[1]Junho!$J$18</f>
        <v>19.8</v>
      </c>
      <c r="P5" s="25">
        <f>[1]Junho!$J$19</f>
        <v>30.240000000000002</v>
      </c>
      <c r="Q5" s="25">
        <f>[1]Junho!$J$20</f>
        <v>94.68</v>
      </c>
      <c r="R5" s="25">
        <f>[1]Junho!$J$21</f>
        <v>13.68</v>
      </c>
      <c r="S5" s="25">
        <f>[1]Junho!$J$22</f>
        <v>21.96</v>
      </c>
      <c r="T5" s="25">
        <f>[1]Junho!$J$23</f>
        <v>24.840000000000003</v>
      </c>
      <c r="U5" s="25">
        <f>[1]Junho!$J$24</f>
        <v>19.440000000000001</v>
      </c>
      <c r="V5" s="25">
        <f>[1]Junho!$J$25</f>
        <v>33.119999999999997</v>
      </c>
      <c r="W5" s="25">
        <f>[1]Junho!$J$26</f>
        <v>30.96</v>
      </c>
      <c r="X5" s="25">
        <f>[1]Junho!$J$27</f>
        <v>15.48</v>
      </c>
      <c r="Y5" s="25">
        <f>[1]Junho!$J$28</f>
        <v>21.240000000000002</v>
      </c>
      <c r="Z5" s="25">
        <f>[1]Junho!$J$29</f>
        <v>23.400000000000002</v>
      </c>
      <c r="AA5" s="25">
        <f>[1]Junho!$J$30</f>
        <v>36.36</v>
      </c>
      <c r="AB5" s="25">
        <f>[1]Junho!$J$31</f>
        <v>30.6</v>
      </c>
      <c r="AC5" s="25">
        <f>[1]Junho!$J$32</f>
        <v>20.16</v>
      </c>
      <c r="AD5" s="25">
        <f>[1]Junho!$J$33</f>
        <v>30.6</v>
      </c>
      <c r="AE5" s="25">
        <f>[1]Junho!$J$34</f>
        <v>22.32</v>
      </c>
      <c r="AF5" s="35">
        <f>MAX(B5:AE5)</f>
        <v>94.68</v>
      </c>
      <c r="AG5" s="10"/>
    </row>
    <row r="6" spans="1:33" s="1" customFormat="1" ht="17.100000000000001" customHeight="1" x14ac:dyDescent="0.2">
      <c r="A6" s="16" t="s">
        <v>0</v>
      </c>
      <c r="B6" s="18">
        <f>[2]Junho!$J$5</f>
        <v>28.8</v>
      </c>
      <c r="C6" s="18">
        <f>[2]Junho!$J$6</f>
        <v>22.32</v>
      </c>
      <c r="D6" s="18">
        <f>[2]Junho!$J$7</f>
        <v>20.16</v>
      </c>
      <c r="E6" s="18">
        <f>[2]Junho!$J$8</f>
        <v>21.240000000000002</v>
      </c>
      <c r="F6" s="18">
        <f>[2]Junho!$J$9</f>
        <v>22.68</v>
      </c>
      <c r="G6" s="18">
        <f>[2]Junho!$J$10</f>
        <v>25.56</v>
      </c>
      <c r="H6" s="18">
        <f>[2]Junho!$J$11</f>
        <v>29.16</v>
      </c>
      <c r="I6" s="18">
        <f>[2]Junho!$J$12</f>
        <v>16.920000000000002</v>
      </c>
      <c r="J6" s="18">
        <f>[2]Junho!$J$13</f>
        <v>30.96</v>
      </c>
      <c r="K6" s="18">
        <f>[2]Junho!$J$14</f>
        <v>30.6</v>
      </c>
      <c r="L6" s="18">
        <f>[2]Junho!$J$15</f>
        <v>15.840000000000002</v>
      </c>
      <c r="M6" s="18">
        <f>[2]Junho!$J$16</f>
        <v>17.64</v>
      </c>
      <c r="N6" s="18">
        <f>[2]Junho!$J$17</f>
        <v>18.36</v>
      </c>
      <c r="O6" s="18">
        <f>[2]Junho!$J$18</f>
        <v>24.840000000000003</v>
      </c>
      <c r="P6" s="18">
        <f>[2]Junho!$J$19</f>
        <v>60.839999999999996</v>
      </c>
      <c r="Q6" s="18">
        <f>[2]Junho!$J$20</f>
        <v>27.720000000000002</v>
      </c>
      <c r="R6" s="18">
        <f>[2]Junho!$J$21</f>
        <v>18</v>
      </c>
      <c r="S6" s="18">
        <f>[2]Junho!$J$22</f>
        <v>23.759999999999998</v>
      </c>
      <c r="T6" s="18">
        <f>[2]Junho!$J$23</f>
        <v>27</v>
      </c>
      <c r="U6" s="18">
        <f>[2]Junho!$J$24</f>
        <v>29.52</v>
      </c>
      <c r="V6" s="18">
        <f>[2]Junho!$J$25</f>
        <v>29.16</v>
      </c>
      <c r="W6" s="18">
        <f>[2]Junho!$J$26</f>
        <v>24.12</v>
      </c>
      <c r="X6" s="18">
        <f>[2]Junho!$J$27</f>
        <v>24.840000000000003</v>
      </c>
      <c r="Y6" s="18">
        <f>[2]Junho!$J$28</f>
        <v>18</v>
      </c>
      <c r="Z6" s="18" t="str">
        <f>[2]Junho!$J$29</f>
        <v>**</v>
      </c>
      <c r="AA6" s="18" t="str">
        <f>[2]Junho!$J$30</f>
        <v>**</v>
      </c>
      <c r="AB6" s="18" t="str">
        <f>[2]Junho!$J$31</f>
        <v>**</v>
      </c>
      <c r="AC6" s="18">
        <f>[2]Junho!$J$32</f>
        <v>33.480000000000004</v>
      </c>
      <c r="AD6" s="18">
        <f>[2]Junho!$J$33</f>
        <v>41.4</v>
      </c>
      <c r="AE6" s="18">
        <f>[2]Junho!$J$34</f>
        <v>36.36</v>
      </c>
      <c r="AF6" s="36">
        <f t="shared" ref="AF6:AF10" si="1">MAX(B6:AE6)</f>
        <v>60.839999999999996</v>
      </c>
      <c r="AG6" s="2"/>
    </row>
    <row r="7" spans="1:33" ht="17.100000000000001" customHeight="1" x14ac:dyDescent="0.2">
      <c r="A7" s="16" t="s">
        <v>1</v>
      </c>
      <c r="B7" s="20">
        <f>[3]Junho!$J$5</f>
        <v>30.240000000000002</v>
      </c>
      <c r="C7" s="20">
        <f>[3]Junho!$J$6</f>
        <v>36</v>
      </c>
      <c r="D7" s="20">
        <f>[3]Junho!$J$7</f>
        <v>21.6</v>
      </c>
      <c r="E7" s="20">
        <f>[3]Junho!$J$8</f>
        <v>19.8</v>
      </c>
      <c r="F7" s="20">
        <f>[3]Junho!$J$9</f>
        <v>24.840000000000003</v>
      </c>
      <c r="G7" s="20">
        <f>[3]Junho!$J$10</f>
        <v>25.56</v>
      </c>
      <c r="H7" s="20">
        <f>[3]Junho!$J$11</f>
        <v>13.32</v>
      </c>
      <c r="I7" s="20">
        <f>[3]Junho!$J$12</f>
        <v>24.840000000000003</v>
      </c>
      <c r="J7" s="20">
        <f>[3]Junho!$J$13</f>
        <v>33.840000000000003</v>
      </c>
      <c r="K7" s="20">
        <f>[3]Junho!$J$14</f>
        <v>32.76</v>
      </c>
      <c r="L7" s="20">
        <f>[3]Junho!$J$15</f>
        <v>20.88</v>
      </c>
      <c r="M7" s="20">
        <f>[3]Junho!$J$16</f>
        <v>15.48</v>
      </c>
      <c r="N7" s="20">
        <f>[3]Junho!$J$17</f>
        <v>16.920000000000002</v>
      </c>
      <c r="O7" s="20">
        <f>[3]Junho!$J$18</f>
        <v>20.16</v>
      </c>
      <c r="P7" s="20">
        <f>[3]Junho!$J$19</f>
        <v>24.840000000000003</v>
      </c>
      <c r="Q7" s="20">
        <f>[3]Junho!$J$20</f>
        <v>42.12</v>
      </c>
      <c r="R7" s="20">
        <f>[3]Junho!$J$21</f>
        <v>25.92</v>
      </c>
      <c r="S7" s="20">
        <f>[3]Junho!$J$22</f>
        <v>29.880000000000003</v>
      </c>
      <c r="T7" s="20">
        <f>[3]Junho!$J$23</f>
        <v>35.28</v>
      </c>
      <c r="U7" s="20">
        <f>[3]Junho!$J$24</f>
        <v>18</v>
      </c>
      <c r="V7" s="20">
        <f>[3]Junho!$J$25</f>
        <v>19.8</v>
      </c>
      <c r="W7" s="20">
        <f>[3]Junho!$J$26</f>
        <v>16.2</v>
      </c>
      <c r="X7" s="20">
        <f>[3]Junho!$J$27</f>
        <v>21.6</v>
      </c>
      <c r="Y7" s="20">
        <f>[3]Junho!$J$28</f>
        <v>19.079999999999998</v>
      </c>
      <c r="Z7" s="20">
        <f>[3]Junho!$J$29</f>
        <v>21.6</v>
      </c>
      <c r="AA7" s="20">
        <f>[3]Junho!$J$30</f>
        <v>34.92</v>
      </c>
      <c r="AB7" s="20">
        <f>[3]Junho!$J$31</f>
        <v>14.76</v>
      </c>
      <c r="AC7" s="20">
        <f>[3]Junho!$J$32</f>
        <v>23.040000000000003</v>
      </c>
      <c r="AD7" s="20">
        <f>[3]Junho!$J$33</f>
        <v>25.2</v>
      </c>
      <c r="AE7" s="20">
        <f>[3]Junho!$J$34</f>
        <v>27.36</v>
      </c>
      <c r="AF7" s="36">
        <f t="shared" si="1"/>
        <v>42.12</v>
      </c>
      <c r="AG7" s="2"/>
    </row>
    <row r="8" spans="1:33" ht="17.100000000000001" customHeight="1" x14ac:dyDescent="0.2">
      <c r="A8" s="16" t="s">
        <v>58</v>
      </c>
      <c r="B8" s="20">
        <f>[4]Junho!$J$5</f>
        <v>27</v>
      </c>
      <c r="C8" s="20">
        <f>[4]Junho!$J$6</f>
        <v>71.28</v>
      </c>
      <c r="D8" s="20">
        <f>[4]Junho!$J$7</f>
        <v>25.92</v>
      </c>
      <c r="E8" s="20">
        <f>[4]Junho!$J$8</f>
        <v>25.2</v>
      </c>
      <c r="F8" s="20">
        <f>[4]Junho!$J$9</f>
        <v>24.840000000000003</v>
      </c>
      <c r="G8" s="20">
        <f>[4]Junho!$J$10</f>
        <v>27.720000000000002</v>
      </c>
      <c r="H8" s="20">
        <f>[4]Junho!$J$11</f>
        <v>26.28</v>
      </c>
      <c r="I8" s="20">
        <f>[4]Junho!$J$12</f>
        <v>25.92</v>
      </c>
      <c r="J8" s="20">
        <f>[4]Junho!$J$13</f>
        <v>35.28</v>
      </c>
      <c r="K8" s="20">
        <f>[4]Junho!$J$14</f>
        <v>29.16</v>
      </c>
      <c r="L8" s="20" t="str">
        <f>[4]Junho!$J$15</f>
        <v>**</v>
      </c>
      <c r="M8" s="20" t="str">
        <f>[4]Junho!$J$16</f>
        <v>**</v>
      </c>
      <c r="N8" s="20" t="str">
        <f>[4]Junho!$J$17</f>
        <v>**</v>
      </c>
      <c r="O8" s="20" t="str">
        <f>[4]Junho!$J$18</f>
        <v>**</v>
      </c>
      <c r="P8" s="20" t="str">
        <f>[4]Junho!$J$19</f>
        <v>**</v>
      </c>
      <c r="Q8" s="20">
        <f>[4]Junho!$J$20</f>
        <v>35.28</v>
      </c>
      <c r="R8" s="20">
        <f>[4]Junho!$J$21</f>
        <v>32.04</v>
      </c>
      <c r="S8" s="20">
        <f>[4]Junho!$J$22</f>
        <v>29.880000000000003</v>
      </c>
      <c r="T8" s="20">
        <f>[4]Junho!$J$23</f>
        <v>34.56</v>
      </c>
      <c r="U8" s="20">
        <f>[4]Junho!$J$24</f>
        <v>31.319999999999997</v>
      </c>
      <c r="V8" s="20">
        <f>[4]Junho!$J$25</f>
        <v>40.680000000000007</v>
      </c>
      <c r="W8" s="20">
        <f>[4]Junho!$J$26</f>
        <v>33.480000000000004</v>
      </c>
      <c r="X8" s="20">
        <f>[4]Junho!$J$27</f>
        <v>27.720000000000002</v>
      </c>
      <c r="Y8" s="20">
        <f>[4]Junho!$J$28</f>
        <v>36.72</v>
      </c>
      <c r="Z8" s="20">
        <f>[4]Junho!$J$29</f>
        <v>36.36</v>
      </c>
      <c r="AA8" s="20">
        <f>[4]Junho!$J$30</f>
        <v>27</v>
      </c>
      <c r="AB8" s="20">
        <f>[4]Junho!$J$31</f>
        <v>24.48</v>
      </c>
      <c r="AC8" s="20">
        <f>[4]Junho!$J$32</f>
        <v>25.92</v>
      </c>
      <c r="AD8" s="20">
        <f>[4]Junho!$J$33</f>
        <v>33.840000000000003</v>
      </c>
      <c r="AE8" s="20">
        <f>[4]Junho!$J$34</f>
        <v>25.92</v>
      </c>
      <c r="AF8" s="36">
        <f t="shared" si="1"/>
        <v>71.28</v>
      </c>
      <c r="AG8" s="2"/>
    </row>
    <row r="9" spans="1:33" ht="17.100000000000001" customHeight="1" x14ac:dyDescent="0.2">
      <c r="A9" s="16" t="s">
        <v>48</v>
      </c>
      <c r="B9" s="20">
        <f>[5]Junho!$J$5</f>
        <v>30.96</v>
      </c>
      <c r="C9" s="20">
        <f>[5]Junho!$J$6</f>
        <v>46.800000000000004</v>
      </c>
      <c r="D9" s="20">
        <f>[5]Junho!$J$7</f>
        <v>15.840000000000002</v>
      </c>
      <c r="E9" s="20">
        <f>[5]Junho!$J$8</f>
        <v>18.36</v>
      </c>
      <c r="F9" s="20">
        <f>[5]Junho!$J$9</f>
        <v>24.840000000000003</v>
      </c>
      <c r="G9" s="20">
        <f>[5]Junho!$J$10</f>
        <v>21.6</v>
      </c>
      <c r="H9" s="20">
        <f>[5]Junho!$J$11</f>
        <v>19.8</v>
      </c>
      <c r="I9" s="20">
        <f>[5]Junho!$J$12</f>
        <v>14.4</v>
      </c>
      <c r="J9" s="20">
        <f>[5]Junho!$J$13</f>
        <v>23.400000000000002</v>
      </c>
      <c r="K9" s="20">
        <f>[5]Junho!$J$14</f>
        <v>28.8</v>
      </c>
      <c r="L9" s="20">
        <f>[5]Junho!$J$15</f>
        <v>15.840000000000002</v>
      </c>
      <c r="M9" s="20">
        <f>[5]Junho!$J$16</f>
        <v>15.120000000000001</v>
      </c>
      <c r="N9" s="20">
        <f>[5]Junho!$J$17</f>
        <v>16.2</v>
      </c>
      <c r="O9" s="20">
        <f>[5]Junho!$J$18</f>
        <v>19.440000000000001</v>
      </c>
      <c r="P9" s="20">
        <f>[5]Junho!$J$19</f>
        <v>35.28</v>
      </c>
      <c r="Q9" s="20">
        <f>[5]Junho!$J$20</f>
        <v>23.759999999999998</v>
      </c>
      <c r="R9" s="20">
        <f>[5]Junho!$J$21</f>
        <v>14.04</v>
      </c>
      <c r="S9" s="20">
        <f>[5]Junho!$J$22</f>
        <v>23.759999999999998</v>
      </c>
      <c r="T9" s="20">
        <f>[5]Junho!$J$23</f>
        <v>30.6</v>
      </c>
      <c r="U9" s="20">
        <f>[5]Junho!$J$24</f>
        <v>19.8</v>
      </c>
      <c r="V9" s="20">
        <f>[5]Junho!$J$25</f>
        <v>28.44</v>
      </c>
      <c r="W9" s="20">
        <f>[5]Junho!$J$26</f>
        <v>18.720000000000002</v>
      </c>
      <c r="X9" s="20">
        <f>[5]Junho!$J$27</f>
        <v>20.16</v>
      </c>
      <c r="Y9" s="20">
        <f>[5]Junho!$J$28</f>
        <v>19.8</v>
      </c>
      <c r="Z9" s="20">
        <f>[5]Junho!$J$29</f>
        <v>27</v>
      </c>
      <c r="AA9" s="20">
        <f>[5]Junho!$J$30</f>
        <v>24.840000000000003</v>
      </c>
      <c r="AB9" s="20">
        <f>[5]Junho!$J$31</f>
        <v>18.36</v>
      </c>
      <c r="AC9" s="20">
        <f>[5]Junho!$J$32</f>
        <v>35.28</v>
      </c>
      <c r="AD9" s="20">
        <f>[5]Junho!$J$33</f>
        <v>36.36</v>
      </c>
      <c r="AE9" s="20">
        <f>[5]Junho!$J$34</f>
        <v>28.44</v>
      </c>
      <c r="AF9" s="36">
        <f t="shared" si="1"/>
        <v>46.800000000000004</v>
      </c>
      <c r="AG9" s="2"/>
    </row>
    <row r="10" spans="1:33" ht="17.100000000000001" customHeight="1" x14ac:dyDescent="0.2">
      <c r="A10" s="16" t="s">
        <v>2</v>
      </c>
      <c r="B10" s="18">
        <f>[6]Junho!$J$5</f>
        <v>42.84</v>
      </c>
      <c r="C10" s="18">
        <f>[6]Junho!$J$6</f>
        <v>44.64</v>
      </c>
      <c r="D10" s="18">
        <f>[6]Junho!$J$7</f>
        <v>27.36</v>
      </c>
      <c r="E10" s="18">
        <f>[6]Junho!$J$8</f>
        <v>29.16</v>
      </c>
      <c r="F10" s="18">
        <f>[6]Junho!$J$9</f>
        <v>37.440000000000005</v>
      </c>
      <c r="G10" s="18">
        <f>[6]Junho!$J$10</f>
        <v>26.28</v>
      </c>
      <c r="H10" s="18">
        <f>[6]Junho!$J$11</f>
        <v>38.519999999999996</v>
      </c>
      <c r="I10" s="18">
        <f>[6]Junho!$J$12</f>
        <v>36.72</v>
      </c>
      <c r="J10" s="18">
        <f>[6]Junho!$J$13</f>
        <v>47.88</v>
      </c>
      <c r="K10" s="18">
        <f>[6]Junho!$J$14</f>
        <v>30.96</v>
      </c>
      <c r="L10" s="18">
        <f>[6]Junho!$J$15</f>
        <v>32.76</v>
      </c>
      <c r="M10" s="18">
        <f>[6]Junho!$J$16</f>
        <v>19.8</v>
      </c>
      <c r="N10" s="18">
        <f>[6]Junho!$J$17</f>
        <v>26.28</v>
      </c>
      <c r="O10" s="18">
        <f>[6]Junho!$J$18</f>
        <v>32.76</v>
      </c>
      <c r="P10" s="18">
        <f>[6]Junho!$J$19</f>
        <v>37.440000000000005</v>
      </c>
      <c r="Q10" s="18">
        <f>[6]Junho!$J$20</f>
        <v>83.88000000000001</v>
      </c>
      <c r="R10" s="18">
        <f>[6]Junho!$J$21</f>
        <v>28.8</v>
      </c>
      <c r="S10" s="18">
        <f>[6]Junho!$J$22</f>
        <v>28.44</v>
      </c>
      <c r="T10" s="18">
        <f>[6]Junho!$J$23</f>
        <v>75.600000000000009</v>
      </c>
      <c r="U10" s="18">
        <f>[6]Junho!$J$24</f>
        <v>23.040000000000003</v>
      </c>
      <c r="V10" s="18">
        <f>[6]Junho!$J$25</f>
        <v>31.680000000000003</v>
      </c>
      <c r="W10" s="18">
        <f>[6]Junho!$J$26</f>
        <v>14.04</v>
      </c>
      <c r="X10" s="18">
        <f>[6]Junho!$J$27</f>
        <v>23.759999999999998</v>
      </c>
      <c r="Y10" s="18">
        <f>[6]Junho!$J$28</f>
        <v>27</v>
      </c>
      <c r="Z10" s="18">
        <f>[6]Junho!$J$29</f>
        <v>45.72</v>
      </c>
      <c r="AA10" s="18">
        <f>[6]Junho!$J$30</f>
        <v>47.519999999999996</v>
      </c>
      <c r="AB10" s="18">
        <f>[6]Junho!$J$31</f>
        <v>27.36</v>
      </c>
      <c r="AC10" s="18">
        <f>[6]Junho!$J$32</f>
        <v>32.4</v>
      </c>
      <c r="AD10" s="18">
        <f>[6]Junho!$J$33</f>
        <v>36.72</v>
      </c>
      <c r="AE10" s="18">
        <f>[6]Junho!$J$34</f>
        <v>28.08</v>
      </c>
      <c r="AF10" s="36">
        <f t="shared" si="1"/>
        <v>83.88000000000001</v>
      </c>
      <c r="AG10" s="2"/>
    </row>
    <row r="11" spans="1:33" ht="17.100000000000001" customHeight="1" x14ac:dyDescent="0.2">
      <c r="A11" s="16" t="s">
        <v>3</v>
      </c>
      <c r="B11" s="18">
        <f>[7]Junho!$J$5</f>
        <v>35.64</v>
      </c>
      <c r="C11" s="18">
        <f>[7]Junho!$J$6</f>
        <v>39.96</v>
      </c>
      <c r="D11" s="18">
        <f>[7]Junho!$J$7</f>
        <v>21.240000000000002</v>
      </c>
      <c r="E11" s="18">
        <f>[7]Junho!$J$8</f>
        <v>25.56</v>
      </c>
      <c r="F11" s="18">
        <f>[7]Junho!$J$9</f>
        <v>21.240000000000002</v>
      </c>
      <c r="G11" s="18">
        <f>[7]Junho!$J$10</f>
        <v>25.2</v>
      </c>
      <c r="H11" s="18">
        <f>[7]Junho!$J$11</f>
        <v>24.12</v>
      </c>
      <c r="I11" s="18">
        <f>[7]Junho!$J$12</f>
        <v>27</v>
      </c>
      <c r="J11" s="18">
        <f>[7]Junho!$J$13</f>
        <v>31.319999999999997</v>
      </c>
      <c r="K11" s="18">
        <f>[7]Junho!$J$14</f>
        <v>20.52</v>
      </c>
      <c r="L11" s="18">
        <f>[7]Junho!$J$15</f>
        <v>27</v>
      </c>
      <c r="M11" s="18">
        <f>[7]Junho!$J$16</f>
        <v>17.28</v>
      </c>
      <c r="N11" s="18">
        <f>[7]Junho!$J$17</f>
        <v>21.96</v>
      </c>
      <c r="O11" s="18">
        <f>[7]Junho!$J$18</f>
        <v>20.52</v>
      </c>
      <c r="P11" s="18">
        <f>[7]Junho!$J$19</f>
        <v>20.52</v>
      </c>
      <c r="Q11" s="18">
        <f>[7]Junho!$J$20</f>
        <v>63</v>
      </c>
      <c r="R11" s="18">
        <f>[7]Junho!$J$21</f>
        <v>24.840000000000003</v>
      </c>
      <c r="S11" s="18">
        <f>[7]Junho!$J$22</f>
        <v>23.040000000000003</v>
      </c>
      <c r="T11" s="18">
        <f>[7]Junho!$J$23</f>
        <v>23.759999999999998</v>
      </c>
      <c r="U11" s="18">
        <f>[7]Junho!$J$24</f>
        <v>18.36</v>
      </c>
      <c r="V11" s="18">
        <f>[7]Junho!$J$25</f>
        <v>43.2</v>
      </c>
      <c r="W11" s="18">
        <f>[7]Junho!$J$26</f>
        <v>20.52</v>
      </c>
      <c r="X11" s="18">
        <f>[7]Junho!$J$27</f>
        <v>16.559999999999999</v>
      </c>
      <c r="Y11" s="18">
        <f>[7]Junho!$J$28</f>
        <v>22.32</v>
      </c>
      <c r="Z11" s="18">
        <f>[7]Junho!$J$29</f>
        <v>31.319999999999997</v>
      </c>
      <c r="AA11" s="18">
        <f>[7]Junho!$J$30</f>
        <v>30.96</v>
      </c>
      <c r="AB11" s="18">
        <f>[7]Junho!$J$31</f>
        <v>18.720000000000002</v>
      </c>
      <c r="AC11" s="18">
        <f>[7]Junho!$J$32</f>
        <v>18.720000000000002</v>
      </c>
      <c r="AD11" s="18">
        <f>[7]Junho!$J$33</f>
        <v>18</v>
      </c>
      <c r="AE11" s="18">
        <f>[7]Junho!$J$34</f>
        <v>23.400000000000002</v>
      </c>
      <c r="AF11" s="36">
        <f>MAX(B11:AE11)</f>
        <v>63</v>
      </c>
      <c r="AG11" s="2"/>
    </row>
    <row r="12" spans="1:33" ht="17.100000000000001" customHeight="1" x14ac:dyDescent="0.2">
      <c r="A12" s="16" t="s">
        <v>4</v>
      </c>
      <c r="B12" s="18">
        <f>[8]Junho!$J$5</f>
        <v>49.680000000000007</v>
      </c>
      <c r="C12" s="18">
        <f>[8]Junho!$J$6</f>
        <v>48.96</v>
      </c>
      <c r="D12" s="18">
        <f>[8]Junho!$J$7</f>
        <v>32.76</v>
      </c>
      <c r="E12" s="18">
        <f>[8]Junho!$J$8</f>
        <v>33.119999999999997</v>
      </c>
      <c r="F12" s="18">
        <f>[8]Junho!$J$9</f>
        <v>24.840000000000003</v>
      </c>
      <c r="G12" s="18">
        <f>[8]Junho!$J$10</f>
        <v>25.92</v>
      </c>
      <c r="H12" s="18">
        <f>[8]Junho!$J$11</f>
        <v>29.16</v>
      </c>
      <c r="I12" s="18">
        <f>[8]Junho!$J$12</f>
        <v>35.64</v>
      </c>
      <c r="J12" s="18">
        <f>[8]Junho!$J$13</f>
        <v>36.72</v>
      </c>
      <c r="K12" s="18">
        <f>[8]Junho!$J$14</f>
        <v>43.56</v>
      </c>
      <c r="L12" s="18">
        <f>[8]Junho!$J$15</f>
        <v>36.72</v>
      </c>
      <c r="M12" s="18">
        <f>[8]Junho!$J$16</f>
        <v>23.759999999999998</v>
      </c>
      <c r="N12" s="18">
        <f>[8]Junho!$J$17</f>
        <v>26.64</v>
      </c>
      <c r="O12" s="18">
        <f>[8]Junho!$J$18</f>
        <v>27.36</v>
      </c>
      <c r="P12" s="18">
        <f>[8]Junho!$J$19</f>
        <v>26.64</v>
      </c>
      <c r="Q12" s="18">
        <f>[8]Junho!$J$20</f>
        <v>46.800000000000004</v>
      </c>
      <c r="R12" s="18">
        <f>[8]Junho!$J$21</f>
        <v>23.400000000000002</v>
      </c>
      <c r="S12" s="18">
        <f>[8]Junho!$J$22</f>
        <v>33.480000000000004</v>
      </c>
      <c r="T12" s="18">
        <f>[8]Junho!$J$23</f>
        <v>29.880000000000003</v>
      </c>
      <c r="U12" s="18">
        <f>[8]Junho!$J$24</f>
        <v>26.28</v>
      </c>
      <c r="V12" s="18">
        <f>[8]Junho!$J$25</f>
        <v>46.080000000000005</v>
      </c>
      <c r="W12" s="18">
        <f>[8]Junho!$J$26</f>
        <v>28.44</v>
      </c>
      <c r="X12" s="18">
        <f>[8]Junho!$J$27</f>
        <v>27.36</v>
      </c>
      <c r="Y12" s="18">
        <f>[8]Junho!$J$28</f>
        <v>33.840000000000003</v>
      </c>
      <c r="Z12" s="18">
        <f>[8]Junho!$J$29</f>
        <v>35.28</v>
      </c>
      <c r="AA12" s="18">
        <f>[8]Junho!$J$30</f>
        <v>38.159999999999997</v>
      </c>
      <c r="AB12" s="18">
        <f>[8]Junho!$J$31</f>
        <v>34.92</v>
      </c>
      <c r="AC12" s="18">
        <f>[8]Junho!$J$32</f>
        <v>44.64</v>
      </c>
      <c r="AD12" s="18">
        <f>[8]Junho!$J$33</f>
        <v>31.319999999999997</v>
      </c>
      <c r="AE12" s="18">
        <f>[8]Junho!$J$34</f>
        <v>27.720000000000002</v>
      </c>
      <c r="AF12" s="36">
        <f>MAX(B12:AE12)</f>
        <v>49.680000000000007</v>
      </c>
      <c r="AG12" s="2"/>
    </row>
    <row r="13" spans="1:33" ht="17.100000000000001" customHeight="1" x14ac:dyDescent="0.2">
      <c r="A13" s="16" t="s">
        <v>5</v>
      </c>
      <c r="B13" s="18">
        <f>[9]Junho!$J$5</f>
        <v>24.48</v>
      </c>
      <c r="C13" s="18">
        <f>[9]Junho!$J$6</f>
        <v>37.440000000000005</v>
      </c>
      <c r="D13" s="18">
        <f>[9]Junho!$J$7</f>
        <v>23.759999999999998</v>
      </c>
      <c r="E13" s="18">
        <f>[9]Junho!$J$8</f>
        <v>21.6</v>
      </c>
      <c r="F13" s="18">
        <f>[9]Junho!$J$9</f>
        <v>24.840000000000003</v>
      </c>
      <c r="G13" s="18">
        <f>[9]Junho!$J$10</f>
        <v>17.28</v>
      </c>
      <c r="H13" s="18">
        <f>[9]Junho!$J$11</f>
        <v>24.48</v>
      </c>
      <c r="I13" s="18">
        <f>[9]Junho!$J$12</f>
        <v>25.56</v>
      </c>
      <c r="J13" s="18">
        <f>[9]Junho!$J$13</f>
        <v>28.8</v>
      </c>
      <c r="K13" s="18">
        <f>[9]Junho!$J$14</f>
        <v>41.76</v>
      </c>
      <c r="L13" s="18">
        <f>[9]Junho!$J$15</f>
        <v>31.319999999999997</v>
      </c>
      <c r="M13" s="18">
        <f>[9]Junho!$J$16</f>
        <v>12.24</v>
      </c>
      <c r="N13" s="18">
        <f>[9]Junho!$J$17</f>
        <v>20.16</v>
      </c>
      <c r="O13" s="18">
        <f>[9]Junho!$J$18</f>
        <v>16.2</v>
      </c>
      <c r="P13" s="18">
        <f>[9]Junho!$J$19</f>
        <v>39.24</v>
      </c>
      <c r="Q13" s="18">
        <f>[9]Junho!$J$20</f>
        <v>33.119999999999997</v>
      </c>
      <c r="R13" s="18">
        <f>[9]Junho!$J$21</f>
        <v>25.56</v>
      </c>
      <c r="S13" s="18">
        <f>[9]Junho!$J$22</f>
        <v>28.44</v>
      </c>
      <c r="T13" s="18">
        <f>[9]Junho!$J$23</f>
        <v>39.96</v>
      </c>
      <c r="U13" s="18">
        <f>[9]Junho!$J$24</f>
        <v>28.08</v>
      </c>
      <c r="V13" s="18">
        <f>[9]Junho!$J$25</f>
        <v>31.680000000000003</v>
      </c>
      <c r="W13" s="18">
        <f>[9]Junho!$J$26</f>
        <v>18</v>
      </c>
      <c r="X13" s="18">
        <f>[9]Junho!$J$27</f>
        <v>24.840000000000003</v>
      </c>
      <c r="Y13" s="18">
        <f>[9]Junho!$J$28</f>
        <v>27</v>
      </c>
      <c r="Z13" s="18">
        <f>[9]Junho!$J$29</f>
        <v>31.680000000000003</v>
      </c>
      <c r="AA13" s="18">
        <f>[9]Junho!$J$30</f>
        <v>35.64</v>
      </c>
      <c r="AB13" s="18">
        <f>[9]Junho!$J$31</f>
        <v>24.12</v>
      </c>
      <c r="AC13" s="18">
        <f>[9]Junho!$J$32</f>
        <v>22.68</v>
      </c>
      <c r="AD13" s="18">
        <f>[9]Junho!$J$33</f>
        <v>20.52</v>
      </c>
      <c r="AE13" s="18">
        <f>[9]Junho!$J$34</f>
        <v>26.28</v>
      </c>
      <c r="AF13" s="36">
        <f>MAX(B13:AE13)</f>
        <v>41.76</v>
      </c>
      <c r="AG13" s="2"/>
    </row>
    <row r="14" spans="1:33" ht="17.100000000000001" customHeight="1" x14ac:dyDescent="0.2">
      <c r="A14" s="16" t="s">
        <v>50</v>
      </c>
      <c r="B14" s="18">
        <f>[10]Junho!$J$5</f>
        <v>32.4</v>
      </c>
      <c r="C14" s="18">
        <f>[10]Junho!$J$6</f>
        <v>47.88</v>
      </c>
      <c r="D14" s="18">
        <f>[10]Junho!$J$7</f>
        <v>30.96</v>
      </c>
      <c r="E14" s="18">
        <f>[10]Junho!$J$8</f>
        <v>34.56</v>
      </c>
      <c r="F14" s="18">
        <f>[10]Junho!$J$9</f>
        <v>28.8</v>
      </c>
      <c r="G14" s="18">
        <f>[10]Junho!$J$10</f>
        <v>32.4</v>
      </c>
      <c r="H14" s="18">
        <f>[10]Junho!$J$11</f>
        <v>28.44</v>
      </c>
      <c r="I14" s="18">
        <f>[10]Junho!$J$12</f>
        <v>30.96</v>
      </c>
      <c r="J14" s="18">
        <f>[10]Junho!$J$13</f>
        <v>40.680000000000007</v>
      </c>
      <c r="K14" s="18">
        <f>[10]Junho!$J$14</f>
        <v>36.36</v>
      </c>
      <c r="L14" s="18">
        <f>[10]Junho!$J$15</f>
        <v>42.480000000000004</v>
      </c>
      <c r="M14" s="18">
        <f>[10]Junho!$J$16</f>
        <v>23.759999999999998</v>
      </c>
      <c r="N14" s="18">
        <f>[10]Junho!$J$17</f>
        <v>28.44</v>
      </c>
      <c r="O14" s="18">
        <f>[10]Junho!$J$18</f>
        <v>32.4</v>
      </c>
      <c r="P14" s="18">
        <f>[10]Junho!$J$19</f>
        <v>26.28</v>
      </c>
      <c r="Q14" s="18">
        <f>[10]Junho!$J$20</f>
        <v>43.92</v>
      </c>
      <c r="R14" s="18">
        <f>[10]Junho!$J$21</f>
        <v>31.319999999999997</v>
      </c>
      <c r="S14" s="18">
        <f>[10]Junho!$J$22</f>
        <v>28.08</v>
      </c>
      <c r="T14" s="18">
        <f>[10]Junho!$J$23</f>
        <v>32.76</v>
      </c>
      <c r="U14" s="18">
        <f>[10]Junho!$J$24</f>
        <v>35.28</v>
      </c>
      <c r="V14" s="18">
        <f>[10]Junho!$J$25</f>
        <v>39.24</v>
      </c>
      <c r="W14" s="18">
        <f>[10]Junho!$J$26</f>
        <v>25.2</v>
      </c>
      <c r="X14" s="18">
        <f>[10]Junho!$J$27</f>
        <v>29.52</v>
      </c>
      <c r="Y14" s="18">
        <f>[10]Junho!$J$28</f>
        <v>54</v>
      </c>
      <c r="Z14" s="18">
        <f>[10]Junho!$J$29</f>
        <v>25.92</v>
      </c>
      <c r="AA14" s="18">
        <f>[10]Junho!$J$30</f>
        <v>39.24</v>
      </c>
      <c r="AB14" s="18">
        <f>[10]Junho!$J$31</f>
        <v>41.76</v>
      </c>
      <c r="AC14" s="18">
        <f>[10]Junho!$J$32</f>
        <v>28.44</v>
      </c>
      <c r="AD14" s="18">
        <f>[10]Junho!$J$33</f>
        <v>32.76</v>
      </c>
      <c r="AE14" s="18">
        <f>[10]Junho!$J$34</f>
        <v>27.720000000000002</v>
      </c>
      <c r="AF14" s="36">
        <f>MAX(B14:AE14)</f>
        <v>54</v>
      </c>
      <c r="AG14" s="2"/>
    </row>
    <row r="15" spans="1:33" ht="17.100000000000001" customHeight="1" x14ac:dyDescent="0.2">
      <c r="A15" s="16" t="s">
        <v>6</v>
      </c>
      <c r="B15" s="18">
        <f>[11]Junho!$J$5</f>
        <v>30.240000000000002</v>
      </c>
      <c r="C15" s="18">
        <f>[11]Junho!$J$6</f>
        <v>38.880000000000003</v>
      </c>
      <c r="D15" s="18">
        <f>[11]Junho!$J$7</f>
        <v>36.72</v>
      </c>
      <c r="E15" s="18">
        <f>[11]Junho!$J$8</f>
        <v>20.16</v>
      </c>
      <c r="F15" s="18">
        <f>[11]Junho!$J$9</f>
        <v>19.8</v>
      </c>
      <c r="G15" s="18">
        <f>[11]Junho!$J$10</f>
        <v>14.76</v>
      </c>
      <c r="H15" s="18">
        <f>[11]Junho!$J$11</f>
        <v>19.079999999999998</v>
      </c>
      <c r="I15" s="18">
        <f>[11]Junho!$J$12</f>
        <v>20.88</v>
      </c>
      <c r="J15" s="18">
        <f>[11]Junho!$J$13</f>
        <v>19.440000000000001</v>
      </c>
      <c r="K15" s="18">
        <f>[11]Junho!$J$14</f>
        <v>14.04</v>
      </c>
      <c r="L15" s="18">
        <f>[11]Junho!$J$15</f>
        <v>30.6</v>
      </c>
      <c r="M15" s="18">
        <f>[11]Junho!$J$16</f>
        <v>15.840000000000002</v>
      </c>
      <c r="N15" s="18">
        <f>[11]Junho!$J$17</f>
        <v>14.04</v>
      </c>
      <c r="O15" s="18">
        <f>[11]Junho!$J$18</f>
        <v>18</v>
      </c>
      <c r="P15" s="18">
        <f>[11]Junho!$J$19</f>
        <v>25.56</v>
      </c>
      <c r="Q15" s="18">
        <f>[11]Junho!$J$20</f>
        <v>39.6</v>
      </c>
      <c r="R15" s="18">
        <f>[11]Junho!$J$21</f>
        <v>14.4</v>
      </c>
      <c r="S15" s="18">
        <f>[11]Junho!$J$22</f>
        <v>20.88</v>
      </c>
      <c r="T15" s="18">
        <f>[11]Junho!$J$23</f>
        <v>26.28</v>
      </c>
      <c r="U15" s="18">
        <f>[11]Junho!$J$24</f>
        <v>22.68</v>
      </c>
      <c r="V15" s="18">
        <f>[11]Junho!$J$25</f>
        <v>23.040000000000003</v>
      </c>
      <c r="W15" s="18">
        <f>[11]Junho!$J$26</f>
        <v>22.68</v>
      </c>
      <c r="X15" s="18">
        <f>[11]Junho!$J$27</f>
        <v>13.68</v>
      </c>
      <c r="Y15" s="18">
        <f>[11]Junho!$J$28</f>
        <v>31.680000000000003</v>
      </c>
      <c r="Z15" s="18">
        <f>[11]Junho!$J$29</f>
        <v>25.92</v>
      </c>
      <c r="AA15" s="18">
        <f>[11]Junho!$J$30</f>
        <v>24.12</v>
      </c>
      <c r="AB15" s="18">
        <f>[11]Junho!$J$31</f>
        <v>21.96</v>
      </c>
      <c r="AC15" s="18">
        <f>[11]Junho!$J$32</f>
        <v>20.16</v>
      </c>
      <c r="AD15" s="18">
        <f>[11]Junho!$J$33</f>
        <v>27</v>
      </c>
      <c r="AE15" s="18">
        <f>[11]Junho!$J$34</f>
        <v>19.440000000000001</v>
      </c>
      <c r="AF15" s="36">
        <f t="shared" ref="AF15:AF31" si="2">MAX(B15:AE15)</f>
        <v>39.6</v>
      </c>
      <c r="AG15" s="2"/>
    </row>
    <row r="16" spans="1:33" ht="17.100000000000001" customHeight="1" x14ac:dyDescent="0.2">
      <c r="A16" s="16" t="s">
        <v>7</v>
      </c>
      <c r="B16" s="18">
        <f>[12]Junho!$J$5</f>
        <v>34.56</v>
      </c>
      <c r="C16" s="18">
        <f>[12]Junho!$J$6</f>
        <v>34.56</v>
      </c>
      <c r="D16" s="18">
        <f>[12]Junho!$J$7</f>
        <v>20.16</v>
      </c>
      <c r="E16" s="18">
        <f>[12]Junho!$J$8</f>
        <v>23.400000000000002</v>
      </c>
      <c r="F16" s="18">
        <f>[12]Junho!$J$9</f>
        <v>26.64</v>
      </c>
      <c r="G16" s="18">
        <f>[12]Junho!$J$10</f>
        <v>20.88</v>
      </c>
      <c r="H16" s="18">
        <f>[12]Junho!$J$11</f>
        <v>25.56</v>
      </c>
      <c r="I16" s="18">
        <f>[12]Junho!$J$12</f>
        <v>18</v>
      </c>
      <c r="J16" s="18">
        <f>[12]Junho!$J$13</f>
        <v>38.880000000000003</v>
      </c>
      <c r="K16" s="18">
        <f>[12]Junho!$J$14</f>
        <v>25.92</v>
      </c>
      <c r="L16" s="18">
        <f>[12]Junho!$J$15</f>
        <v>15.120000000000001</v>
      </c>
      <c r="M16" s="18">
        <f>[12]Junho!$J$16</f>
        <v>16.920000000000002</v>
      </c>
      <c r="N16" s="18">
        <f>[12]Junho!$J$17</f>
        <v>20.16</v>
      </c>
      <c r="O16" s="18">
        <f>[12]Junho!$J$18</f>
        <v>28.44</v>
      </c>
      <c r="P16" s="18">
        <f>[12]Junho!$J$19</f>
        <v>48.24</v>
      </c>
      <c r="Q16" s="18">
        <f>[12]Junho!$J$20</f>
        <v>29.880000000000003</v>
      </c>
      <c r="R16" s="18">
        <f>[12]Junho!$J$21</f>
        <v>16.920000000000002</v>
      </c>
      <c r="S16" s="18">
        <f>[12]Junho!$J$22</f>
        <v>30.6</v>
      </c>
      <c r="T16" s="18">
        <f>[12]Junho!$J$23</f>
        <v>29.52</v>
      </c>
      <c r="U16" s="18">
        <f>[12]Junho!$J$24</f>
        <v>29.880000000000003</v>
      </c>
      <c r="V16" s="18">
        <f>[12]Junho!$J$25</f>
        <v>32.4</v>
      </c>
      <c r="W16" s="18">
        <f>[12]Junho!$J$26</f>
        <v>16.2</v>
      </c>
      <c r="X16" s="18">
        <f>[12]Junho!$J$27</f>
        <v>23.400000000000002</v>
      </c>
      <c r="Y16" s="18">
        <f>[12]Junho!$J$28</f>
        <v>34.56</v>
      </c>
      <c r="Z16" s="18">
        <f>[12]Junho!$J$29</f>
        <v>33.480000000000004</v>
      </c>
      <c r="AA16" s="18" t="str">
        <f>[12]Junho!$J$30</f>
        <v>**</v>
      </c>
      <c r="AB16" s="18" t="str">
        <f>[12]Junho!$J$31</f>
        <v>**</v>
      </c>
      <c r="AC16" s="18">
        <f>[12]Junho!$J$32</f>
        <v>28.08</v>
      </c>
      <c r="AD16" s="18">
        <f>[12]Junho!$J$33</f>
        <v>37.440000000000005</v>
      </c>
      <c r="AE16" s="18">
        <f>[12]Junho!$J$34</f>
        <v>30.96</v>
      </c>
      <c r="AF16" s="36">
        <f t="shared" si="2"/>
        <v>48.24</v>
      </c>
      <c r="AG16" s="2"/>
    </row>
    <row r="17" spans="1:33" ht="17.100000000000001" customHeight="1" x14ac:dyDescent="0.2">
      <c r="A17" s="16" t="s">
        <v>8</v>
      </c>
      <c r="B17" s="18">
        <f>[13]Junho!$J$5</f>
        <v>34.56</v>
      </c>
      <c r="C17" s="18">
        <f>[13]Junho!$J$6</f>
        <v>34.92</v>
      </c>
      <c r="D17" s="18">
        <f>[13]Junho!$J$7</f>
        <v>26.28</v>
      </c>
      <c r="E17" s="18">
        <f>[13]Junho!$J$8</f>
        <v>23.759999999999998</v>
      </c>
      <c r="F17" s="18">
        <f>[13]Junho!$J$9</f>
        <v>24.840000000000003</v>
      </c>
      <c r="G17" s="18">
        <f>[13]Junho!$J$10</f>
        <v>19.079999999999998</v>
      </c>
      <c r="H17" s="18">
        <f>[13]Junho!$J$11</f>
        <v>23.759999999999998</v>
      </c>
      <c r="I17" s="18">
        <f>[13]Junho!$J$12</f>
        <v>23.040000000000003</v>
      </c>
      <c r="J17" s="18">
        <f>[13]Junho!$J$13</f>
        <v>31.680000000000003</v>
      </c>
      <c r="K17" s="18">
        <f>[13]Junho!$J$14</f>
        <v>31.319999999999997</v>
      </c>
      <c r="L17" s="18">
        <f>[13]Junho!$J$15</f>
        <v>16.559999999999999</v>
      </c>
      <c r="M17" s="18">
        <f>[13]Junho!$J$16</f>
        <v>14.04</v>
      </c>
      <c r="N17" s="18">
        <f>[13]Junho!$J$17</f>
        <v>21.240000000000002</v>
      </c>
      <c r="O17" s="18">
        <f>[13]Junho!$J$18</f>
        <v>28.08</v>
      </c>
      <c r="P17" s="18">
        <f>[13]Junho!$J$19</f>
        <v>47.16</v>
      </c>
      <c r="Q17" s="18">
        <f>[13]Junho!$J$20</f>
        <v>29.880000000000003</v>
      </c>
      <c r="R17" s="18">
        <f>[13]Junho!$J$21</f>
        <v>16.920000000000002</v>
      </c>
      <c r="S17" s="18">
        <f>[13]Junho!$J$22</f>
        <v>30.96</v>
      </c>
      <c r="T17" s="18">
        <f>[13]Junho!$J$23</f>
        <v>38.159999999999997</v>
      </c>
      <c r="U17" s="18">
        <f>[13]Junho!$J$24</f>
        <v>36.72</v>
      </c>
      <c r="V17" s="18">
        <f>[13]Junho!$J$25</f>
        <v>32.76</v>
      </c>
      <c r="W17" s="18">
        <f>[13]Junho!$J$26</f>
        <v>24.48</v>
      </c>
      <c r="X17" s="18">
        <f>[13]Junho!$J$27</f>
        <v>28.44</v>
      </c>
      <c r="Y17" s="18">
        <f>[13]Junho!$J$28</f>
        <v>32.4</v>
      </c>
      <c r="Z17" s="18">
        <f>[13]Junho!$J$29</f>
        <v>30.96</v>
      </c>
      <c r="AA17" s="18">
        <f>[13]Junho!$J$30</f>
        <v>28.44</v>
      </c>
      <c r="AB17" s="18">
        <f>[13]Junho!$J$31</f>
        <v>16.2</v>
      </c>
      <c r="AC17" s="18">
        <f>[13]Junho!$J$32</f>
        <v>30.240000000000002</v>
      </c>
      <c r="AD17" s="18">
        <f>[13]Junho!$J$33</f>
        <v>39.96</v>
      </c>
      <c r="AE17" s="18">
        <f>[13]Junho!$J$34</f>
        <v>34.92</v>
      </c>
      <c r="AF17" s="36">
        <f t="shared" si="2"/>
        <v>47.16</v>
      </c>
      <c r="AG17" s="2"/>
    </row>
    <row r="18" spans="1:33" ht="17.100000000000001" customHeight="1" x14ac:dyDescent="0.2">
      <c r="A18" s="16" t="s">
        <v>9</v>
      </c>
      <c r="B18" s="18">
        <f>[14]Junho!$J$5</f>
        <v>32.76</v>
      </c>
      <c r="C18" s="18">
        <f>[14]Junho!$J$6</f>
        <v>57.960000000000008</v>
      </c>
      <c r="D18" s="18">
        <f>[14]Junho!$J$7</f>
        <v>21.240000000000002</v>
      </c>
      <c r="E18" s="18">
        <f>[14]Junho!$J$8</f>
        <v>26.64</v>
      </c>
      <c r="F18" s="18">
        <f>[14]Junho!$J$9</f>
        <v>26.28</v>
      </c>
      <c r="G18" s="18">
        <f>[14]Junho!$J$10</f>
        <v>19.079999999999998</v>
      </c>
      <c r="H18" s="18">
        <f>[14]Junho!$J$11</f>
        <v>22.68</v>
      </c>
      <c r="I18" s="18">
        <f>[14]Junho!$J$12</f>
        <v>17.64</v>
      </c>
      <c r="J18" s="18">
        <f>[14]Junho!$J$13</f>
        <v>29.16</v>
      </c>
      <c r="K18" s="18">
        <f>[14]Junho!$J$14</f>
        <v>32.76</v>
      </c>
      <c r="L18" s="18">
        <f>[14]Junho!$J$15</f>
        <v>18.36</v>
      </c>
      <c r="M18" s="18">
        <f>[14]Junho!$J$16</f>
        <v>19.440000000000001</v>
      </c>
      <c r="N18" s="18">
        <f>[14]Junho!$J$17</f>
        <v>19.440000000000001</v>
      </c>
      <c r="O18" s="18">
        <f>[14]Junho!$J$18</f>
        <v>20.52</v>
      </c>
      <c r="P18" s="18">
        <f>[14]Junho!$J$19</f>
        <v>45.72</v>
      </c>
      <c r="Q18" s="18">
        <f>[14]Junho!$J$20</f>
        <v>30.6</v>
      </c>
      <c r="R18" s="18">
        <f>[14]Junho!$J$21</f>
        <v>27</v>
      </c>
      <c r="S18" s="18">
        <f>[14]Junho!$J$22</f>
        <v>27.720000000000002</v>
      </c>
      <c r="T18" s="18">
        <f>[14]Junho!$J$23</f>
        <v>29.16</v>
      </c>
      <c r="U18" s="18">
        <f>[14]Junho!$J$24</f>
        <v>27.36</v>
      </c>
      <c r="V18" s="18">
        <f>[14]Junho!$J$25</f>
        <v>36</v>
      </c>
      <c r="W18" s="18">
        <f>[14]Junho!$J$26</f>
        <v>23.400000000000002</v>
      </c>
      <c r="X18" s="18">
        <f>[14]Junho!$J$27</f>
        <v>23.759999999999998</v>
      </c>
      <c r="Y18" s="18">
        <f>[14]Junho!$J$28</f>
        <v>36.36</v>
      </c>
      <c r="Z18" s="18">
        <f>[14]Junho!$J$29</f>
        <v>27.36</v>
      </c>
      <c r="AA18" s="18">
        <f>[14]Junho!$J$30</f>
        <v>17.28</v>
      </c>
      <c r="AB18" s="18">
        <f>[14]Junho!$J$31</f>
        <v>26.28</v>
      </c>
      <c r="AC18" s="18">
        <f>[14]Junho!$J$32</f>
        <v>25.2</v>
      </c>
      <c r="AD18" s="18">
        <f>[14]Junho!$J$33</f>
        <v>28.8</v>
      </c>
      <c r="AE18" s="18">
        <f>[14]Junho!$J$34</f>
        <v>47.519999999999996</v>
      </c>
      <c r="AF18" s="36">
        <f t="shared" si="2"/>
        <v>57.960000000000008</v>
      </c>
      <c r="AG18" s="2"/>
    </row>
    <row r="19" spans="1:33" ht="17.100000000000001" customHeight="1" x14ac:dyDescent="0.2">
      <c r="A19" s="16" t="s">
        <v>49</v>
      </c>
      <c r="B19" s="18">
        <f>[15]Junho!$J$5</f>
        <v>35.64</v>
      </c>
      <c r="C19" s="18">
        <f>[15]Junho!$J$6</f>
        <v>47.16</v>
      </c>
      <c r="D19" s="18">
        <f>[15]Junho!$J$7</f>
        <v>15.48</v>
      </c>
      <c r="E19" s="18">
        <f>[15]Junho!$J$8</f>
        <v>23.040000000000003</v>
      </c>
      <c r="F19" s="18">
        <f>[15]Junho!$J$9</f>
        <v>22.68</v>
      </c>
      <c r="G19" s="18">
        <f>[15]Junho!$J$10</f>
        <v>21.6</v>
      </c>
      <c r="H19" s="18">
        <f>[15]Junho!$J$11</f>
        <v>22.32</v>
      </c>
      <c r="I19" s="18">
        <f>[15]Junho!$J$12</f>
        <v>16.559999999999999</v>
      </c>
      <c r="J19" s="18">
        <f>[15]Junho!$J$13</f>
        <v>32.4</v>
      </c>
      <c r="K19" s="18">
        <f>[15]Junho!$J$14</f>
        <v>39.96</v>
      </c>
      <c r="L19" s="18">
        <f>[15]Junho!$J$15</f>
        <v>20.52</v>
      </c>
      <c r="M19" s="18">
        <f>[15]Junho!$J$16</f>
        <v>15.840000000000002</v>
      </c>
      <c r="N19" s="18">
        <f>[15]Junho!$J$17</f>
        <v>18</v>
      </c>
      <c r="O19" s="18">
        <f>[15]Junho!$J$18</f>
        <v>26.28</v>
      </c>
      <c r="P19" s="18">
        <f>[15]Junho!$J$19</f>
        <v>26.28</v>
      </c>
      <c r="Q19" s="18">
        <f>[15]Junho!$J$20</f>
        <v>27.36</v>
      </c>
      <c r="R19" s="18">
        <f>[15]Junho!$J$21</f>
        <v>16.920000000000002</v>
      </c>
      <c r="S19" s="18">
        <f>[15]Junho!$J$22</f>
        <v>28.8</v>
      </c>
      <c r="T19" s="18">
        <f>[15]Junho!$J$23</f>
        <v>22.68</v>
      </c>
      <c r="U19" s="18">
        <f>[15]Junho!$J$24</f>
        <v>22.32</v>
      </c>
      <c r="V19" s="18">
        <f>[15]Junho!$J$25</f>
        <v>23.400000000000002</v>
      </c>
      <c r="W19" s="18">
        <f>[15]Junho!$J$26</f>
        <v>18.36</v>
      </c>
      <c r="X19" s="18">
        <f>[15]Junho!$J$27</f>
        <v>20.52</v>
      </c>
      <c r="Y19" s="18">
        <f>[15]Junho!$J$28</f>
        <v>21.6</v>
      </c>
      <c r="Z19" s="18">
        <f>[15]Junho!$J$29</f>
        <v>35.28</v>
      </c>
      <c r="AA19" s="18">
        <f>[15]Junho!$J$30</f>
        <v>24.840000000000003</v>
      </c>
      <c r="AB19" s="18">
        <f>[15]Junho!$J$31</f>
        <v>24.12</v>
      </c>
      <c r="AC19" s="18">
        <f>[15]Junho!$J$32</f>
        <v>34.200000000000003</v>
      </c>
      <c r="AD19" s="18">
        <f>[15]Junho!$J$33</f>
        <v>30.240000000000002</v>
      </c>
      <c r="AE19" s="18">
        <f>[15]Junho!$J$34</f>
        <v>26.28</v>
      </c>
      <c r="AF19" s="36">
        <f t="shared" si="2"/>
        <v>47.16</v>
      </c>
      <c r="AG19" s="2"/>
    </row>
    <row r="20" spans="1:33" ht="17.100000000000001" customHeight="1" x14ac:dyDescent="0.2">
      <c r="A20" s="16" t="s">
        <v>10</v>
      </c>
      <c r="B20" s="18">
        <f>[16]Junho!$J$5</f>
        <v>30.6</v>
      </c>
      <c r="C20" s="18">
        <f>[16]Junho!$J$6</f>
        <v>30.240000000000002</v>
      </c>
      <c r="D20" s="18">
        <f>[16]Junho!$J$7</f>
        <v>17.28</v>
      </c>
      <c r="E20" s="18">
        <f>[16]Junho!$J$8</f>
        <v>22.68</v>
      </c>
      <c r="F20" s="18">
        <f>[16]Junho!$J$9</f>
        <v>25.2</v>
      </c>
      <c r="G20" s="18">
        <f>[16]Junho!$J$10</f>
        <v>21.6</v>
      </c>
      <c r="H20" s="18">
        <f>[16]Junho!$J$11</f>
        <v>25.92</v>
      </c>
      <c r="I20" s="18">
        <f>[16]Junho!$J$12</f>
        <v>13.68</v>
      </c>
      <c r="J20" s="18">
        <f>[16]Junho!$J$13</f>
        <v>29.16</v>
      </c>
      <c r="K20" s="18">
        <f>[16]Junho!$J$14</f>
        <v>22.32</v>
      </c>
      <c r="L20" s="18">
        <f>[16]Junho!$J$15</f>
        <v>12.24</v>
      </c>
      <c r="M20" s="18">
        <f>[16]Junho!$J$16</f>
        <v>12.6</v>
      </c>
      <c r="N20" s="18">
        <f>[16]Junho!$J$17</f>
        <v>17.28</v>
      </c>
      <c r="O20" s="18">
        <f>[16]Junho!$J$18</f>
        <v>21.6</v>
      </c>
      <c r="P20" s="18">
        <f>[16]Junho!$J$19</f>
        <v>50.4</v>
      </c>
      <c r="Q20" s="18">
        <f>[16]Junho!$J$20</f>
        <v>32.04</v>
      </c>
      <c r="R20" s="18">
        <f>[16]Junho!$J$21</f>
        <v>11.879999999999999</v>
      </c>
      <c r="S20" s="18">
        <f>[16]Junho!$J$22</f>
        <v>29.52</v>
      </c>
      <c r="T20" s="18">
        <f>[16]Junho!$J$23</f>
        <v>36.72</v>
      </c>
      <c r="U20" s="18">
        <f>[16]Junho!$J$24</f>
        <v>25.92</v>
      </c>
      <c r="V20" s="18">
        <f>[16]Junho!$J$25</f>
        <v>32.76</v>
      </c>
      <c r="W20" s="18">
        <f>[16]Junho!$J$26</f>
        <v>21.96</v>
      </c>
      <c r="X20" s="18">
        <f>[16]Junho!$J$27</f>
        <v>21.6</v>
      </c>
      <c r="Y20" s="18">
        <f>[16]Junho!$J$28</f>
        <v>25.56</v>
      </c>
      <c r="Z20" s="18">
        <f>[16]Junho!$J$29</f>
        <v>23.400000000000002</v>
      </c>
      <c r="AA20" s="18">
        <f>[16]Junho!$J$30</f>
        <v>21.6</v>
      </c>
      <c r="AB20" s="18">
        <f>[16]Junho!$J$31</f>
        <v>22.32</v>
      </c>
      <c r="AC20" s="18">
        <f>[16]Junho!$J$32</f>
        <v>30.96</v>
      </c>
      <c r="AD20" s="18">
        <f>[16]Junho!$J$33</f>
        <v>36.36</v>
      </c>
      <c r="AE20" s="18">
        <f>[16]Junho!$J$34</f>
        <v>32.4</v>
      </c>
      <c r="AF20" s="36">
        <f t="shared" si="2"/>
        <v>50.4</v>
      </c>
      <c r="AG20" s="2"/>
    </row>
    <row r="21" spans="1:33" ht="17.100000000000001" customHeight="1" x14ac:dyDescent="0.2">
      <c r="A21" s="16" t="s">
        <v>11</v>
      </c>
      <c r="B21" s="18">
        <f>[17]Junho!$J$5</f>
        <v>28.44</v>
      </c>
      <c r="C21" s="18">
        <f>[17]Junho!$J$6</f>
        <v>49.32</v>
      </c>
      <c r="D21" s="18">
        <f>[17]Junho!$J$7</f>
        <v>19.079999999999998</v>
      </c>
      <c r="E21" s="18">
        <f>[17]Junho!$J$8</f>
        <v>20.88</v>
      </c>
      <c r="F21" s="18">
        <f>[17]Junho!$J$9</f>
        <v>16.559999999999999</v>
      </c>
      <c r="G21" s="18">
        <f>[17]Junho!$J$10</f>
        <v>17.28</v>
      </c>
      <c r="H21" s="18">
        <f>[17]Junho!$J$11</f>
        <v>18.720000000000002</v>
      </c>
      <c r="I21" s="18">
        <f>[17]Junho!$J$12</f>
        <v>18.720000000000002</v>
      </c>
      <c r="J21" s="18">
        <f>[17]Junho!$J$13</f>
        <v>29.52</v>
      </c>
      <c r="K21" s="18">
        <f>[17]Junho!$J$14</f>
        <v>19.8</v>
      </c>
      <c r="L21" s="18">
        <f>[17]Junho!$J$15</f>
        <v>12.96</v>
      </c>
      <c r="M21" s="18">
        <f>[17]Junho!$J$16</f>
        <v>11.879999999999999</v>
      </c>
      <c r="N21" s="18">
        <f>[17]Junho!$J$17</f>
        <v>18</v>
      </c>
      <c r="O21" s="18">
        <f>[17]Junho!$J$18</f>
        <v>15.840000000000002</v>
      </c>
      <c r="P21" s="18">
        <f>[17]Junho!$J$19</f>
        <v>24.12</v>
      </c>
      <c r="Q21" s="18">
        <f>[17]Junho!$J$20</f>
        <v>26.28</v>
      </c>
      <c r="R21" s="18">
        <f>[17]Junho!$J$21</f>
        <v>19.8</v>
      </c>
      <c r="S21" s="18">
        <f>[17]Junho!$J$22</f>
        <v>19.079999999999998</v>
      </c>
      <c r="T21" s="18">
        <f>[17]Junho!$J$23</f>
        <v>31.319999999999997</v>
      </c>
      <c r="U21" s="18">
        <f>[17]Junho!$J$24</f>
        <v>23.040000000000003</v>
      </c>
      <c r="V21" s="18">
        <f>[17]Junho!$J$25</f>
        <v>29.16</v>
      </c>
      <c r="W21" s="18">
        <f>[17]Junho!$J$26</f>
        <v>18.36</v>
      </c>
      <c r="X21" s="18">
        <f>[17]Junho!$J$27</f>
        <v>13.68</v>
      </c>
      <c r="Y21" s="18">
        <f>[17]Junho!$J$28</f>
        <v>40.32</v>
      </c>
      <c r="Z21" s="18">
        <f>[17]Junho!$J$29</f>
        <v>20.16</v>
      </c>
      <c r="AA21" s="18">
        <f>[17]Junho!$J$30</f>
        <v>17.28</v>
      </c>
      <c r="AB21" s="18">
        <f>[17]Junho!$J$31</f>
        <v>18</v>
      </c>
      <c r="AC21" s="18">
        <f>[17]Junho!$J$32</f>
        <v>26.28</v>
      </c>
      <c r="AD21" s="18">
        <f>[17]Junho!$J$33</f>
        <v>25.2</v>
      </c>
      <c r="AE21" s="18">
        <f>[17]Junho!$J$34</f>
        <v>32.4</v>
      </c>
      <c r="AF21" s="36">
        <f t="shared" si="2"/>
        <v>49.32</v>
      </c>
      <c r="AG21" s="2"/>
    </row>
    <row r="22" spans="1:33" ht="17.100000000000001" customHeight="1" x14ac:dyDescent="0.2">
      <c r="A22" s="16" t="s">
        <v>12</v>
      </c>
      <c r="B22" s="18">
        <f>[18]Junho!$J$5</f>
        <v>30.6</v>
      </c>
      <c r="C22" s="18">
        <f>[18]Junho!$J$6</f>
        <v>31.680000000000003</v>
      </c>
      <c r="D22" s="18">
        <f>[18]Junho!$J$7</f>
        <v>13.32</v>
      </c>
      <c r="E22" s="18">
        <f>[18]Junho!$J$8</f>
        <v>16.2</v>
      </c>
      <c r="F22" s="18">
        <f>[18]Junho!$J$9</f>
        <v>13.32</v>
      </c>
      <c r="G22" s="18">
        <f>[18]Junho!$J$10</f>
        <v>14.4</v>
      </c>
      <c r="H22" s="18">
        <f>[18]Junho!$J$11</f>
        <v>13.68</v>
      </c>
      <c r="I22" s="18">
        <f>[18]Junho!$J$12</f>
        <v>14.76</v>
      </c>
      <c r="J22" s="18">
        <f>[18]Junho!$J$13</f>
        <v>22.32</v>
      </c>
      <c r="K22" s="18">
        <f>[18]Junho!$J$14</f>
        <v>33.119999999999997</v>
      </c>
      <c r="L22" s="18">
        <f>[18]Junho!$J$15</f>
        <v>14.76</v>
      </c>
      <c r="M22" s="18">
        <f>[18]Junho!$J$16</f>
        <v>11.879999999999999</v>
      </c>
      <c r="N22" s="18">
        <f>[18]Junho!$J$17</f>
        <v>14.04</v>
      </c>
      <c r="O22" s="18">
        <f>[18]Junho!$J$18</f>
        <v>18.720000000000002</v>
      </c>
      <c r="P22" s="18">
        <f>[18]Junho!$J$19</f>
        <v>26.28</v>
      </c>
      <c r="Q22" s="18">
        <f>[18]Junho!$J$20</f>
        <v>24.12</v>
      </c>
      <c r="R22" s="18">
        <f>[18]Junho!$J$21</f>
        <v>16.920000000000002</v>
      </c>
      <c r="S22" s="18">
        <f>[18]Junho!$J$22</f>
        <v>24.840000000000003</v>
      </c>
      <c r="T22" s="18">
        <f>[18]Junho!$J$23</f>
        <v>18.720000000000002</v>
      </c>
      <c r="U22" s="18">
        <f>[18]Junho!$J$24</f>
        <v>19.079999999999998</v>
      </c>
      <c r="V22" s="18">
        <f>[18]Junho!$J$25</f>
        <v>20.52</v>
      </c>
      <c r="W22" s="18">
        <f>[18]Junho!$J$26</f>
        <v>15.48</v>
      </c>
      <c r="X22" s="18">
        <f>[18]Junho!$J$27</f>
        <v>19.079999999999998</v>
      </c>
      <c r="Y22" s="18">
        <f>[18]Junho!$J$28</f>
        <v>21.240000000000002</v>
      </c>
      <c r="Z22" s="18">
        <f>[18]Junho!$J$29</f>
        <v>24.840000000000003</v>
      </c>
      <c r="AA22" s="18">
        <f>[18]Junho!$J$30</f>
        <v>19.440000000000001</v>
      </c>
      <c r="AB22" s="18">
        <f>[18]Junho!$J$31</f>
        <v>16.559999999999999</v>
      </c>
      <c r="AC22" s="18">
        <f>[18]Junho!$J$32</f>
        <v>23.759999999999998</v>
      </c>
      <c r="AD22" s="18">
        <f>[18]Junho!$J$33</f>
        <v>22.32</v>
      </c>
      <c r="AE22" s="18">
        <f>[18]Junho!$J$34</f>
        <v>18</v>
      </c>
      <c r="AF22" s="36">
        <f t="shared" si="2"/>
        <v>33.119999999999997</v>
      </c>
      <c r="AG22" s="2"/>
    </row>
    <row r="23" spans="1:33" ht="17.100000000000001" customHeight="1" x14ac:dyDescent="0.2">
      <c r="A23" s="16" t="s">
        <v>13</v>
      </c>
      <c r="B23" s="18">
        <f>[19]Junho!$J$5</f>
        <v>41.76</v>
      </c>
      <c r="C23" s="18">
        <f>[19]Junho!$J$6</f>
        <v>38.159999999999997</v>
      </c>
      <c r="D23" s="18">
        <f>[19]Junho!$J$7</f>
        <v>26.64</v>
      </c>
      <c r="E23" s="18">
        <f>[19]Junho!$J$8</f>
        <v>24.12</v>
      </c>
      <c r="F23" s="18">
        <f>[19]Junho!$J$9</f>
        <v>22.32</v>
      </c>
      <c r="G23" s="18">
        <f>[19]Junho!$J$10</f>
        <v>0</v>
      </c>
      <c r="H23" s="18">
        <f>[19]Junho!$J$11</f>
        <v>17.28</v>
      </c>
      <c r="I23" s="18">
        <f>[19]Junho!$J$12</f>
        <v>18.36</v>
      </c>
      <c r="J23" s="18">
        <f>[19]Junho!$J$13</f>
        <v>27.36</v>
      </c>
      <c r="K23" s="18">
        <f>[19]Junho!$J$14</f>
        <v>37.440000000000005</v>
      </c>
      <c r="L23" s="18">
        <f>[19]Junho!$J$15</f>
        <v>24.48</v>
      </c>
      <c r="M23" s="18">
        <f>[19]Junho!$J$16</f>
        <v>14.4</v>
      </c>
      <c r="N23" s="18">
        <f>[19]Junho!$J$17</f>
        <v>13.68</v>
      </c>
      <c r="O23" s="18">
        <f>[19]Junho!$J$18</f>
        <v>30.240000000000002</v>
      </c>
      <c r="P23" s="18">
        <f>[19]Junho!$J$19</f>
        <v>34.200000000000003</v>
      </c>
      <c r="Q23" s="18">
        <f>[19]Junho!$J$20</f>
        <v>30.6</v>
      </c>
      <c r="R23" s="18">
        <f>[19]Junho!$J$21</f>
        <v>20.52</v>
      </c>
      <c r="S23" s="18">
        <f>[19]Junho!$J$22</f>
        <v>34.200000000000003</v>
      </c>
      <c r="T23" s="18">
        <f>[19]Junho!$J$23</f>
        <v>46.080000000000005</v>
      </c>
      <c r="U23" s="18">
        <f>[19]Junho!$J$24</f>
        <v>19.440000000000001</v>
      </c>
      <c r="V23" s="18" t="str">
        <f>[19]Junho!$J$25</f>
        <v>**</v>
      </c>
      <c r="W23" s="18" t="str">
        <f>[19]Junho!$J$26</f>
        <v>**</v>
      </c>
      <c r="X23" s="18" t="str">
        <f>[19]Junho!$J$27</f>
        <v>**</v>
      </c>
      <c r="Y23" s="18" t="str">
        <f>[19]Junho!$J$28</f>
        <v>**</v>
      </c>
      <c r="Z23" s="18" t="str">
        <f>[19]Junho!$J$29</f>
        <v>**</v>
      </c>
      <c r="AA23" s="18" t="str">
        <f>[19]Junho!$J$30</f>
        <v>**</v>
      </c>
      <c r="AB23" s="18" t="str">
        <f>[19]Junho!$J$31</f>
        <v>**</v>
      </c>
      <c r="AC23" s="18" t="str">
        <f>[19]Junho!$J$32</f>
        <v>**</v>
      </c>
      <c r="AD23" s="18" t="str">
        <f>[19]Junho!$J$33</f>
        <v>**</v>
      </c>
      <c r="AE23" s="18" t="str">
        <f>[19]Junho!$J$34</f>
        <v>**</v>
      </c>
      <c r="AF23" s="36">
        <f t="shared" si="2"/>
        <v>46.080000000000005</v>
      </c>
      <c r="AG23" s="2"/>
    </row>
    <row r="24" spans="1:33" ht="17.100000000000001" customHeight="1" x14ac:dyDescent="0.2">
      <c r="A24" s="16" t="s">
        <v>14</v>
      </c>
      <c r="B24" s="18">
        <f>[20]Junho!$J$5</f>
        <v>25.56</v>
      </c>
      <c r="C24" s="18">
        <f>[20]Junho!$J$6</f>
        <v>53.28</v>
      </c>
      <c r="D24" s="18">
        <f>[20]Junho!$J$7</f>
        <v>33.119999999999997</v>
      </c>
      <c r="E24" s="18">
        <f>[20]Junho!$J$8</f>
        <v>24.840000000000003</v>
      </c>
      <c r="F24" s="18">
        <f>[20]Junho!$J$9</f>
        <v>32.76</v>
      </c>
      <c r="G24" s="18">
        <f>[20]Junho!$J$10</f>
        <v>37.800000000000004</v>
      </c>
      <c r="H24" s="18">
        <f>[20]Junho!$J$11</f>
        <v>24.840000000000003</v>
      </c>
      <c r="I24" s="18">
        <f>[20]Junho!$J$12</f>
        <v>25.56</v>
      </c>
      <c r="J24" s="18">
        <f>[20]Junho!$J$13</f>
        <v>30.6</v>
      </c>
      <c r="K24" s="18">
        <f>[20]Junho!$J$14</f>
        <v>32.76</v>
      </c>
      <c r="L24" s="18">
        <f>[20]Junho!$J$15</f>
        <v>26.28</v>
      </c>
      <c r="M24" s="18">
        <f>[20]Junho!$J$16</f>
        <v>39.96</v>
      </c>
      <c r="N24" s="18">
        <f>[20]Junho!$J$17</f>
        <v>31.680000000000003</v>
      </c>
      <c r="O24" s="18">
        <f>[20]Junho!$J$18</f>
        <v>21.6</v>
      </c>
      <c r="P24" s="18">
        <f>[20]Junho!$J$19</f>
        <v>23.759999999999998</v>
      </c>
      <c r="Q24" s="18">
        <f>[20]Junho!$J$20</f>
        <v>65.160000000000011</v>
      </c>
      <c r="R24" s="18">
        <f>[20]Junho!$J$21</f>
        <v>14.76</v>
      </c>
      <c r="S24" s="18">
        <f>[20]Junho!$J$22</f>
        <v>19.440000000000001</v>
      </c>
      <c r="T24" s="18">
        <f>[20]Junho!$J$23</f>
        <v>25.92</v>
      </c>
      <c r="U24" s="18">
        <f>[20]Junho!$J$24</f>
        <v>27</v>
      </c>
      <c r="V24" s="18">
        <f>[20]Junho!$J$25</f>
        <v>36.72</v>
      </c>
      <c r="W24" s="18">
        <f>[20]Junho!$J$26</f>
        <v>25.92</v>
      </c>
      <c r="X24" s="18">
        <f>[20]Junho!$J$27</f>
        <v>18.720000000000002</v>
      </c>
      <c r="Y24" s="18">
        <f>[20]Junho!$J$28</f>
        <v>23.040000000000003</v>
      </c>
      <c r="Z24" s="18">
        <f>[20]Junho!$J$29</f>
        <v>53.64</v>
      </c>
      <c r="AA24" s="18">
        <f>[20]Junho!$J$30</f>
        <v>36.36</v>
      </c>
      <c r="AB24" s="18">
        <f>[20]Junho!$J$31</f>
        <v>25.56</v>
      </c>
      <c r="AC24" s="18">
        <f>[20]Junho!$J$32</f>
        <v>20.16</v>
      </c>
      <c r="AD24" s="18">
        <f>[20]Junho!$J$33</f>
        <v>30.6</v>
      </c>
      <c r="AE24" s="18">
        <f>[20]Junho!$J$34</f>
        <v>17.64</v>
      </c>
      <c r="AF24" s="36">
        <f t="shared" si="2"/>
        <v>65.160000000000011</v>
      </c>
      <c r="AG24" s="2"/>
    </row>
    <row r="25" spans="1:33" ht="17.100000000000001" customHeight="1" x14ac:dyDescent="0.2">
      <c r="A25" s="16" t="s">
        <v>15</v>
      </c>
      <c r="B25" s="18">
        <f>[21]Junho!$J$5</f>
        <v>36.72</v>
      </c>
      <c r="C25" s="18">
        <f>[21]Junho!$J$6</f>
        <v>42.12</v>
      </c>
      <c r="D25" s="18">
        <f>[21]Junho!$J$7</f>
        <v>20.88</v>
      </c>
      <c r="E25" s="18">
        <f>[21]Junho!$J$8</f>
        <v>31.680000000000003</v>
      </c>
      <c r="F25" s="18">
        <f>[21]Junho!$J$9</f>
        <v>29.52</v>
      </c>
      <c r="G25" s="18">
        <f>[21]Junho!$J$10</f>
        <v>24.48</v>
      </c>
      <c r="H25" s="18">
        <f>[21]Junho!$J$11</f>
        <v>27.720000000000002</v>
      </c>
      <c r="I25" s="18">
        <f>[21]Junho!$J$12</f>
        <v>19.079999999999998</v>
      </c>
      <c r="J25" s="18">
        <f>[21]Junho!$J$13</f>
        <v>40.680000000000007</v>
      </c>
      <c r="K25" s="18">
        <f>[21]Junho!$J$14</f>
        <v>23.400000000000002</v>
      </c>
      <c r="L25" s="18">
        <f>[21]Junho!$J$15</f>
        <v>23.400000000000002</v>
      </c>
      <c r="M25" s="18">
        <f>[21]Junho!$J$16</f>
        <v>17.28</v>
      </c>
      <c r="N25" s="18">
        <f>[21]Junho!$J$17</f>
        <v>26.28</v>
      </c>
      <c r="O25" s="18">
        <f>[21]Junho!$J$18</f>
        <v>31.319999999999997</v>
      </c>
      <c r="P25" s="18">
        <f>[21]Junho!$J$19</f>
        <v>39.96</v>
      </c>
      <c r="Q25" s="18">
        <f>[21]Junho!$J$20</f>
        <v>33.480000000000004</v>
      </c>
      <c r="R25" s="18">
        <f>[21]Junho!$J$21</f>
        <v>20.16</v>
      </c>
      <c r="S25" s="18">
        <f>[21]Junho!$J$22</f>
        <v>33.119999999999997</v>
      </c>
      <c r="T25" s="18">
        <f>[21]Junho!$J$23</f>
        <v>38.519999999999996</v>
      </c>
      <c r="U25" s="18">
        <f>[21]Junho!$J$24</f>
        <v>30.240000000000002</v>
      </c>
      <c r="V25" s="18">
        <f>[21]Junho!$J$25</f>
        <v>34.56</v>
      </c>
      <c r="W25" s="18">
        <f>[21]Junho!$J$26</f>
        <v>31.319999999999997</v>
      </c>
      <c r="X25" s="18">
        <f>[21]Junho!$J$27</f>
        <v>31.680000000000003</v>
      </c>
      <c r="Y25" s="18">
        <f>[21]Junho!$J$28</f>
        <v>24.48</v>
      </c>
      <c r="Z25" s="18">
        <f>[21]Junho!$J$29</f>
        <v>26.64</v>
      </c>
      <c r="AA25" s="18">
        <f>[21]Junho!$J$30</f>
        <v>33.480000000000004</v>
      </c>
      <c r="AB25" s="18">
        <f>[21]Junho!$J$31</f>
        <v>24.12</v>
      </c>
      <c r="AC25" s="18">
        <f>[21]Junho!$J$32</f>
        <v>40.680000000000007</v>
      </c>
      <c r="AD25" s="18">
        <f>[21]Junho!$J$33</f>
        <v>39.96</v>
      </c>
      <c r="AE25" s="18">
        <f>[21]Junho!$J$34</f>
        <v>35.64</v>
      </c>
      <c r="AF25" s="36">
        <f t="shared" si="2"/>
        <v>42.12</v>
      </c>
      <c r="AG25" s="2"/>
    </row>
    <row r="26" spans="1:33" ht="17.100000000000001" customHeight="1" x14ac:dyDescent="0.2">
      <c r="A26" s="16" t="s">
        <v>16</v>
      </c>
      <c r="B26" s="18">
        <f>[22]Junho!$J$5</f>
        <v>37.440000000000005</v>
      </c>
      <c r="C26" s="18">
        <f>[22]Junho!$J$6</f>
        <v>30.240000000000002</v>
      </c>
      <c r="D26" s="18">
        <f>[22]Junho!$J$7</f>
        <v>24.48</v>
      </c>
      <c r="E26" s="18">
        <f>[22]Junho!$J$8</f>
        <v>22.68</v>
      </c>
      <c r="F26" s="18">
        <f>[22]Junho!$J$9</f>
        <v>25.2</v>
      </c>
      <c r="G26" s="18">
        <f>[22]Junho!$J$10</f>
        <v>17.64</v>
      </c>
      <c r="H26" s="18">
        <f>[22]Junho!$J$11</f>
        <v>18</v>
      </c>
      <c r="I26" s="18">
        <f>[22]Junho!$J$12</f>
        <v>18</v>
      </c>
      <c r="J26" s="18">
        <f>[22]Junho!$J$13</f>
        <v>27.720000000000002</v>
      </c>
      <c r="K26" s="18">
        <f>[22]Junho!$J$14</f>
        <v>50.76</v>
      </c>
      <c r="L26" s="18">
        <f>[22]Junho!$J$15</f>
        <v>23.759999999999998</v>
      </c>
      <c r="M26" s="18">
        <f>[22]Junho!$J$16</f>
        <v>9.7200000000000006</v>
      </c>
      <c r="N26" s="18">
        <f>[22]Junho!$J$17</f>
        <v>17.64</v>
      </c>
      <c r="O26" s="18">
        <f>[22]Junho!$J$18</f>
        <v>29.16</v>
      </c>
      <c r="P26" s="18">
        <f>[22]Junho!$J$19</f>
        <v>39.96</v>
      </c>
      <c r="Q26" s="18">
        <f>[22]Junho!$J$20</f>
        <v>44.64</v>
      </c>
      <c r="R26" s="18">
        <f>[22]Junho!$J$21</f>
        <v>29.16</v>
      </c>
      <c r="S26" s="18">
        <f>[22]Junho!$J$22</f>
        <v>29.880000000000003</v>
      </c>
      <c r="T26" s="18">
        <f>[22]Junho!$J$23</f>
        <v>30.6</v>
      </c>
      <c r="U26" s="18">
        <f>[22]Junho!$J$24</f>
        <v>23.400000000000002</v>
      </c>
      <c r="V26" s="18" t="str">
        <f>[22]Junho!$J$25</f>
        <v>**</v>
      </c>
      <c r="W26" s="18" t="str">
        <f>[22]Junho!$J$26</f>
        <v>**</v>
      </c>
      <c r="X26" s="18" t="str">
        <f>[22]Junho!$J$27</f>
        <v>**</v>
      </c>
      <c r="Y26" s="18">
        <f>[22]Junho!$J$28</f>
        <v>23.040000000000003</v>
      </c>
      <c r="Z26" s="18" t="str">
        <f>[22]Junho!$J$29</f>
        <v>**</v>
      </c>
      <c r="AA26" s="18" t="str">
        <f>[22]Junho!$J$30</f>
        <v>**</v>
      </c>
      <c r="AB26" s="18" t="str">
        <f>[22]Junho!$J$31</f>
        <v>**</v>
      </c>
      <c r="AC26" s="18" t="str">
        <f>[22]Junho!$J$32</f>
        <v>**</v>
      </c>
      <c r="AD26" s="18">
        <f>[22]Junho!$J$33</f>
        <v>27.720000000000002</v>
      </c>
      <c r="AE26" s="18">
        <f>[22]Junho!$J$34</f>
        <v>24.840000000000003</v>
      </c>
      <c r="AF26" s="36">
        <f t="shared" si="2"/>
        <v>50.76</v>
      </c>
      <c r="AG26" s="2"/>
    </row>
    <row r="27" spans="1:33" ht="17.100000000000001" customHeight="1" x14ac:dyDescent="0.2">
      <c r="A27" s="16" t="s">
        <v>17</v>
      </c>
      <c r="B27" s="18">
        <f>[23]Junho!$J$5</f>
        <v>35.28</v>
      </c>
      <c r="C27" s="18">
        <f>[23]Junho!$J$6</f>
        <v>62.639999999999993</v>
      </c>
      <c r="D27" s="18">
        <f>[23]Junho!$J$7</f>
        <v>11.16</v>
      </c>
      <c r="E27" s="18">
        <f>[23]Junho!$J$8</f>
        <v>11.16</v>
      </c>
      <c r="F27" s="18">
        <f>[23]Junho!$J$9</f>
        <v>22.32</v>
      </c>
      <c r="G27" s="18">
        <f>[23]Junho!$J$10</f>
        <v>22.68</v>
      </c>
      <c r="H27" s="18">
        <f>[23]Junho!$J$11</f>
        <v>20.88</v>
      </c>
      <c r="I27" s="18">
        <f>[23]Junho!$J$12</f>
        <v>16.2</v>
      </c>
      <c r="J27" s="18">
        <f>[23]Junho!$J$13</f>
        <v>31.680000000000003</v>
      </c>
      <c r="K27" s="18">
        <f>[23]Junho!$J$14</f>
        <v>26.28</v>
      </c>
      <c r="L27" s="18">
        <f>[23]Junho!$J$15</f>
        <v>13.32</v>
      </c>
      <c r="M27" s="18">
        <f>[23]Junho!$J$16</f>
        <v>12.96</v>
      </c>
      <c r="N27" s="18">
        <f>[23]Junho!$J$17</f>
        <v>19.8</v>
      </c>
      <c r="O27" s="18">
        <f>[23]Junho!$J$18</f>
        <v>24.840000000000003</v>
      </c>
      <c r="P27" s="18">
        <f>[23]Junho!$J$19</f>
        <v>32.4</v>
      </c>
      <c r="Q27" s="18">
        <f>[23]Junho!$J$20</f>
        <v>29.16</v>
      </c>
      <c r="R27" s="18">
        <f>[23]Junho!$J$21</f>
        <v>20.16</v>
      </c>
      <c r="S27" s="18">
        <f>[23]Junho!$J$22</f>
        <v>27.720000000000002</v>
      </c>
      <c r="T27" s="18">
        <f>[23]Junho!$J$23</f>
        <v>32.4</v>
      </c>
      <c r="U27" s="18">
        <f>[23]Junho!$J$24</f>
        <v>19.440000000000001</v>
      </c>
      <c r="V27" s="18">
        <f>[23]Junho!$J$25</f>
        <v>34.56</v>
      </c>
      <c r="W27" s="18">
        <f>[23]Junho!$J$26</f>
        <v>16.920000000000002</v>
      </c>
      <c r="X27" s="18">
        <f>[23]Junho!$J$27</f>
        <v>13.68</v>
      </c>
      <c r="Y27" s="18">
        <f>[23]Junho!$J$28</f>
        <v>28.8</v>
      </c>
      <c r="Z27" s="18">
        <f>[23]Junho!$J$29</f>
        <v>16.920000000000002</v>
      </c>
      <c r="AA27" s="18">
        <f>[23]Junho!$J$30</f>
        <v>13.32</v>
      </c>
      <c r="AB27" s="18">
        <f>[23]Junho!$J$31</f>
        <v>18.720000000000002</v>
      </c>
      <c r="AC27" s="18">
        <f>[23]Junho!$J$32</f>
        <v>33.840000000000003</v>
      </c>
      <c r="AD27" s="18">
        <f>[23]Junho!$J$33</f>
        <v>34.200000000000003</v>
      </c>
      <c r="AE27" s="18">
        <f>[23]Junho!$J$34</f>
        <v>30.240000000000002</v>
      </c>
      <c r="AF27" s="36">
        <f t="shared" si="2"/>
        <v>62.639999999999993</v>
      </c>
      <c r="AG27" s="2"/>
    </row>
    <row r="28" spans="1:33" ht="17.100000000000001" customHeight="1" x14ac:dyDescent="0.2">
      <c r="A28" s="16" t="s">
        <v>18</v>
      </c>
      <c r="B28" s="18">
        <f>[24]Junho!$J$5</f>
        <v>33.480000000000004</v>
      </c>
      <c r="C28" s="18">
        <f>[24]Junho!$J$6</f>
        <v>52.2</v>
      </c>
      <c r="D28" s="18">
        <f>[24]Junho!$J$7</f>
        <v>27</v>
      </c>
      <c r="E28" s="18">
        <f>[24]Junho!$J$8</f>
        <v>32.76</v>
      </c>
      <c r="F28" s="18">
        <f>[24]Junho!$J$9</f>
        <v>21.96</v>
      </c>
      <c r="G28" s="18">
        <f>[24]Junho!$J$10</f>
        <v>30.240000000000002</v>
      </c>
      <c r="H28" s="18">
        <f>[24]Junho!$J$11</f>
        <v>30.240000000000002</v>
      </c>
      <c r="I28" s="18">
        <f>[24]Junho!$J$12</f>
        <v>29.880000000000003</v>
      </c>
      <c r="J28" s="18">
        <f>[24]Junho!$J$13</f>
        <v>36.36</v>
      </c>
      <c r="K28" s="18">
        <f>[24]Junho!$J$14</f>
        <v>26.28</v>
      </c>
      <c r="L28" s="18">
        <f>[24]Junho!$J$15</f>
        <v>34.92</v>
      </c>
      <c r="M28" s="18">
        <f>[24]Junho!$J$16</f>
        <v>28.8</v>
      </c>
      <c r="N28" s="18">
        <f>[24]Junho!$J$17</f>
        <v>29.880000000000003</v>
      </c>
      <c r="O28" s="18">
        <f>[24]Junho!$J$18</f>
        <v>29.52</v>
      </c>
      <c r="P28" s="18">
        <f>[24]Junho!$J$19</f>
        <v>25.92</v>
      </c>
      <c r="Q28" s="18">
        <f>[24]Junho!$J$20</f>
        <v>62.28</v>
      </c>
      <c r="R28" s="18">
        <f>[24]Junho!$J$21</f>
        <v>20.52</v>
      </c>
      <c r="S28" s="18">
        <f>[24]Junho!$J$22</f>
        <v>29.52</v>
      </c>
      <c r="T28" s="18">
        <f>[24]Junho!$J$23</f>
        <v>37.800000000000004</v>
      </c>
      <c r="U28" s="18">
        <f>[24]Junho!$J$24</f>
        <v>24.48</v>
      </c>
      <c r="V28" s="18">
        <f>[24]Junho!$J$25</f>
        <v>30.96</v>
      </c>
      <c r="W28" s="18">
        <f>[24]Junho!$J$26</f>
        <v>25.56</v>
      </c>
      <c r="X28" s="18">
        <f>[24]Junho!$J$27</f>
        <v>20.88</v>
      </c>
      <c r="Y28" s="18">
        <f>[24]Junho!$J$28</f>
        <v>33.119999999999997</v>
      </c>
      <c r="Z28" s="18">
        <f>[24]Junho!$J$29</f>
        <v>31.319999999999997</v>
      </c>
      <c r="AA28" s="18">
        <f>[24]Junho!$J$30</f>
        <v>32.76</v>
      </c>
      <c r="AB28" s="18">
        <f>[24]Junho!$J$31</f>
        <v>45.72</v>
      </c>
      <c r="AC28" s="18">
        <f>[24]Junho!$J$32</f>
        <v>29.16</v>
      </c>
      <c r="AD28" s="18">
        <f>[24]Junho!$J$33</f>
        <v>46.440000000000005</v>
      </c>
      <c r="AE28" s="18">
        <f>[24]Junho!$J$34</f>
        <v>46.800000000000004</v>
      </c>
      <c r="AF28" s="36">
        <f t="shared" si="2"/>
        <v>62.28</v>
      </c>
      <c r="AG28" s="2"/>
    </row>
    <row r="29" spans="1:33" ht="17.100000000000001" customHeight="1" x14ac:dyDescent="0.2">
      <c r="A29" s="16" t="s">
        <v>19</v>
      </c>
      <c r="B29" s="18">
        <f>[25]Junho!$J$5</f>
        <v>25.740000000000002</v>
      </c>
      <c r="C29" s="18">
        <f>[25]Junho!$J$6</f>
        <v>42.12</v>
      </c>
      <c r="D29" s="18">
        <f>[25]Junho!$J$7</f>
        <v>28.8</v>
      </c>
      <c r="E29" s="18">
        <f>[25]Junho!$J$8</f>
        <v>23.040000000000003</v>
      </c>
      <c r="F29" s="18">
        <f>[25]Junho!$J$9</f>
        <v>28.8</v>
      </c>
      <c r="G29" s="18">
        <f>[25]Junho!$J$10</f>
        <v>27.36</v>
      </c>
      <c r="H29" s="18">
        <f>[25]Junho!$J$11</f>
        <v>25.92</v>
      </c>
      <c r="I29" s="18">
        <f>[25]Junho!$J$12</f>
        <v>21.240000000000002</v>
      </c>
      <c r="J29" s="18">
        <f>[25]Junho!$J$13</f>
        <v>36.72</v>
      </c>
      <c r="K29" s="18">
        <f>[25]Junho!$J$14</f>
        <v>31.680000000000003</v>
      </c>
      <c r="L29" s="18">
        <f>[25]Junho!$J$15</f>
        <v>16.920000000000002</v>
      </c>
      <c r="M29" s="18">
        <f>[25]Junho!$J$16</f>
        <v>16.920000000000002</v>
      </c>
      <c r="N29" s="18">
        <f>[25]Junho!$J$17</f>
        <v>23.400000000000002</v>
      </c>
      <c r="O29" s="18">
        <f>[25]Junho!$J$18</f>
        <v>27.720000000000002</v>
      </c>
      <c r="P29" s="18">
        <f>[25]Junho!$J$19</f>
        <v>52.56</v>
      </c>
      <c r="Q29" s="18">
        <f>[25]Junho!$J$20</f>
        <v>38.519999999999996</v>
      </c>
      <c r="R29" s="18">
        <f>[25]Junho!$J$21</f>
        <v>19.440000000000001</v>
      </c>
      <c r="S29" s="18">
        <f>[25]Junho!$J$22</f>
        <v>33.119999999999997</v>
      </c>
      <c r="T29" s="18">
        <f>[25]Junho!$J$23</f>
        <v>30.240000000000002</v>
      </c>
      <c r="U29" s="18">
        <f>[25]Junho!$J$24</f>
        <v>24.12</v>
      </c>
      <c r="V29" s="18">
        <f>[25]Junho!$J$25</f>
        <v>34.56</v>
      </c>
      <c r="W29" s="18">
        <f>[25]Junho!$J$26</f>
        <v>23.040000000000003</v>
      </c>
      <c r="X29" s="18">
        <f>[25]Junho!$J$27</f>
        <v>27.36</v>
      </c>
      <c r="Y29" s="18" t="str">
        <f>[25]Junho!$J$28</f>
        <v>**</v>
      </c>
      <c r="Z29" s="18" t="str">
        <f>[25]Junho!$J$29</f>
        <v>**</v>
      </c>
      <c r="AA29" s="18" t="str">
        <f>[25]Junho!$J$30</f>
        <v>**</v>
      </c>
      <c r="AB29" s="18" t="str">
        <f>[25]Junho!$J$31</f>
        <v>**</v>
      </c>
      <c r="AC29" s="18">
        <f>[25]Junho!$J$32</f>
        <v>34.200000000000003</v>
      </c>
      <c r="AD29" s="18">
        <f>[25]Junho!$J$33</f>
        <v>37.440000000000005</v>
      </c>
      <c r="AE29" s="18">
        <f>[25]Junho!$J$34</f>
        <v>25.92</v>
      </c>
      <c r="AF29" s="36">
        <f t="shared" si="2"/>
        <v>52.56</v>
      </c>
      <c r="AG29" s="2"/>
    </row>
    <row r="30" spans="1:33" ht="17.100000000000001" customHeight="1" x14ac:dyDescent="0.2">
      <c r="A30" s="16" t="s">
        <v>31</v>
      </c>
      <c r="B30" s="18">
        <f>[26]Junho!$J$5</f>
        <v>38.159999999999997</v>
      </c>
      <c r="C30" s="18">
        <f>[26]Junho!$J$6</f>
        <v>38.159999999999997</v>
      </c>
      <c r="D30" s="18">
        <f>[26]Junho!$J$7</f>
        <v>23.759999999999998</v>
      </c>
      <c r="E30" s="18">
        <f>[26]Junho!$J$8</f>
        <v>24.840000000000003</v>
      </c>
      <c r="F30" s="18">
        <f>[26]Junho!$J$9</f>
        <v>35.64</v>
      </c>
      <c r="G30" s="18">
        <f>[26]Junho!$J$10</f>
        <v>26.64</v>
      </c>
      <c r="H30" s="18">
        <f>[26]Junho!$J$11</f>
        <v>24.48</v>
      </c>
      <c r="I30" s="18">
        <f>[26]Junho!$J$12</f>
        <v>23.759999999999998</v>
      </c>
      <c r="J30" s="18">
        <f>[26]Junho!$J$13</f>
        <v>47.519999999999996</v>
      </c>
      <c r="K30" s="18">
        <f>[26]Junho!$J$14</f>
        <v>38.519999999999996</v>
      </c>
      <c r="L30" s="18">
        <f>[26]Junho!$J$15</f>
        <v>20.16</v>
      </c>
      <c r="M30" s="18">
        <f>[26]Junho!$J$16</f>
        <v>17.28</v>
      </c>
      <c r="N30" s="18">
        <f>[26]Junho!$J$17</f>
        <v>25.92</v>
      </c>
      <c r="O30" s="18">
        <f>[26]Junho!$J$18</f>
        <v>24.48</v>
      </c>
      <c r="P30" s="18">
        <f>[26]Junho!$J$19</f>
        <v>27.36</v>
      </c>
      <c r="Q30" s="18">
        <f>[26]Junho!$J$20</f>
        <v>31.680000000000003</v>
      </c>
      <c r="R30" s="18">
        <f>[26]Junho!$J$21</f>
        <v>23.040000000000003</v>
      </c>
      <c r="S30" s="18">
        <f>[26]Junho!$J$22</f>
        <v>26.28</v>
      </c>
      <c r="T30" s="18">
        <f>[26]Junho!$J$23</f>
        <v>29.16</v>
      </c>
      <c r="U30" s="18">
        <f>[26]Junho!$J$24</f>
        <v>23.040000000000003</v>
      </c>
      <c r="V30" s="18">
        <f>[26]Junho!$J$25</f>
        <v>33.840000000000003</v>
      </c>
      <c r="W30" s="18">
        <f>[26]Junho!$J$26</f>
        <v>19.8</v>
      </c>
      <c r="X30" s="18">
        <f>[26]Junho!$J$27</f>
        <v>23.040000000000003</v>
      </c>
      <c r="Y30" s="18">
        <f>[26]Junho!$J$28</f>
        <v>23.759999999999998</v>
      </c>
      <c r="Z30" s="18">
        <f>[26]Junho!$J$29</f>
        <v>30.6</v>
      </c>
      <c r="AA30" s="18">
        <f>[26]Junho!$J$30</f>
        <v>34.200000000000003</v>
      </c>
      <c r="AB30" s="18">
        <f>[26]Junho!$J$31</f>
        <v>22.32</v>
      </c>
      <c r="AC30" s="18">
        <f>[26]Junho!$J$32</f>
        <v>32.04</v>
      </c>
      <c r="AD30" s="18">
        <f>[26]Junho!$J$33</f>
        <v>30.96</v>
      </c>
      <c r="AE30" s="18">
        <f>[26]Junho!$J$34</f>
        <v>28.8</v>
      </c>
      <c r="AF30" s="36">
        <f t="shared" si="2"/>
        <v>47.519999999999996</v>
      </c>
      <c r="AG30" s="2"/>
    </row>
    <row r="31" spans="1:33" ht="17.100000000000001" customHeight="1" x14ac:dyDescent="0.2">
      <c r="A31" s="16" t="s">
        <v>51</v>
      </c>
      <c r="B31" s="18">
        <f>[27]Junho!$J$5</f>
        <v>34.92</v>
      </c>
      <c r="C31" s="18">
        <f>[27]Junho!$J$6</f>
        <v>54</v>
      </c>
      <c r="D31" s="18">
        <f>[27]Junho!$J$7</f>
        <v>54.72</v>
      </c>
      <c r="E31" s="18">
        <f>[27]Junho!$J$8</f>
        <v>27.36</v>
      </c>
      <c r="F31" s="18">
        <f>[27]Junho!$J$9</f>
        <v>26.28</v>
      </c>
      <c r="G31" s="18">
        <f>[27]Junho!$J$10</f>
        <v>24.48</v>
      </c>
      <c r="H31" s="18">
        <f>[27]Junho!$J$11</f>
        <v>33.480000000000004</v>
      </c>
      <c r="I31" s="18">
        <f>[27]Junho!$J$12</f>
        <v>26.64</v>
      </c>
      <c r="J31" s="18">
        <f>[27]Junho!$J$13</f>
        <v>32.76</v>
      </c>
      <c r="K31" s="18">
        <f>[27]Junho!$J$14</f>
        <v>33.840000000000003</v>
      </c>
      <c r="L31" s="18">
        <f>[27]Junho!$J$15</f>
        <v>35.28</v>
      </c>
      <c r="M31" s="18">
        <f>[27]Junho!$J$16</f>
        <v>19.8</v>
      </c>
      <c r="N31" s="18">
        <f>[27]Junho!$J$17</f>
        <v>25.2</v>
      </c>
      <c r="O31" s="18">
        <f>[27]Junho!$J$18</f>
        <v>26.64</v>
      </c>
      <c r="P31" s="18">
        <f>[27]Junho!$J$19</f>
        <v>26.28</v>
      </c>
      <c r="Q31" s="18">
        <f>[27]Junho!$J$20</f>
        <v>41.76</v>
      </c>
      <c r="R31" s="18">
        <f>[27]Junho!$J$21</f>
        <v>23.400000000000002</v>
      </c>
      <c r="S31" s="18">
        <f>[27]Junho!$J$22</f>
        <v>33.119999999999997</v>
      </c>
      <c r="T31" s="18">
        <f>[27]Junho!$J$23</f>
        <v>42.84</v>
      </c>
      <c r="U31" s="18">
        <f>[27]Junho!$J$24</f>
        <v>47.16</v>
      </c>
      <c r="V31" s="18">
        <f>[27]Junho!$J$25</f>
        <v>19.440000000000001</v>
      </c>
      <c r="W31" s="18">
        <f>[27]Junho!$J$26</f>
        <v>24.12</v>
      </c>
      <c r="X31" s="18">
        <f>[27]Junho!$J$27</f>
        <v>30.6</v>
      </c>
      <c r="Y31" s="18">
        <f>[27]Junho!$J$28</f>
        <v>38.880000000000003</v>
      </c>
      <c r="Z31" s="18">
        <f>[27]Junho!$J$29</f>
        <v>30.240000000000002</v>
      </c>
      <c r="AA31" s="18">
        <f>[27]Junho!$J$30</f>
        <v>31.319999999999997</v>
      </c>
      <c r="AB31" s="18">
        <f>[27]Junho!$J$31</f>
        <v>48.24</v>
      </c>
      <c r="AC31" s="18">
        <f>[27]Junho!$J$32</f>
        <v>35.28</v>
      </c>
      <c r="AD31" s="18">
        <f>[27]Junho!$J$33</f>
        <v>32.76</v>
      </c>
      <c r="AE31" s="18">
        <f>[27]Junho!$J$34</f>
        <v>28.44</v>
      </c>
      <c r="AF31" s="36">
        <f t="shared" si="2"/>
        <v>54.72</v>
      </c>
      <c r="AG31" s="2"/>
    </row>
    <row r="32" spans="1:33" ht="17.100000000000001" customHeight="1" x14ac:dyDescent="0.2">
      <c r="A32" s="16" t="s">
        <v>20</v>
      </c>
      <c r="B32" s="18">
        <f>[28]Junho!$J$5</f>
        <v>28.44</v>
      </c>
      <c r="C32" s="18">
        <f>[28]Junho!$J$6</f>
        <v>36</v>
      </c>
      <c r="D32" s="18">
        <f>[28]Junho!$J$7</f>
        <v>15.840000000000002</v>
      </c>
      <c r="E32" s="18">
        <f>[28]Junho!$J$8</f>
        <v>21.6</v>
      </c>
      <c r="F32" s="18">
        <f>[28]Junho!$J$9</f>
        <v>16.2</v>
      </c>
      <c r="G32" s="18">
        <f>[28]Junho!$J$10</f>
        <v>21.240000000000002</v>
      </c>
      <c r="H32" s="18">
        <f>[28]Junho!$J$11</f>
        <v>19.440000000000001</v>
      </c>
      <c r="I32" s="18">
        <f>[28]Junho!$J$12</f>
        <v>21.240000000000002</v>
      </c>
      <c r="J32" s="18">
        <f>[28]Junho!$J$13</f>
        <v>27.36</v>
      </c>
      <c r="K32" s="18">
        <f>[28]Junho!$J$14</f>
        <v>27</v>
      </c>
      <c r="L32" s="18">
        <f>[28]Junho!$J$15</f>
        <v>17.64</v>
      </c>
      <c r="M32" s="18">
        <f>[28]Junho!$J$16</f>
        <v>19.440000000000001</v>
      </c>
      <c r="N32" s="18">
        <f>[28]Junho!$J$17</f>
        <v>18.36</v>
      </c>
      <c r="O32" s="18">
        <f>[28]Junho!$J$18</f>
        <v>22.68</v>
      </c>
      <c r="P32" s="18">
        <f>[28]Junho!$J$19</f>
        <v>26.64</v>
      </c>
      <c r="Q32" s="18">
        <f>[28]Junho!$J$20</f>
        <v>36.36</v>
      </c>
      <c r="R32" s="18">
        <f>[28]Junho!$J$21</f>
        <v>16.559999999999999</v>
      </c>
      <c r="S32" s="18">
        <f>[28]Junho!$J$22</f>
        <v>21.96</v>
      </c>
      <c r="T32" s="18">
        <f>[28]Junho!$J$23</f>
        <v>59.04</v>
      </c>
      <c r="U32" s="18">
        <f>[28]Junho!$J$24</f>
        <v>38.880000000000003</v>
      </c>
      <c r="V32" s="18">
        <f>[28]Junho!$J$25</f>
        <v>24.48</v>
      </c>
      <c r="W32" s="18">
        <f>[28]Junho!$J$26</f>
        <v>29.16</v>
      </c>
      <c r="X32" s="18">
        <f>[28]Junho!$J$27</f>
        <v>16.559999999999999</v>
      </c>
      <c r="Y32" s="18">
        <f>[28]Junho!$J$28</f>
        <v>19.079999999999998</v>
      </c>
      <c r="Z32" s="18">
        <f>[28]Junho!$J$29</f>
        <v>39.6</v>
      </c>
      <c r="AA32" s="18">
        <f>[28]Junho!$J$30</f>
        <v>39.6</v>
      </c>
      <c r="AB32" s="18">
        <f>[28]Junho!$J$31</f>
        <v>30.240000000000002</v>
      </c>
      <c r="AC32" s="18">
        <f>[28]Junho!$J$32</f>
        <v>19.079999999999998</v>
      </c>
      <c r="AD32" s="18">
        <f>[28]Junho!$J$33</f>
        <v>25.2</v>
      </c>
      <c r="AE32" s="18">
        <f>[28]Junho!$J$34</f>
        <v>19.079999999999998</v>
      </c>
      <c r="AF32" s="36">
        <f>MAX(B32:AE32)</f>
        <v>59.04</v>
      </c>
      <c r="AG32" s="2"/>
    </row>
    <row r="33" spans="1:33" s="5" customFormat="1" ht="17.100000000000001" customHeight="1" x14ac:dyDescent="0.2">
      <c r="A33" s="38" t="s">
        <v>33</v>
      </c>
      <c r="B33" s="32">
        <f t="shared" ref="B33:AF33" si="3">MAX(B5:B32)</f>
        <v>49.680000000000007</v>
      </c>
      <c r="C33" s="32">
        <f t="shared" si="3"/>
        <v>71.28</v>
      </c>
      <c r="D33" s="32">
        <f t="shared" si="3"/>
        <v>54.72</v>
      </c>
      <c r="E33" s="32">
        <f t="shared" si="3"/>
        <v>34.56</v>
      </c>
      <c r="F33" s="32">
        <f t="shared" si="3"/>
        <v>37.440000000000005</v>
      </c>
      <c r="G33" s="32">
        <f t="shared" si="3"/>
        <v>37.800000000000004</v>
      </c>
      <c r="H33" s="32">
        <f t="shared" si="3"/>
        <v>38.519999999999996</v>
      </c>
      <c r="I33" s="32">
        <f t="shared" si="3"/>
        <v>36.72</v>
      </c>
      <c r="J33" s="32">
        <f t="shared" si="3"/>
        <v>47.88</v>
      </c>
      <c r="K33" s="32">
        <f t="shared" si="3"/>
        <v>50.76</v>
      </c>
      <c r="L33" s="32">
        <f t="shared" si="3"/>
        <v>42.480000000000004</v>
      </c>
      <c r="M33" s="32">
        <f t="shared" si="3"/>
        <v>39.96</v>
      </c>
      <c r="N33" s="32">
        <f t="shared" si="3"/>
        <v>31.680000000000003</v>
      </c>
      <c r="O33" s="32">
        <f t="shared" si="3"/>
        <v>32.76</v>
      </c>
      <c r="P33" s="32">
        <f t="shared" si="3"/>
        <v>60.839999999999996</v>
      </c>
      <c r="Q33" s="32">
        <f t="shared" si="3"/>
        <v>94.68</v>
      </c>
      <c r="R33" s="32">
        <f t="shared" si="3"/>
        <v>32.04</v>
      </c>
      <c r="S33" s="32">
        <f t="shared" si="3"/>
        <v>34.200000000000003</v>
      </c>
      <c r="T33" s="32">
        <f t="shared" si="3"/>
        <v>75.600000000000009</v>
      </c>
      <c r="U33" s="32">
        <f t="shared" si="3"/>
        <v>47.16</v>
      </c>
      <c r="V33" s="32">
        <f t="shared" si="3"/>
        <v>46.080000000000005</v>
      </c>
      <c r="W33" s="32">
        <f t="shared" si="3"/>
        <v>33.480000000000004</v>
      </c>
      <c r="X33" s="32">
        <f t="shared" si="3"/>
        <v>31.680000000000003</v>
      </c>
      <c r="Y33" s="32">
        <f t="shared" si="3"/>
        <v>54</v>
      </c>
      <c r="Z33" s="32">
        <f t="shared" si="3"/>
        <v>53.64</v>
      </c>
      <c r="AA33" s="32">
        <f t="shared" si="3"/>
        <v>47.519999999999996</v>
      </c>
      <c r="AB33" s="32">
        <f t="shared" si="3"/>
        <v>48.24</v>
      </c>
      <c r="AC33" s="32">
        <f t="shared" si="3"/>
        <v>44.64</v>
      </c>
      <c r="AD33" s="32">
        <f t="shared" si="3"/>
        <v>46.440000000000005</v>
      </c>
      <c r="AE33" s="32">
        <f t="shared" si="3"/>
        <v>47.519999999999996</v>
      </c>
      <c r="AF33" s="35">
        <f t="shared" si="3"/>
        <v>94.68</v>
      </c>
      <c r="AG33" s="10"/>
    </row>
    <row r="34" spans="1:33" x14ac:dyDescent="0.2">
      <c r="AF34" s="9"/>
      <c r="AG34" s="2"/>
    </row>
    <row r="35" spans="1:33" x14ac:dyDescent="0.2">
      <c r="C35" s="48"/>
      <c r="D35" s="48" t="s">
        <v>61</v>
      </c>
      <c r="E35" s="48"/>
      <c r="F35" s="48"/>
      <c r="G35" s="48"/>
      <c r="N35" s="2" t="s">
        <v>62</v>
      </c>
      <c r="Y35" s="2" t="s">
        <v>63</v>
      </c>
      <c r="AF35" s="9"/>
      <c r="AG35" s="2"/>
    </row>
    <row r="36" spans="1:33" x14ac:dyDescent="0.2">
      <c r="K36" s="49"/>
      <c r="L36" s="49"/>
      <c r="M36" s="49"/>
      <c r="N36" s="49" t="s">
        <v>64</v>
      </c>
      <c r="O36" s="49"/>
      <c r="P36" s="49"/>
      <c r="Q36" s="49"/>
      <c r="W36" s="49"/>
      <c r="X36" s="49"/>
      <c r="Y36" s="49" t="s">
        <v>65</v>
      </c>
      <c r="Z36" s="49"/>
      <c r="AA36" s="49"/>
      <c r="AF36" s="9"/>
      <c r="AG36" s="2"/>
    </row>
    <row r="37" spans="1:33" x14ac:dyDescent="0.2">
      <c r="AF37" s="9"/>
      <c r="AG37" s="2"/>
    </row>
    <row r="38" spans="1:33" x14ac:dyDescent="0.2">
      <c r="AF38" s="9"/>
      <c r="AG38" s="2"/>
    </row>
    <row r="42" spans="1:33" x14ac:dyDescent="0.2">
      <c r="N42" s="2" t="s">
        <v>53</v>
      </c>
    </row>
  </sheetData>
  <mergeCells count="33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2013-09-18T16:58:15Z</cp:lastPrinted>
  <dcterms:created xsi:type="dcterms:W3CDTF">2008-08-15T13:32:29Z</dcterms:created>
  <dcterms:modified xsi:type="dcterms:W3CDTF">2022-03-10T18:05:52Z</dcterms:modified>
</cp:coreProperties>
</file>