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Chuva!$A$2:$AH$39</definedName>
    <definedName name="_xlnm.Print_Area" localSheetId="7">DirVento!$A$1:$AF$39</definedName>
    <definedName name="_xlnm.Print_Area" localSheetId="8">RajadaVento!$A$1:$AF$38</definedName>
    <definedName name="_xlnm.Print_Area" localSheetId="0">TempInst!$A$1:$AF$38</definedName>
    <definedName name="_xlnm.Print_Area" localSheetId="1">TempMax!$A$1:$AG$38</definedName>
    <definedName name="_xlnm.Print_Area" localSheetId="2">TempMin!$A$1:$AG$38</definedName>
    <definedName name="_xlnm.Print_Area" localSheetId="3">UmidInst!$A$1:$AF$38</definedName>
    <definedName name="_xlnm.Print_Area" localSheetId="4">UmidMax!$A$1:$AG$38</definedName>
    <definedName name="_xlnm.Print_Area" localSheetId="5">UmidMin!$A$1:$AG$38</definedName>
    <definedName name="_xlnm.Print_Area" localSheetId="6">VelVentoMax!$A$1:$AF$38</definedName>
  </definedNames>
  <calcPr calcId="145621"/>
</workbook>
</file>

<file path=xl/calcChain.xml><?xml version="1.0" encoding="utf-8"?>
<calcChain xmlns="http://schemas.openxmlformats.org/spreadsheetml/2006/main">
  <c r="AF32" i="13" l="1"/>
  <c r="V17" i="4" l="1"/>
  <c r="U17" i="4"/>
  <c r="T17" i="4"/>
  <c r="S17" i="4"/>
  <c r="R17" i="4"/>
  <c r="Q17" i="4"/>
  <c r="P17" i="4"/>
  <c r="O17" i="4"/>
  <c r="N17" i="4"/>
  <c r="M17" i="4"/>
  <c r="L17" i="4"/>
  <c r="K17" i="4"/>
  <c r="AF31" i="13" l="1"/>
  <c r="AF30" i="13" l="1"/>
  <c r="AF29" i="13"/>
  <c r="AF28" i="13"/>
  <c r="AF27" i="13"/>
  <c r="AF26" i="13"/>
  <c r="AF25" i="13"/>
  <c r="AF24" i="13"/>
  <c r="AF23" i="13"/>
  <c r="AF22" i="13"/>
  <c r="AF21" i="13"/>
  <c r="AF20" i="13"/>
  <c r="AF19" i="13"/>
  <c r="AF18" i="13"/>
  <c r="AF17" i="13"/>
  <c r="AF16" i="13"/>
  <c r="AF15" i="13"/>
  <c r="AF14" i="13"/>
  <c r="AF13" i="13"/>
  <c r="AF12" i="13"/>
  <c r="AF11" i="13"/>
  <c r="AF10" i="13"/>
  <c r="AF9" i="13"/>
  <c r="AF8" i="13"/>
  <c r="AF6" i="13"/>
  <c r="AF5" i="13"/>
  <c r="AE32" i="14" l="1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H30" i="16"/>
  <c r="AG6" i="14" l="1"/>
  <c r="AF6" i="14"/>
  <c r="AF8" i="4"/>
  <c r="AG8" i="6" l="1"/>
  <c r="AF8" i="15"/>
  <c r="AG8" i="14"/>
  <c r="AG8" i="9"/>
  <c r="AF8" i="12"/>
  <c r="AF8" i="7"/>
  <c r="AG8" i="5"/>
  <c r="AG8" i="8"/>
  <c r="AH8" i="14"/>
  <c r="AF8" i="6"/>
  <c r="AF8" i="5"/>
  <c r="AF8" i="8"/>
  <c r="AF8" i="9"/>
  <c r="AF8" i="14"/>
  <c r="AH16" i="14"/>
  <c r="AF27" i="15"/>
  <c r="AF27" i="12" l="1"/>
  <c r="AG27" i="5"/>
  <c r="AF27" i="5"/>
  <c r="AG27" i="6"/>
  <c r="AF27" i="6"/>
  <c r="AF27" i="8"/>
  <c r="AG27" i="8"/>
  <c r="AF27" i="4"/>
  <c r="AF27" i="7"/>
  <c r="AF27" i="9"/>
  <c r="AG27" i="9"/>
  <c r="AF27" i="14"/>
  <c r="AG27" i="14"/>
  <c r="AH27" i="14"/>
  <c r="B33" i="5"/>
  <c r="AH30" i="14"/>
  <c r="AH14" i="14"/>
  <c r="AH12" i="14"/>
  <c r="AH11" i="14"/>
  <c r="AH10" i="14"/>
  <c r="AH9" i="14"/>
  <c r="AH18" i="14"/>
  <c r="AH26" i="14"/>
  <c r="AH25" i="14"/>
  <c r="AH24" i="14"/>
  <c r="AH23" i="14"/>
  <c r="AH22" i="14"/>
  <c r="AH20" i="14"/>
  <c r="AH19" i="14"/>
  <c r="AH32" i="14"/>
  <c r="AH31" i="14"/>
  <c r="AH29" i="14"/>
  <c r="AH28" i="14"/>
  <c r="AH17" i="14"/>
  <c r="E33" i="4"/>
  <c r="M33" i="4"/>
  <c r="U33" i="4"/>
  <c r="AC33" i="4"/>
  <c r="W33" i="5"/>
  <c r="AE33" i="5"/>
  <c r="K33" i="7"/>
  <c r="O33" i="7"/>
  <c r="S33" i="7"/>
  <c r="W33" i="7"/>
  <c r="AA33" i="7"/>
  <c r="AE33" i="7"/>
  <c r="AH15" i="14"/>
  <c r="I33" i="4"/>
  <c r="Q33" i="4"/>
  <c r="Y33" i="4"/>
  <c r="AF14" i="12"/>
  <c r="AH13" i="14"/>
  <c r="AH5" i="14"/>
  <c r="AH6" i="14"/>
  <c r="AH21" i="14"/>
  <c r="C33" i="15"/>
  <c r="G33" i="15"/>
  <c r="K33" i="15"/>
  <c r="O33" i="15"/>
  <c r="S33" i="15"/>
  <c r="W33" i="15"/>
  <c r="AA33" i="15"/>
  <c r="AE33" i="15"/>
  <c r="B33" i="4"/>
  <c r="F33" i="4"/>
  <c r="R33" i="4"/>
  <c r="V33" i="4"/>
  <c r="AD33" i="4"/>
  <c r="B33" i="6"/>
  <c r="F33" i="6"/>
  <c r="J33" i="6"/>
  <c r="N33" i="6"/>
  <c r="R33" i="6"/>
  <c r="V33" i="6"/>
  <c r="Z33" i="6"/>
  <c r="AD33" i="6"/>
  <c r="D33" i="9"/>
  <c r="H33" i="9"/>
  <c r="L33" i="9"/>
  <c r="P33" i="9"/>
  <c r="T33" i="9"/>
  <c r="X33" i="9"/>
  <c r="B33" i="12"/>
  <c r="F33" i="12"/>
  <c r="J33" i="12"/>
  <c r="N33" i="12"/>
  <c r="R33" i="12"/>
  <c r="V33" i="12"/>
  <c r="Z33" i="12"/>
  <c r="AD33" i="12"/>
  <c r="J33" i="4"/>
  <c r="Z33" i="4"/>
  <c r="D33" i="5"/>
  <c r="H33" i="5"/>
  <c r="L33" i="5"/>
  <c r="P33" i="5"/>
  <c r="T33" i="5"/>
  <c r="X33" i="5"/>
  <c r="AB33" i="5"/>
  <c r="D33" i="7"/>
  <c r="H33" i="7"/>
  <c r="L33" i="7"/>
  <c r="P33" i="7"/>
  <c r="T33" i="7"/>
  <c r="X33" i="7"/>
  <c r="AB33" i="7"/>
  <c r="E33" i="8"/>
  <c r="I33" i="8"/>
  <c r="M33" i="8"/>
  <c r="B33" i="8"/>
  <c r="F33" i="8"/>
  <c r="J33" i="8"/>
  <c r="N33" i="8"/>
  <c r="R33" i="8"/>
  <c r="V33" i="8"/>
  <c r="Z33" i="8"/>
  <c r="AD33" i="8"/>
  <c r="AF11" i="15"/>
  <c r="Q33" i="8"/>
  <c r="U33" i="8"/>
  <c r="Y33" i="8"/>
  <c r="AC33" i="8"/>
  <c r="C33" i="9"/>
  <c r="G33" i="9"/>
  <c r="K33" i="9"/>
  <c r="O33" i="9"/>
  <c r="S33" i="9"/>
  <c r="W33" i="9"/>
  <c r="AA33" i="9"/>
  <c r="AE33" i="9"/>
  <c r="E33" i="12"/>
  <c r="M33" i="12"/>
  <c r="Q33" i="12"/>
  <c r="Y33" i="12"/>
  <c r="AC33" i="12"/>
  <c r="B33" i="15"/>
  <c r="J33" i="15"/>
  <c r="N33" i="15"/>
  <c r="R33" i="15"/>
  <c r="V33" i="15"/>
  <c r="Z33" i="15"/>
  <c r="AD33" i="15"/>
  <c r="N33" i="4"/>
  <c r="I33" i="12"/>
  <c r="F33" i="15"/>
  <c r="C33" i="4"/>
  <c r="K33" i="4"/>
  <c r="S33" i="4"/>
  <c r="AA33" i="4"/>
  <c r="G33" i="4"/>
  <c r="O33" i="4"/>
  <c r="W33" i="4"/>
  <c r="AE33" i="4"/>
  <c r="AB33" i="9"/>
  <c r="AF31" i="15"/>
  <c r="D33" i="4"/>
  <c r="H33" i="4"/>
  <c r="L33" i="4"/>
  <c r="P33" i="4"/>
  <c r="T33" i="4"/>
  <c r="X33" i="4"/>
  <c r="AB33" i="4"/>
  <c r="F33" i="5"/>
  <c r="J33" i="5"/>
  <c r="N33" i="5"/>
  <c r="R33" i="5"/>
  <c r="V33" i="5"/>
  <c r="Z33" i="5"/>
  <c r="AD33" i="5"/>
  <c r="D33" i="6"/>
  <c r="H33" i="6"/>
  <c r="L33" i="6"/>
  <c r="P33" i="6"/>
  <c r="T33" i="6"/>
  <c r="X33" i="6"/>
  <c r="AB33" i="6"/>
  <c r="B33" i="7"/>
  <c r="F33" i="7"/>
  <c r="J33" i="7"/>
  <c r="N33" i="7"/>
  <c r="R33" i="7"/>
  <c r="V33" i="7"/>
  <c r="Z33" i="7"/>
  <c r="AD33" i="7"/>
  <c r="D33" i="8"/>
  <c r="H33" i="8"/>
  <c r="L33" i="8"/>
  <c r="P33" i="8"/>
  <c r="T33" i="8"/>
  <c r="X33" i="8"/>
  <c r="AB33" i="8"/>
  <c r="B33" i="9"/>
  <c r="F33" i="9"/>
  <c r="J33" i="9"/>
  <c r="N33" i="9"/>
  <c r="R33" i="9"/>
  <c r="V33" i="9"/>
  <c r="Z33" i="9"/>
  <c r="AD33" i="9"/>
  <c r="D33" i="12"/>
  <c r="H33" i="12"/>
  <c r="L33" i="12"/>
  <c r="P33" i="12"/>
  <c r="T33" i="12"/>
  <c r="X33" i="12"/>
  <c r="AB33" i="12"/>
  <c r="AF31" i="12"/>
  <c r="E33" i="15"/>
  <c r="I33" i="15"/>
  <c r="M33" i="15"/>
  <c r="Q33" i="15"/>
  <c r="U33" i="15"/>
  <c r="Y33" i="15"/>
  <c r="AC33" i="15"/>
  <c r="U33" i="12"/>
  <c r="C33" i="5"/>
  <c r="K33" i="5"/>
  <c r="I33" i="6"/>
  <c r="Q33" i="6"/>
  <c r="U33" i="6"/>
  <c r="AC33" i="6"/>
  <c r="C33" i="7"/>
  <c r="G33" i="7"/>
  <c r="G33" i="5"/>
  <c r="O33" i="5"/>
  <c r="S33" i="5"/>
  <c r="AA33" i="5"/>
  <c r="E33" i="6"/>
  <c r="M33" i="6"/>
  <c r="Y33" i="6"/>
  <c r="C33" i="8"/>
  <c r="G33" i="8"/>
  <c r="K33" i="8"/>
  <c r="O33" i="8"/>
  <c r="S33" i="8"/>
  <c r="W33" i="8"/>
  <c r="AA33" i="8"/>
  <c r="AE33" i="8"/>
  <c r="E33" i="9"/>
  <c r="I33" i="9"/>
  <c r="M33" i="9"/>
  <c r="Q33" i="9"/>
  <c r="U33" i="9"/>
  <c r="Y33" i="9"/>
  <c r="AC33" i="9"/>
  <c r="C33" i="12"/>
  <c r="G33" i="12"/>
  <c r="K33" i="12"/>
  <c r="O33" i="12"/>
  <c r="S33" i="12"/>
  <c r="W33" i="12"/>
  <c r="AA33" i="12"/>
  <c r="AE33" i="12"/>
  <c r="D33" i="15"/>
  <c r="H33" i="15"/>
  <c r="L33" i="15"/>
  <c r="P33" i="15"/>
  <c r="T33" i="15"/>
  <c r="X33" i="15"/>
  <c r="AB33" i="15"/>
  <c r="AF14" i="15"/>
  <c r="D34" i="14"/>
  <c r="D33" i="14"/>
  <c r="H34" i="14"/>
  <c r="H33" i="14"/>
  <c r="L34" i="14"/>
  <c r="L33" i="14"/>
  <c r="P34" i="14"/>
  <c r="P33" i="14"/>
  <c r="T34" i="14"/>
  <c r="T33" i="14"/>
  <c r="X34" i="14"/>
  <c r="X33" i="14"/>
  <c r="AB34" i="14"/>
  <c r="AB33" i="14"/>
  <c r="AG31" i="14"/>
  <c r="AF31" i="14"/>
  <c r="AF14" i="4"/>
  <c r="E34" i="14"/>
  <c r="E33" i="14"/>
  <c r="I34" i="14"/>
  <c r="I33" i="14"/>
  <c r="M34" i="14"/>
  <c r="M33" i="14"/>
  <c r="Q34" i="14"/>
  <c r="Q33" i="14"/>
  <c r="U34" i="14"/>
  <c r="U33" i="14"/>
  <c r="Y34" i="14"/>
  <c r="Y33" i="14"/>
  <c r="AC34" i="14"/>
  <c r="AC33" i="14"/>
  <c r="E33" i="5"/>
  <c r="I33" i="5"/>
  <c r="M33" i="5"/>
  <c r="Q33" i="5"/>
  <c r="U33" i="5"/>
  <c r="Y33" i="5"/>
  <c r="AC33" i="5"/>
  <c r="C33" i="6"/>
  <c r="G33" i="6"/>
  <c r="K33" i="6"/>
  <c r="O33" i="6"/>
  <c r="S33" i="6"/>
  <c r="W33" i="6"/>
  <c r="AA33" i="6"/>
  <c r="AE33" i="6"/>
  <c r="E33" i="7"/>
  <c r="I33" i="7"/>
  <c r="M33" i="7"/>
  <c r="Q33" i="7"/>
  <c r="U33" i="7"/>
  <c r="Y33" i="7"/>
  <c r="AC33" i="7"/>
  <c r="B34" i="14"/>
  <c r="B33" i="14"/>
  <c r="F34" i="14"/>
  <c r="F33" i="14"/>
  <c r="J34" i="14"/>
  <c r="J33" i="14"/>
  <c r="N34" i="14"/>
  <c r="N33" i="14"/>
  <c r="R34" i="14"/>
  <c r="R33" i="14"/>
  <c r="V34" i="14"/>
  <c r="V33" i="14"/>
  <c r="Z34" i="14"/>
  <c r="Z33" i="14"/>
  <c r="AD34" i="14"/>
  <c r="AD33" i="14"/>
  <c r="AF14" i="7"/>
  <c r="AF11" i="12"/>
  <c r="C34" i="14"/>
  <c r="C33" i="14"/>
  <c r="G34" i="14"/>
  <c r="G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AF14" i="9"/>
  <c r="AG14" i="9"/>
  <c r="AF31" i="9"/>
  <c r="AG31" i="9"/>
  <c r="AG14" i="5"/>
  <c r="AF14" i="5"/>
  <c r="AG31" i="5"/>
  <c r="AF31" i="5"/>
  <c r="AF14" i="6"/>
  <c r="AG14" i="6"/>
  <c r="AF31" i="6"/>
  <c r="AG31" i="6"/>
  <c r="AF31" i="8"/>
  <c r="AG31" i="8"/>
  <c r="AF31" i="4"/>
  <c r="AF31" i="7"/>
  <c r="AG14" i="8"/>
  <c r="AF14" i="8"/>
  <c r="AG14" i="14" l="1"/>
  <c r="AF14" i="14"/>
  <c r="AG9" i="8" l="1"/>
  <c r="AG19" i="9"/>
  <c r="AG19" i="14"/>
  <c r="AF19" i="14"/>
  <c r="AG19" i="8"/>
  <c r="AG9" i="14"/>
  <c r="AF9" i="14"/>
  <c r="AG9" i="9"/>
  <c r="AG9" i="6"/>
  <c r="AG19" i="5"/>
  <c r="AF19" i="12"/>
  <c r="AF19" i="6"/>
  <c r="AF19" i="7"/>
  <c r="AF19" i="15"/>
  <c r="AF9" i="5"/>
  <c r="AF9" i="12"/>
  <c r="AF9" i="15"/>
  <c r="AF19" i="5"/>
  <c r="AG19" i="6"/>
  <c r="AF19" i="8"/>
  <c r="AF19" i="9"/>
  <c r="AG9" i="5"/>
  <c r="AF9" i="6"/>
  <c r="AF9" i="8"/>
  <c r="AF9" i="9"/>
  <c r="AF9" i="7"/>
  <c r="AF9" i="4"/>
  <c r="AF19" i="4" l="1"/>
  <c r="AG30" i="14" l="1"/>
  <c r="AF30" i="14"/>
  <c r="AG20" i="14"/>
  <c r="AF20" i="14"/>
  <c r="AF5" i="14"/>
  <c r="AF5" i="12"/>
  <c r="AF5" i="9"/>
  <c r="AF5" i="8"/>
  <c r="AF5" i="7"/>
  <c r="AG5" i="6"/>
  <c r="AF5" i="5"/>
  <c r="AG32" i="14"/>
  <c r="AG18" i="14"/>
  <c r="AG16" i="14"/>
  <c r="AF18" i="15"/>
  <c r="AF15" i="15"/>
  <c r="AF15" i="12"/>
  <c r="AF10" i="12"/>
  <c r="AF30" i="9"/>
  <c r="AG16" i="9"/>
  <c r="AF30" i="8"/>
  <c r="AF25" i="8"/>
  <c r="AG15" i="8"/>
  <c r="AG11" i="8"/>
  <c r="AG6" i="8"/>
  <c r="AF25" i="7"/>
  <c r="AG28" i="6"/>
  <c r="AG25" i="6"/>
  <c r="AG15" i="6"/>
  <c r="AG11" i="6"/>
  <c r="AG10" i="6"/>
  <c r="AF6" i="6"/>
  <c r="AF30" i="5"/>
  <c r="AF29" i="5"/>
  <c r="AG28" i="5"/>
  <c r="AF26" i="5"/>
  <c r="AG22" i="5"/>
  <c r="AG21" i="5"/>
  <c r="AG11" i="5"/>
  <c r="AF6" i="5"/>
  <c r="AF26" i="4"/>
  <c r="AF15" i="4"/>
  <c r="AF6" i="4"/>
  <c r="AF28" i="9"/>
  <c r="AG29" i="8"/>
  <c r="AF6" i="8"/>
  <c r="AF28" i="7"/>
  <c r="AF20" i="7"/>
  <c r="AG24" i="14"/>
  <c r="AG11" i="14"/>
  <c r="AF11" i="14"/>
  <c r="AF21" i="14"/>
  <c r="AF24" i="14"/>
  <c r="AF29" i="14"/>
  <c r="AG29" i="14"/>
  <c r="AG22" i="14"/>
  <c r="AG21" i="14"/>
  <c r="AF20" i="15"/>
  <c r="AF21" i="15"/>
  <c r="AF22" i="15"/>
  <c r="AF22" i="12"/>
  <c r="AF20" i="12"/>
  <c r="AG29" i="9"/>
  <c r="AF29" i="9"/>
  <c r="AG24" i="9"/>
  <c r="AF24" i="9"/>
  <c r="AF20" i="9"/>
  <c r="AG18" i="9"/>
  <c r="AG15" i="9"/>
  <c r="AF29" i="8"/>
  <c r="AG24" i="8"/>
  <c r="AF24" i="8"/>
  <c r="AF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20" i="9"/>
  <c r="AF32" i="7"/>
  <c r="AF24" i="12"/>
  <c r="AF6" i="12"/>
  <c r="AG5" i="14"/>
  <c r="AG22" i="6"/>
  <c r="AG20" i="6"/>
  <c r="AG20" i="8"/>
  <c r="AF28" i="14"/>
  <c r="AG21" i="6"/>
  <c r="AF29" i="7"/>
  <c r="AF28" i="12"/>
  <c r="AF24" i="6"/>
  <c r="AF22" i="5"/>
  <c r="AF20" i="6"/>
  <c r="AF20" i="8"/>
  <c r="AG21" i="9"/>
  <c r="AG32" i="8"/>
  <c r="AF13" i="14"/>
  <c r="AF12" i="8"/>
  <c r="AF10" i="14"/>
  <c r="AG5" i="5"/>
  <c r="AG11" i="9"/>
  <c r="AF29" i="6"/>
  <c r="AF28" i="6"/>
  <c r="AG28" i="14"/>
  <c r="AF21" i="7"/>
  <c r="AG21" i="8"/>
  <c r="AF21" i="12"/>
  <c r="AF21" i="9"/>
  <c r="AF21" i="5"/>
  <c r="AF17" i="12"/>
  <c r="AF13" i="9"/>
  <c r="AF13" i="6"/>
  <c r="AF13" i="12"/>
  <c r="AF13" i="15"/>
  <c r="AF13" i="7"/>
  <c r="AF13" i="8"/>
  <c r="AG12" i="9"/>
  <c r="AF12" i="15"/>
  <c r="AG12" i="8"/>
  <c r="AF12" i="14"/>
  <c r="AG12" i="14"/>
  <c r="AF12" i="9"/>
  <c r="AF10" i="4"/>
  <c r="AG5" i="9"/>
  <c r="AF29" i="12"/>
  <c r="AF24" i="7"/>
  <c r="AF24" i="5"/>
  <c r="AF22" i="6"/>
  <c r="AF22" i="14"/>
  <c r="AG22" i="8"/>
  <c r="AG22" i="9"/>
  <c r="AF21" i="8"/>
  <c r="AF20" i="4"/>
  <c r="AF17" i="14"/>
  <c r="AF17" i="8"/>
  <c r="AG13" i="14"/>
  <c r="AG13" i="8"/>
  <c r="AG13" i="9"/>
  <c r="AG13" i="6"/>
  <c r="AF6" i="15"/>
  <c r="AF6" i="7"/>
  <c r="AF6" i="9"/>
  <c r="AF5" i="15"/>
  <c r="AF29" i="15"/>
  <c r="AF28" i="8"/>
  <c r="AF22" i="7"/>
  <c r="AF22" i="8"/>
  <c r="AF16" i="7"/>
  <c r="AF16" i="14"/>
  <c r="AF12" i="12"/>
  <c r="AF11" i="9"/>
  <c r="AF10" i="8"/>
  <c r="AG6" i="9"/>
  <c r="AG5" i="8"/>
  <c r="AF13" i="4"/>
  <c r="AG32" i="9"/>
  <c r="AF29" i="4"/>
  <c r="AF28" i="5"/>
  <c r="AG28" i="8"/>
  <c r="AG28" i="9"/>
  <c r="AG26" i="6"/>
  <c r="AF26" i="7"/>
  <c r="AF26" i="8"/>
  <c r="AG26" i="9"/>
  <c r="AF26" i="12"/>
  <c r="AF26" i="15"/>
  <c r="AG26" i="14"/>
  <c r="AF26" i="9"/>
  <c r="AF26" i="6"/>
  <c r="AG26" i="8"/>
  <c r="AG26" i="5"/>
  <c r="AF26" i="14"/>
  <c r="AF25" i="14"/>
  <c r="AF25" i="9"/>
  <c r="AG25" i="5"/>
  <c r="AF25" i="6"/>
  <c r="AF23" i="7"/>
  <c r="AF23" i="8"/>
  <c r="AF23" i="15"/>
  <c r="AF24" i="15"/>
  <c r="AG23" i="5"/>
  <c r="AG23" i="6"/>
  <c r="AG23" i="8"/>
  <c r="AF23" i="9"/>
  <c r="AF23" i="14"/>
  <c r="AF23" i="12"/>
  <c r="AF23" i="5"/>
  <c r="AF23" i="4"/>
  <c r="AF23" i="6"/>
  <c r="AG23" i="9"/>
  <c r="AG23" i="14"/>
  <c r="AF22" i="9"/>
  <c r="AF21" i="4"/>
  <c r="AG20" i="5"/>
  <c r="AF18" i="7"/>
  <c r="AF18" i="5"/>
  <c r="AF18" i="8"/>
  <c r="AF17" i="9"/>
  <c r="AF17" i="4"/>
  <c r="AF17" i="7"/>
  <c r="AF17" i="15"/>
  <c r="AF17" i="5"/>
  <c r="AG17" i="14"/>
  <c r="AG17" i="6"/>
  <c r="AF16" i="9"/>
  <c r="AG16" i="8"/>
  <c r="AF16" i="4"/>
  <c r="AF16" i="5"/>
  <c r="AF16" i="12"/>
  <c r="AF16" i="15"/>
  <c r="AG15" i="5"/>
  <c r="AF12" i="5"/>
  <c r="AG6" i="5"/>
  <c r="AF5" i="6"/>
  <c r="AF5" i="4"/>
  <c r="AF22" i="4" l="1"/>
  <c r="AF18" i="4"/>
  <c r="AF30" i="4"/>
  <c r="AF20" i="5"/>
  <c r="AG24" i="5"/>
  <c r="AF21" i="6"/>
  <c r="AG32" i="6"/>
  <c r="AF15" i="7"/>
  <c r="AG18" i="8"/>
  <c r="AG25" i="9"/>
  <c r="AF25" i="12"/>
  <c r="AF32" i="12"/>
  <c r="AF32" i="15"/>
  <c r="AG10" i="14"/>
  <c r="AF32" i="14"/>
  <c r="AG32" i="5"/>
  <c r="AF17" i="6"/>
  <c r="AG17" i="8"/>
  <c r="AF18" i="12"/>
  <c r="AF28" i="4"/>
  <c r="AF32" i="4"/>
  <c r="AF13" i="5"/>
  <c r="AF25" i="5"/>
  <c r="AG29" i="5"/>
  <c r="AG18" i="5"/>
  <c r="AG12" i="6"/>
  <c r="AF18" i="6"/>
  <c r="AG29" i="6"/>
  <c r="AF32" i="6"/>
  <c r="AF11" i="7"/>
  <c r="AG25" i="8"/>
  <c r="AG10" i="9"/>
  <c r="AF15" i="9"/>
  <c r="AF32" i="9"/>
  <c r="AF28" i="15"/>
  <c r="AF24" i="4"/>
  <c r="AG13" i="5"/>
  <c r="AF11" i="4"/>
  <c r="AF12" i="4"/>
  <c r="AF25" i="4"/>
  <c r="AF10" i="5"/>
  <c r="AF11" i="5"/>
  <c r="AG12" i="5"/>
  <c r="AF15" i="5"/>
  <c r="AG16" i="5"/>
  <c r="AG17" i="5"/>
  <c r="AF15" i="6"/>
  <c r="AG16" i="6"/>
  <c r="AG24" i="6"/>
  <c r="AF10" i="7"/>
  <c r="AF12" i="7"/>
  <c r="AF16" i="8"/>
  <c r="AF32" i="8"/>
  <c r="AF18" i="9"/>
  <c r="AG17" i="9"/>
  <c r="AF15" i="14"/>
  <c r="AG25" i="14"/>
  <c r="AF30" i="7"/>
  <c r="AG30" i="8"/>
  <c r="AF30" i="12"/>
  <c r="AF30" i="15"/>
  <c r="AG30" i="5"/>
  <c r="AF30" i="6"/>
  <c r="AF32" i="5"/>
  <c r="AG30" i="9"/>
  <c r="AG30" i="6"/>
  <c r="AF25" i="15"/>
  <c r="AF18" i="14"/>
  <c r="AG18" i="6"/>
  <c r="AF16" i="6"/>
  <c r="AF15" i="8"/>
  <c r="AG15" i="14"/>
  <c r="AF12" i="6"/>
  <c r="AF11" i="6"/>
  <c r="AF10" i="15"/>
  <c r="AG10" i="8"/>
  <c r="AF10" i="6"/>
  <c r="AG10" i="5"/>
  <c r="AF10" i="9"/>
  <c r="AG6" i="6"/>
  <c r="AG33" i="9" l="1"/>
  <c r="AG33" i="8"/>
  <c r="AG33" i="14"/>
  <c r="AF33" i="4"/>
  <c r="AG33" i="5"/>
  <c r="AG33" i="6"/>
  <c r="AF33" i="7"/>
  <c r="AF33" i="8"/>
  <c r="AF34" i="14"/>
  <c r="AF33" i="15"/>
  <c r="AF33" i="6"/>
  <c r="AF33" i="12"/>
  <c r="AF33" i="14"/>
  <c r="AF33" i="9"/>
  <c r="AF33" i="5"/>
</calcChain>
</file>

<file path=xl/sharedStrings.xml><?xml version="1.0" encoding="utf-8"?>
<sst xmlns="http://schemas.openxmlformats.org/spreadsheetml/2006/main" count="625" uniqueCount="147">
  <si>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</si>
  <si>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</si>
  <si>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</si>
  <si>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</si>
  <si>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</si>
  <si>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</si>
  <si>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</si>
  <si>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</si>
  <si>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</si>
  <si>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</si>
  <si>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</si>
  <si>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</si>
  <si>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</si>
  <si>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</si>
  <si>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</si>
  <si>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</si>
  <si>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</si>
  <si>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</si>
  <si>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</si>
  <si>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</si>
  <si>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</si>
  <si>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</si>
  <si>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</si>
  <si>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</si>
  <si>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</si>
  <si>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</si>
  <si>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</si>
  <si>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</si>
  <si>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</si>
  <si>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</si>
  <si>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</si>
  <si>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</si>
  <si>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</si>
  <si>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</si>
  <si>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</si>
  <si>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</si>
  <si>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</si>
  <si>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</si>
  <si>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</si>
  <si>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</si>
  <si>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</si>
  <si>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</si>
  <si>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</si>
  <si>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</si>
  <si>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</si>
  <si>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</si>
  <si>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</si>
  <si>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</si>
  <si>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</si>
  <si>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</si>
  <si>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</si>
  <si>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</si>
  <si>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</si>
  <si>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</si>
  <si>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</si>
  <si>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Bataguassu</t>
  </si>
  <si>
    <t>NE</t>
  </si>
  <si>
    <t>N</t>
  </si>
  <si>
    <t>O</t>
  </si>
  <si>
    <t>SE</t>
  </si>
  <si>
    <t>L</t>
  </si>
  <si>
    <t>**</t>
  </si>
  <si>
    <t>S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</si>
  <si>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</si>
  <si>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</si>
  <si>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</si>
  <si>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</si>
  <si>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</si>
  <si>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</si>
  <si>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</si>
  <si>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</si>
  <si>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</si>
  <si>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</si>
  <si>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</si>
  <si>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</si>
  <si>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</si>
  <si>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</si>
  <si>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</si>
  <si>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</si>
  <si>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</si>
  <si>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</si>
  <si>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</si>
  <si>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</si>
  <si>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</si>
  <si>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</si>
  <si>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</si>
  <si>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</si>
  <si>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</si>
  <si>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</si>
  <si>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</si>
  <si>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</si>
  <si>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</si>
  <si>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</si>
  <si>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</si>
  <si>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</si>
  <si>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</si>
  <si>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</si>
  <si>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</si>
  <si>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</si>
  <si>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</si>
  <si>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</si>
  <si>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</si>
  <si>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</si>
  <si>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</si>
  <si>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</si>
  <si>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</si>
  <si>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</si>
  <si>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</si>
  <si>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</si>
  <si>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</si>
  <si>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</si>
  <si>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</si>
  <si>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</si>
  <si>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</si>
  <si>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</si>
  <si>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</si>
  <si>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</si>
  <si>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</si>
  <si>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</si>
  <si>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</si>
  <si>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</si>
  <si>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</si>
  <si>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</si>
  <si>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</si>
  <si>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</si>
  <si>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</si>
  <si>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</si>
  <si>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</si>
  <si>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</si>
  <si>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</si>
  <si>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</si>
  <si>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</si>
  <si>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</si>
  <si>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</si>
  <si>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</si>
  <si>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</si>
  <si>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</si>
  <si>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</si>
  <si>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</si>
  <si>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Junho/2014</t>
  </si>
  <si>
    <t>Cátia Braga</t>
  </si>
  <si>
    <t>Meteorologista/Cemtec</t>
  </si>
  <si>
    <t>Fonte : Inmet/Seprotur/Agraer/Cemtec-MS</t>
  </si>
  <si>
    <t>*</t>
  </si>
  <si>
    <t>Obs: (*)_NID_Nenhuma Informação Dispopnivel</t>
  </si>
  <si>
    <t>SO</t>
  </si>
  <si>
    <t>(*)_NID_Nenhuma Informação Disponivel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</si>
</sst>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  <font>
      <b/>
      <sz val="10"/>
      <color rgb="FFC00000"/>
      <name val="Arial"/>
      <family val="2"/>
    </font>
    <font>
      <sz val="9"/>
      <color theme="8" tint="-0.49998474074526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9" fillId="1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/>
    </xf>
    <xf numFmtId="0" fontId="18" fillId="1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0" fontId="15" fillId="0" borderId="0" xfId="0" applyFont="1"/>
    <xf numFmtId="1" fontId="12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5" fillId="7" borderId="1" xfId="0" applyFont="1" applyFill="1" applyBorder="1" applyAlignment="1">
      <alignment wrapText="1"/>
    </xf>
    <xf numFmtId="0" fontId="15" fillId="7" borderId="1" xfId="0" applyFont="1" applyFill="1" applyBorder="1" applyAlignment="1">
      <alignment horizontal="center" vertical="center" wrapText="1"/>
    </xf>
    <xf numFmtId="14" fontId="15" fillId="7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5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5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5" fillId="7" borderId="1" xfId="0" applyFont="1" applyFill="1" applyBorder="1" applyAlignment="1">
      <alignment horizontal="left" vertical="center" wrapText="1"/>
    </xf>
    <xf numFmtId="0" fontId="15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1" fillId="7" borderId="0" xfId="2" applyFont="1" applyFill="1" applyAlignment="1" applyProtection="1"/>
    <xf numFmtId="0" fontId="0" fillId="7" borderId="0" xfId="0" applyFill="1" applyBorder="1" applyAlignment="1"/>
    <xf numFmtId="0" fontId="21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3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19.837499999999995</v>
          </cell>
          <cell r="C5">
            <v>22.6</v>
          </cell>
          <cell r="D5">
            <v>18.600000000000001</v>
          </cell>
          <cell r="E5">
            <v>91.25</v>
          </cell>
          <cell r="F5">
            <v>98</v>
          </cell>
          <cell r="G5">
            <v>63</v>
          </cell>
          <cell r="H5">
            <v>7.9200000000000008</v>
          </cell>
          <cell r="I5" t="str">
            <v>L</v>
          </cell>
          <cell r="J5">
            <v>19.440000000000001</v>
          </cell>
          <cell r="K5">
            <v>9.7999999999999989</v>
          </cell>
        </row>
        <row r="6">
          <cell r="B6">
            <v>18.316666666666666</v>
          </cell>
          <cell r="C6">
            <v>23.9</v>
          </cell>
          <cell r="D6">
            <v>14.2</v>
          </cell>
          <cell r="E6">
            <v>78.833333333333329</v>
          </cell>
          <cell r="F6">
            <v>99</v>
          </cell>
          <cell r="G6">
            <v>36</v>
          </cell>
          <cell r="H6">
            <v>8.64</v>
          </cell>
          <cell r="I6" t="str">
            <v>O</v>
          </cell>
          <cell r="J6">
            <v>18.36</v>
          </cell>
          <cell r="K6">
            <v>0</v>
          </cell>
        </row>
        <row r="7">
          <cell r="B7">
            <v>15.9125</v>
          </cell>
          <cell r="C7">
            <v>26.5</v>
          </cell>
          <cell r="D7">
            <v>8</v>
          </cell>
          <cell r="E7">
            <v>76.625</v>
          </cell>
          <cell r="F7">
            <v>100</v>
          </cell>
          <cell r="G7">
            <v>34</v>
          </cell>
          <cell r="H7">
            <v>6.48</v>
          </cell>
          <cell r="I7" t="str">
            <v>NO</v>
          </cell>
          <cell r="J7">
            <v>20.16</v>
          </cell>
          <cell r="K7">
            <v>0.2</v>
          </cell>
        </row>
        <row r="8">
          <cell r="B8">
            <v>19.675000000000001</v>
          </cell>
          <cell r="C8">
            <v>30.2</v>
          </cell>
          <cell r="D8">
            <v>13.1</v>
          </cell>
          <cell r="E8">
            <v>75.541666666666671</v>
          </cell>
          <cell r="F8">
            <v>97</v>
          </cell>
          <cell r="G8">
            <v>43</v>
          </cell>
          <cell r="H8">
            <v>9.7200000000000006</v>
          </cell>
          <cell r="I8" t="str">
            <v>O</v>
          </cell>
          <cell r="J8">
            <v>23.400000000000002</v>
          </cell>
          <cell r="K8">
            <v>0</v>
          </cell>
        </row>
        <row r="9">
          <cell r="B9">
            <v>23.970833333333331</v>
          </cell>
          <cell r="C9">
            <v>33.1</v>
          </cell>
          <cell r="D9">
            <v>17</v>
          </cell>
          <cell r="E9">
            <v>71.5</v>
          </cell>
          <cell r="F9">
            <v>98</v>
          </cell>
          <cell r="G9">
            <v>35</v>
          </cell>
          <cell r="H9">
            <v>16.920000000000002</v>
          </cell>
          <cell r="I9" t="str">
            <v>NE</v>
          </cell>
          <cell r="J9">
            <v>39.6</v>
          </cell>
          <cell r="K9">
            <v>0</v>
          </cell>
        </row>
        <row r="10">
          <cell r="B10">
            <v>24.787500000000005</v>
          </cell>
          <cell r="C10">
            <v>33.6</v>
          </cell>
          <cell r="D10">
            <v>18.3</v>
          </cell>
          <cell r="E10">
            <v>71.083333333333329</v>
          </cell>
          <cell r="F10">
            <v>98</v>
          </cell>
          <cell r="G10">
            <v>35</v>
          </cell>
          <cell r="H10">
            <v>20.52</v>
          </cell>
          <cell r="I10" t="str">
            <v>NE</v>
          </cell>
          <cell r="J10">
            <v>47.88</v>
          </cell>
          <cell r="K10">
            <v>0</v>
          </cell>
        </row>
        <row r="11">
          <cell r="B11">
            <v>25.170833333333334</v>
          </cell>
          <cell r="C11">
            <v>33.299999999999997</v>
          </cell>
          <cell r="D11">
            <v>18.3</v>
          </cell>
          <cell r="E11">
            <v>66.041666666666671</v>
          </cell>
          <cell r="F11">
            <v>97</v>
          </cell>
          <cell r="G11">
            <v>29</v>
          </cell>
          <cell r="H11">
            <v>19.440000000000001</v>
          </cell>
          <cell r="I11" t="str">
            <v>NE</v>
          </cell>
          <cell r="J11">
            <v>48.6</v>
          </cell>
          <cell r="K11">
            <v>0</v>
          </cell>
        </row>
        <row r="12">
          <cell r="B12">
            <v>24.087499999999995</v>
          </cell>
          <cell r="C12">
            <v>34</v>
          </cell>
          <cell r="D12">
            <v>16.100000000000001</v>
          </cell>
          <cell r="E12">
            <v>66.666666666666671</v>
          </cell>
          <cell r="F12">
            <v>97</v>
          </cell>
          <cell r="G12">
            <v>26</v>
          </cell>
          <cell r="H12">
            <v>21.96</v>
          </cell>
          <cell r="I12" t="str">
            <v>L</v>
          </cell>
          <cell r="J12">
            <v>55.080000000000005</v>
          </cell>
          <cell r="K12">
            <v>0.2</v>
          </cell>
        </row>
        <row r="13">
          <cell r="B13">
            <v>20.916666666666668</v>
          </cell>
          <cell r="C13">
            <v>25.3</v>
          </cell>
          <cell r="D13">
            <v>18</v>
          </cell>
          <cell r="E13">
            <v>85.208333333333329</v>
          </cell>
          <cell r="F13">
            <v>98</v>
          </cell>
          <cell r="G13">
            <v>67</v>
          </cell>
          <cell r="H13">
            <v>11.16</v>
          </cell>
          <cell r="I13" t="str">
            <v>O</v>
          </cell>
          <cell r="J13">
            <v>26.64</v>
          </cell>
          <cell r="K13">
            <v>1.9999999999999998</v>
          </cell>
        </row>
        <row r="14">
          <cell r="B14">
            <v>22.037499999999994</v>
          </cell>
          <cell r="C14">
            <v>29.1</v>
          </cell>
          <cell r="D14">
            <v>18.2</v>
          </cell>
          <cell r="E14">
            <v>80.083333333333329</v>
          </cell>
          <cell r="F14">
            <v>99</v>
          </cell>
          <cell r="G14">
            <v>41</v>
          </cell>
          <cell r="H14">
            <v>11.520000000000001</v>
          </cell>
          <cell r="I14" t="str">
            <v>O</v>
          </cell>
          <cell r="J14">
            <v>23.040000000000003</v>
          </cell>
          <cell r="K14">
            <v>0.2</v>
          </cell>
        </row>
        <row r="15">
          <cell r="B15">
            <v>22.145833333333332</v>
          </cell>
          <cell r="C15">
            <v>30.6</v>
          </cell>
          <cell r="D15">
            <v>16.399999999999999</v>
          </cell>
          <cell r="E15">
            <v>71.416666666666671</v>
          </cell>
          <cell r="F15">
            <v>98</v>
          </cell>
          <cell r="G15">
            <v>35</v>
          </cell>
          <cell r="H15">
            <v>16.920000000000002</v>
          </cell>
          <cell r="I15" t="str">
            <v>O</v>
          </cell>
          <cell r="J15">
            <v>37.440000000000005</v>
          </cell>
          <cell r="K15">
            <v>0</v>
          </cell>
        </row>
        <row r="16">
          <cell r="B16">
            <v>22.5</v>
          </cell>
          <cell r="C16">
            <v>31.7</v>
          </cell>
          <cell r="D16">
            <v>15.3</v>
          </cell>
          <cell r="E16">
            <v>66</v>
          </cell>
          <cell r="F16">
            <v>94</v>
          </cell>
          <cell r="G16">
            <v>35</v>
          </cell>
          <cell r="H16">
            <v>14.4</v>
          </cell>
          <cell r="I16" t="str">
            <v>SE</v>
          </cell>
          <cell r="J16">
            <v>30.96</v>
          </cell>
          <cell r="K16">
            <v>0</v>
          </cell>
        </row>
        <row r="17">
          <cell r="B17">
            <v>23.400000000000002</v>
          </cell>
          <cell r="C17">
            <v>32.299999999999997</v>
          </cell>
          <cell r="D17">
            <v>15</v>
          </cell>
          <cell r="E17">
            <v>62.958333333333336</v>
          </cell>
          <cell r="F17">
            <v>98</v>
          </cell>
          <cell r="G17">
            <v>31</v>
          </cell>
          <cell r="H17">
            <v>11.520000000000001</v>
          </cell>
          <cell r="I17" t="str">
            <v>SE</v>
          </cell>
          <cell r="J17">
            <v>24.840000000000003</v>
          </cell>
          <cell r="K17">
            <v>0</v>
          </cell>
        </row>
        <row r="18">
          <cell r="B18">
            <v>22.970833333333335</v>
          </cell>
          <cell r="C18">
            <v>32.299999999999997</v>
          </cell>
          <cell r="D18">
            <v>16.2</v>
          </cell>
          <cell r="E18">
            <v>66.875</v>
          </cell>
          <cell r="F18">
            <v>96</v>
          </cell>
          <cell r="G18">
            <v>28</v>
          </cell>
          <cell r="H18">
            <v>7.2</v>
          </cell>
          <cell r="I18" t="str">
            <v>NO</v>
          </cell>
          <cell r="J18">
            <v>18.36</v>
          </cell>
          <cell r="K18">
            <v>0</v>
          </cell>
        </row>
        <row r="19">
          <cell r="B19">
            <v>22.954166666666666</v>
          </cell>
          <cell r="C19">
            <v>32.200000000000003</v>
          </cell>
          <cell r="D19">
            <v>16</v>
          </cell>
          <cell r="E19">
            <v>69.208333333333329</v>
          </cell>
          <cell r="F19">
            <v>98</v>
          </cell>
          <cell r="G19">
            <v>31</v>
          </cell>
          <cell r="H19">
            <v>10.44</v>
          </cell>
          <cell r="I19" t="str">
            <v>S</v>
          </cell>
          <cell r="J19">
            <v>25.2</v>
          </cell>
          <cell r="K19">
            <v>0</v>
          </cell>
        </row>
        <row r="20">
          <cell r="B20">
            <v>22.058333333333334</v>
          </cell>
          <cell r="C20">
            <v>32.1</v>
          </cell>
          <cell r="D20">
            <v>14.3</v>
          </cell>
          <cell r="E20">
            <v>69.458333333333329</v>
          </cell>
          <cell r="F20">
            <v>99</v>
          </cell>
          <cell r="G20">
            <v>27</v>
          </cell>
          <cell r="H20">
            <v>11.16</v>
          </cell>
          <cell r="I20" t="str">
            <v>SO</v>
          </cell>
          <cell r="J20">
            <v>24.12</v>
          </cell>
          <cell r="K20">
            <v>0</v>
          </cell>
        </row>
        <row r="21">
          <cell r="B21">
            <v>21.833333333333339</v>
          </cell>
          <cell r="C21">
            <v>31.6</v>
          </cell>
          <cell r="D21">
            <v>15</v>
          </cell>
          <cell r="E21">
            <v>70.25</v>
          </cell>
          <cell r="F21">
            <v>98</v>
          </cell>
          <cell r="G21">
            <v>32</v>
          </cell>
          <cell r="H21">
            <v>11.16</v>
          </cell>
          <cell r="I21" t="str">
            <v>O</v>
          </cell>
          <cell r="J21">
            <v>25.92</v>
          </cell>
          <cell r="K21">
            <v>0</v>
          </cell>
        </row>
        <row r="22">
          <cell r="B22">
            <v>20.733333333333331</v>
          </cell>
          <cell r="C22">
            <v>31.1</v>
          </cell>
          <cell r="D22">
            <v>12.9</v>
          </cell>
          <cell r="E22">
            <v>72.583333333333329</v>
          </cell>
          <cell r="F22">
            <v>99</v>
          </cell>
          <cell r="G22">
            <v>30</v>
          </cell>
          <cell r="H22">
            <v>7.2</v>
          </cell>
          <cell r="I22" t="str">
            <v>O</v>
          </cell>
          <cell r="J22">
            <v>21.240000000000002</v>
          </cell>
          <cell r="K22">
            <v>0</v>
          </cell>
        </row>
        <row r="23">
          <cell r="B23">
            <v>19.570833333333329</v>
          </cell>
          <cell r="C23">
            <v>25.4</v>
          </cell>
          <cell r="D23">
            <v>15.4</v>
          </cell>
          <cell r="E23">
            <v>82.375</v>
          </cell>
          <cell r="F23">
            <v>99</v>
          </cell>
          <cell r="G23">
            <v>57</v>
          </cell>
          <cell r="H23">
            <v>8.2799999999999994</v>
          </cell>
          <cell r="I23" t="str">
            <v>O</v>
          </cell>
          <cell r="J23">
            <v>15.48</v>
          </cell>
          <cell r="K23">
            <v>0</v>
          </cell>
        </row>
        <row r="24">
          <cell r="B24">
            <v>18.649999999999999</v>
          </cell>
          <cell r="C24">
            <v>27.5</v>
          </cell>
          <cell r="D24">
            <v>12.2</v>
          </cell>
          <cell r="E24">
            <v>78.583333333333329</v>
          </cell>
          <cell r="F24">
            <v>100</v>
          </cell>
          <cell r="G24">
            <v>39</v>
          </cell>
          <cell r="H24">
            <v>6.12</v>
          </cell>
          <cell r="I24" t="str">
            <v>O</v>
          </cell>
          <cell r="J24">
            <v>16.920000000000002</v>
          </cell>
          <cell r="K24">
            <v>0.2</v>
          </cell>
        </row>
        <row r="25">
          <cell r="B25">
            <v>18.658333333333331</v>
          </cell>
          <cell r="C25">
            <v>28.8</v>
          </cell>
          <cell r="D25">
            <v>11.1</v>
          </cell>
          <cell r="E25">
            <v>71.291666666666671</v>
          </cell>
          <cell r="F25">
            <v>100</v>
          </cell>
          <cell r="G25">
            <v>27</v>
          </cell>
          <cell r="H25">
            <v>12.24</v>
          </cell>
          <cell r="I25" t="str">
            <v>S</v>
          </cell>
          <cell r="J25">
            <v>25.2</v>
          </cell>
          <cell r="K25">
            <v>0.2</v>
          </cell>
        </row>
        <row r="26">
          <cell r="B26">
            <v>19.995833333333334</v>
          </cell>
          <cell r="C26">
            <v>32.200000000000003</v>
          </cell>
          <cell r="D26">
            <v>11.2</v>
          </cell>
          <cell r="E26">
            <v>64.416666666666671</v>
          </cell>
          <cell r="F26">
            <v>98</v>
          </cell>
          <cell r="G26">
            <v>24</v>
          </cell>
          <cell r="H26">
            <v>12.96</v>
          </cell>
          <cell r="I26" t="str">
            <v>O</v>
          </cell>
          <cell r="J26">
            <v>29.16</v>
          </cell>
          <cell r="K26">
            <v>0</v>
          </cell>
        </row>
        <row r="27">
          <cell r="B27">
            <v>22.904166666666669</v>
          </cell>
          <cell r="C27">
            <v>32.4</v>
          </cell>
          <cell r="D27">
            <v>14</v>
          </cell>
          <cell r="E27">
            <v>55.833333333333336</v>
          </cell>
          <cell r="F27">
            <v>95</v>
          </cell>
          <cell r="G27">
            <v>24</v>
          </cell>
          <cell r="H27">
            <v>15.120000000000001</v>
          </cell>
          <cell r="I27" t="str">
            <v>SE</v>
          </cell>
          <cell r="J27">
            <v>32.04</v>
          </cell>
          <cell r="K27">
            <v>0</v>
          </cell>
        </row>
        <row r="28">
          <cell r="B28">
            <v>21.150000000000002</v>
          </cell>
          <cell r="C28">
            <v>32.299999999999997</v>
          </cell>
          <cell r="D28">
            <v>12.8</v>
          </cell>
          <cell r="E28">
            <v>65.625</v>
          </cell>
          <cell r="F28">
            <v>98</v>
          </cell>
          <cell r="G28">
            <v>27</v>
          </cell>
          <cell r="H28">
            <v>8.2799999999999994</v>
          </cell>
          <cell r="I28" t="str">
            <v>SE</v>
          </cell>
          <cell r="J28">
            <v>19.8</v>
          </cell>
          <cell r="K28">
            <v>0</v>
          </cell>
        </row>
        <row r="29">
          <cell r="B29">
            <v>21.083333333333336</v>
          </cell>
          <cell r="C29">
            <v>31.9</v>
          </cell>
          <cell r="D29">
            <v>12.8</v>
          </cell>
          <cell r="E29">
            <v>65.791666666666671</v>
          </cell>
          <cell r="F29">
            <v>97</v>
          </cell>
          <cell r="G29">
            <v>29</v>
          </cell>
          <cell r="H29">
            <v>11.16</v>
          </cell>
          <cell r="I29" t="str">
            <v>L</v>
          </cell>
          <cell r="J29">
            <v>30.96</v>
          </cell>
          <cell r="K29">
            <v>0</v>
          </cell>
        </row>
        <row r="30">
          <cell r="B30">
            <v>21.358333333333334</v>
          </cell>
          <cell r="C30">
            <v>31.8</v>
          </cell>
          <cell r="D30">
            <v>14.3</v>
          </cell>
          <cell r="E30">
            <v>70.791666666666671</v>
          </cell>
          <cell r="F30">
            <v>97</v>
          </cell>
          <cell r="G30">
            <v>31</v>
          </cell>
          <cell r="H30">
            <v>10.44</v>
          </cell>
          <cell r="I30" t="str">
            <v>NE</v>
          </cell>
          <cell r="J30">
            <v>26.28</v>
          </cell>
          <cell r="K30">
            <v>0</v>
          </cell>
        </row>
        <row r="31">
          <cell r="B31">
            <v>22.141666666666666</v>
          </cell>
          <cell r="C31">
            <v>33.4</v>
          </cell>
          <cell r="D31">
            <v>14</v>
          </cell>
          <cell r="E31">
            <v>68.708333333333329</v>
          </cell>
          <cell r="F31">
            <v>98</v>
          </cell>
          <cell r="G31">
            <v>24</v>
          </cell>
          <cell r="H31">
            <v>11.879999999999999</v>
          </cell>
          <cell r="I31" t="str">
            <v>NE</v>
          </cell>
          <cell r="J31">
            <v>28.08</v>
          </cell>
          <cell r="K31">
            <v>0</v>
          </cell>
        </row>
        <row r="32">
          <cell r="B32">
            <v>19.945833333333333</v>
          </cell>
          <cell r="C32">
            <v>23.6</v>
          </cell>
          <cell r="D32">
            <v>17.600000000000001</v>
          </cell>
          <cell r="E32">
            <v>75.25</v>
          </cell>
          <cell r="F32">
            <v>92</v>
          </cell>
          <cell r="G32">
            <v>59</v>
          </cell>
          <cell r="H32">
            <v>11.879999999999999</v>
          </cell>
          <cell r="I32" t="str">
            <v>N</v>
          </cell>
          <cell r="J32">
            <v>25.56</v>
          </cell>
          <cell r="K32">
            <v>0</v>
          </cell>
        </row>
        <row r="33">
          <cell r="B33">
            <v>15.87083333333333</v>
          </cell>
          <cell r="C33">
            <v>19.7</v>
          </cell>
          <cell r="D33">
            <v>13.2</v>
          </cell>
          <cell r="E33">
            <v>77.583333333333329</v>
          </cell>
          <cell r="F33">
            <v>93</v>
          </cell>
          <cell r="G33">
            <v>55</v>
          </cell>
          <cell r="H33">
            <v>15.48</v>
          </cell>
          <cell r="I33" t="str">
            <v>N</v>
          </cell>
          <cell r="J33">
            <v>29.880000000000003</v>
          </cell>
          <cell r="K33">
            <v>0.2</v>
          </cell>
        </row>
        <row r="34">
          <cell r="B34">
            <v>13.741666666666667</v>
          </cell>
          <cell r="C34">
            <v>24</v>
          </cell>
          <cell r="D34">
            <v>6.2</v>
          </cell>
          <cell r="E34">
            <v>76.583333333333329</v>
          </cell>
          <cell r="F34">
            <v>100</v>
          </cell>
          <cell r="G34">
            <v>34</v>
          </cell>
          <cell r="H34">
            <v>5.4</v>
          </cell>
          <cell r="I34" t="str">
            <v>NO</v>
          </cell>
          <cell r="J34">
            <v>13.68</v>
          </cell>
          <cell r="K34">
            <v>0</v>
          </cell>
        </row>
        <row r="35">
          <cell r="I35" t="str">
            <v>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26.091666666666665</v>
          </cell>
        </row>
      </sheetData>
      <sheetData sheetId="1">
        <row r="5">
          <cell r="B5">
            <v>26.883333333333329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17.95</v>
          </cell>
          <cell r="C5">
            <v>21.8</v>
          </cell>
          <cell r="D5">
            <v>13.2</v>
          </cell>
          <cell r="E5">
            <v>82.333333333333329</v>
          </cell>
          <cell r="F5">
            <v>96</v>
          </cell>
          <cell r="G5">
            <v>53</v>
          </cell>
          <cell r="H5">
            <v>13.32</v>
          </cell>
          <cell r="I5" t="str">
            <v>SO</v>
          </cell>
          <cell r="J5">
            <v>29.880000000000003</v>
          </cell>
          <cell r="K5">
            <v>0</v>
          </cell>
        </row>
        <row r="6">
          <cell r="B6">
            <v>13.033333333333337</v>
          </cell>
          <cell r="C6">
            <v>21.3</v>
          </cell>
          <cell r="D6">
            <v>6.8</v>
          </cell>
          <cell r="E6">
            <v>76.958333333333329</v>
          </cell>
          <cell r="F6">
            <v>97</v>
          </cell>
          <cell r="G6">
            <v>32</v>
          </cell>
          <cell r="H6">
            <v>11.879999999999999</v>
          </cell>
          <cell r="I6" t="str">
            <v>SO</v>
          </cell>
          <cell r="J6">
            <v>23.040000000000003</v>
          </cell>
          <cell r="K6">
            <v>0</v>
          </cell>
        </row>
        <row r="7">
          <cell r="B7">
            <v>12.533333333333337</v>
          </cell>
          <cell r="C7">
            <v>22.8</v>
          </cell>
          <cell r="D7">
            <v>4.4000000000000004</v>
          </cell>
          <cell r="E7">
            <v>74.375</v>
          </cell>
          <cell r="F7">
            <v>97</v>
          </cell>
          <cell r="G7">
            <v>33</v>
          </cell>
          <cell r="H7">
            <v>15.120000000000001</v>
          </cell>
          <cell r="I7" t="str">
            <v>SO</v>
          </cell>
          <cell r="J7">
            <v>27.36</v>
          </cell>
          <cell r="K7">
            <v>0</v>
          </cell>
        </row>
        <row r="8">
          <cell r="B8">
            <v>17.329166666666669</v>
          </cell>
          <cell r="C8">
            <v>26.1</v>
          </cell>
          <cell r="D8">
            <v>11.6</v>
          </cell>
          <cell r="E8">
            <v>75.75</v>
          </cell>
          <cell r="F8">
            <v>90</v>
          </cell>
          <cell r="G8">
            <v>54</v>
          </cell>
          <cell r="H8">
            <v>17.28</v>
          </cell>
          <cell r="I8" t="str">
            <v>SO</v>
          </cell>
          <cell r="J8">
            <v>34.92</v>
          </cell>
          <cell r="K8">
            <v>0</v>
          </cell>
        </row>
        <row r="9">
          <cell r="B9">
            <v>23.395833333333329</v>
          </cell>
          <cell r="C9">
            <v>29.9</v>
          </cell>
          <cell r="D9">
            <v>18.8</v>
          </cell>
          <cell r="E9">
            <v>78.5</v>
          </cell>
          <cell r="F9">
            <v>96</v>
          </cell>
          <cell r="G9">
            <v>54</v>
          </cell>
          <cell r="H9">
            <v>25.56</v>
          </cell>
          <cell r="I9" t="str">
            <v>SO</v>
          </cell>
          <cell r="J9">
            <v>54.36</v>
          </cell>
          <cell r="K9">
            <v>0</v>
          </cell>
        </row>
        <row r="10">
          <cell r="B10">
            <v>22.129166666666674</v>
          </cell>
          <cell r="C10">
            <v>26.1</v>
          </cell>
          <cell r="D10">
            <v>20.100000000000001</v>
          </cell>
          <cell r="E10">
            <v>91.458333333333329</v>
          </cell>
          <cell r="F10">
            <v>96</v>
          </cell>
          <cell r="G10">
            <v>74</v>
          </cell>
          <cell r="H10">
            <v>19.8</v>
          </cell>
          <cell r="I10" t="str">
            <v>SO</v>
          </cell>
          <cell r="J10">
            <v>41.76</v>
          </cell>
          <cell r="K10">
            <v>14.399999999999999</v>
          </cell>
        </row>
        <row r="11">
          <cell r="B11">
            <v>24.045833333333334</v>
          </cell>
          <cell r="C11">
            <v>28.8</v>
          </cell>
          <cell r="D11">
            <v>21.6</v>
          </cell>
          <cell r="E11">
            <v>82.458333333333329</v>
          </cell>
          <cell r="F11">
            <v>95</v>
          </cell>
          <cell r="G11">
            <v>58</v>
          </cell>
          <cell r="H11">
            <v>25.92</v>
          </cell>
          <cell r="I11" t="str">
            <v>SO</v>
          </cell>
          <cell r="J11">
            <v>51.84</v>
          </cell>
          <cell r="K11">
            <v>6.1999999999999993</v>
          </cell>
        </row>
        <row r="12">
          <cell r="B12">
            <v>20.779166666666669</v>
          </cell>
          <cell r="C12">
            <v>23.3</v>
          </cell>
          <cell r="D12">
            <v>16.600000000000001</v>
          </cell>
          <cell r="E12">
            <v>88.833333333333329</v>
          </cell>
          <cell r="F12">
            <v>96</v>
          </cell>
          <cell r="G12">
            <v>79</v>
          </cell>
          <cell r="H12">
            <v>20.16</v>
          </cell>
          <cell r="I12" t="str">
            <v>SO</v>
          </cell>
          <cell r="J12">
            <v>46.440000000000005</v>
          </cell>
          <cell r="K12">
            <v>21.999999999999996</v>
          </cell>
        </row>
        <row r="13">
          <cell r="B13">
            <v>16.024999999999999</v>
          </cell>
          <cell r="C13">
            <v>20.7</v>
          </cell>
          <cell r="D13">
            <v>13.4</v>
          </cell>
          <cell r="E13">
            <v>90.5</v>
          </cell>
          <cell r="F13">
            <v>97</v>
          </cell>
          <cell r="G13">
            <v>70</v>
          </cell>
          <cell r="H13">
            <v>8.64</v>
          </cell>
          <cell r="I13" t="str">
            <v>SO</v>
          </cell>
          <cell r="J13">
            <v>21.6</v>
          </cell>
          <cell r="K13">
            <v>0.4</v>
          </cell>
        </row>
        <row r="14">
          <cell r="B14">
            <v>16.770833333333332</v>
          </cell>
          <cell r="C14">
            <v>20.399999999999999</v>
          </cell>
          <cell r="D14">
            <v>15.1</v>
          </cell>
          <cell r="E14">
            <v>94.333333333333329</v>
          </cell>
          <cell r="F14">
            <v>97</v>
          </cell>
          <cell r="G14">
            <v>85</v>
          </cell>
          <cell r="H14">
            <v>16.559999999999999</v>
          </cell>
          <cell r="I14" t="str">
            <v>SO</v>
          </cell>
          <cell r="J14">
            <v>32.76</v>
          </cell>
          <cell r="K14">
            <v>0.60000000000000009</v>
          </cell>
        </row>
        <row r="15">
          <cell r="B15">
            <v>19.395833333333332</v>
          </cell>
          <cell r="C15">
            <v>26.2</v>
          </cell>
          <cell r="D15">
            <v>15.7</v>
          </cell>
          <cell r="E15">
            <v>85</v>
          </cell>
          <cell r="F15">
            <v>97</v>
          </cell>
          <cell r="G15">
            <v>56</v>
          </cell>
          <cell r="H15">
            <v>21.240000000000002</v>
          </cell>
          <cell r="I15" t="str">
            <v>SO</v>
          </cell>
          <cell r="J15">
            <v>40.32</v>
          </cell>
          <cell r="K15">
            <v>0</v>
          </cell>
        </row>
        <row r="16">
          <cell r="B16">
            <v>20.633333333333336</v>
          </cell>
          <cell r="C16">
            <v>28.1</v>
          </cell>
          <cell r="D16">
            <v>15</v>
          </cell>
          <cell r="E16">
            <v>78.541666666666671</v>
          </cell>
          <cell r="F16">
            <v>96</v>
          </cell>
          <cell r="G16">
            <v>52</v>
          </cell>
          <cell r="H16">
            <v>22.32</v>
          </cell>
          <cell r="I16" t="str">
            <v>SO</v>
          </cell>
          <cell r="J16">
            <v>45</v>
          </cell>
          <cell r="K16">
            <v>0</v>
          </cell>
        </row>
        <row r="17">
          <cell r="B17">
            <v>22.383333333333329</v>
          </cell>
          <cell r="C17">
            <v>29.1</v>
          </cell>
          <cell r="D17">
            <v>17</v>
          </cell>
          <cell r="E17">
            <v>75.5</v>
          </cell>
          <cell r="F17">
            <v>95</v>
          </cell>
          <cell r="G17">
            <v>51</v>
          </cell>
          <cell r="H17">
            <v>20.52</v>
          </cell>
          <cell r="I17" t="str">
            <v>SO</v>
          </cell>
          <cell r="J17">
            <v>42.480000000000004</v>
          </cell>
          <cell r="K17">
            <v>0</v>
          </cell>
        </row>
        <row r="18">
          <cell r="B18">
            <v>18.639130434782611</v>
          </cell>
          <cell r="C18">
            <v>23.9</v>
          </cell>
          <cell r="D18">
            <v>15.9</v>
          </cell>
          <cell r="E18">
            <v>89.347826086956516</v>
          </cell>
          <cell r="F18">
            <v>96</v>
          </cell>
          <cell r="G18">
            <v>74</v>
          </cell>
          <cell r="H18">
            <v>9.7200000000000006</v>
          </cell>
          <cell r="I18" t="str">
            <v>SO</v>
          </cell>
          <cell r="J18">
            <v>28.8</v>
          </cell>
          <cell r="K18">
            <v>0.2</v>
          </cell>
        </row>
        <row r="19">
          <cell r="B19">
            <v>19.654166666666665</v>
          </cell>
          <cell r="C19">
            <v>26.5</v>
          </cell>
          <cell r="D19">
            <v>16.399999999999999</v>
          </cell>
          <cell r="E19">
            <v>86.916666666666671</v>
          </cell>
          <cell r="F19">
            <v>96</v>
          </cell>
          <cell r="G19">
            <v>63</v>
          </cell>
          <cell r="H19">
            <v>11.16</v>
          </cell>
          <cell r="I19" t="str">
            <v>SO</v>
          </cell>
          <cell r="J19">
            <v>17.28</v>
          </cell>
          <cell r="K19">
            <v>0</v>
          </cell>
        </row>
        <row r="20">
          <cell r="B20">
            <v>21.570833333333336</v>
          </cell>
          <cell r="C20">
            <v>28.2</v>
          </cell>
          <cell r="D20">
            <v>17.2</v>
          </cell>
          <cell r="E20">
            <v>83.75</v>
          </cell>
          <cell r="F20">
            <v>96</v>
          </cell>
          <cell r="G20">
            <v>55</v>
          </cell>
          <cell r="H20">
            <v>11.879999999999999</v>
          </cell>
          <cell r="I20" t="str">
            <v>SO</v>
          </cell>
          <cell r="J20">
            <v>22.32</v>
          </cell>
          <cell r="K20">
            <v>0</v>
          </cell>
        </row>
        <row r="21">
          <cell r="B21">
            <v>21.375</v>
          </cell>
          <cell r="C21">
            <v>27.4</v>
          </cell>
          <cell r="D21">
            <v>17.3</v>
          </cell>
          <cell r="E21">
            <v>80.916666666666671</v>
          </cell>
          <cell r="F21">
            <v>97</v>
          </cell>
          <cell r="G21">
            <v>49</v>
          </cell>
          <cell r="H21">
            <v>10.08</v>
          </cell>
          <cell r="I21" t="str">
            <v>SO</v>
          </cell>
          <cell r="J21">
            <v>21.96</v>
          </cell>
          <cell r="K21">
            <v>0</v>
          </cell>
        </row>
        <row r="22">
          <cell r="B22">
            <v>19.029166666666665</v>
          </cell>
          <cell r="C22">
            <v>25</v>
          </cell>
          <cell r="D22">
            <v>15.8</v>
          </cell>
          <cell r="E22">
            <v>87.541666666666671</v>
          </cell>
          <cell r="F22">
            <v>96</v>
          </cell>
          <cell r="G22">
            <v>59</v>
          </cell>
          <cell r="H22">
            <v>16.559999999999999</v>
          </cell>
          <cell r="I22" t="str">
            <v>SO</v>
          </cell>
          <cell r="J22">
            <v>37.080000000000005</v>
          </cell>
          <cell r="K22">
            <v>5.2</v>
          </cell>
        </row>
        <row r="23">
          <cell r="B23">
            <v>16.766666666666662</v>
          </cell>
          <cell r="C23">
            <v>22.8</v>
          </cell>
          <cell r="D23">
            <v>11.5</v>
          </cell>
          <cell r="E23">
            <v>73.375</v>
          </cell>
          <cell r="F23">
            <v>95</v>
          </cell>
          <cell r="G23">
            <v>34</v>
          </cell>
          <cell r="H23">
            <v>8.64</v>
          </cell>
          <cell r="I23" t="str">
            <v>SO</v>
          </cell>
          <cell r="J23">
            <v>18.720000000000002</v>
          </cell>
          <cell r="K23">
            <v>0</v>
          </cell>
        </row>
        <row r="24">
          <cell r="B24">
            <v>14.733333333333334</v>
          </cell>
          <cell r="C24">
            <v>23.5</v>
          </cell>
          <cell r="D24">
            <v>7.7</v>
          </cell>
          <cell r="E24">
            <v>80.958333333333329</v>
          </cell>
          <cell r="F24">
            <v>96</v>
          </cell>
          <cell r="G24">
            <v>56</v>
          </cell>
          <cell r="H24">
            <v>9</v>
          </cell>
          <cell r="I24" t="str">
            <v>SO</v>
          </cell>
          <cell r="J24">
            <v>18.36</v>
          </cell>
          <cell r="K24">
            <v>0</v>
          </cell>
        </row>
        <row r="25">
          <cell r="B25">
            <v>15.858333333333336</v>
          </cell>
          <cell r="C25">
            <v>24.6</v>
          </cell>
          <cell r="D25">
            <v>9.9</v>
          </cell>
          <cell r="E25">
            <v>80.875</v>
          </cell>
          <cell r="F25">
            <v>97</v>
          </cell>
          <cell r="G25">
            <v>40</v>
          </cell>
          <cell r="H25">
            <v>16.559999999999999</v>
          </cell>
          <cell r="I25" t="str">
            <v>SO</v>
          </cell>
          <cell r="J25">
            <v>32.76</v>
          </cell>
          <cell r="K25">
            <v>0.2</v>
          </cell>
        </row>
        <row r="26">
          <cell r="B26">
            <v>17.070833333333333</v>
          </cell>
          <cell r="C26">
            <v>26.3</v>
          </cell>
          <cell r="D26">
            <v>10.8</v>
          </cell>
          <cell r="E26">
            <v>78.75</v>
          </cell>
          <cell r="F26">
            <v>97</v>
          </cell>
          <cell r="G26">
            <v>44</v>
          </cell>
          <cell r="H26">
            <v>20.88</v>
          </cell>
          <cell r="I26" t="str">
            <v>SO</v>
          </cell>
          <cell r="J26">
            <v>36</v>
          </cell>
          <cell r="K26">
            <v>0</v>
          </cell>
        </row>
        <row r="27">
          <cell r="B27">
            <v>20.091666666666665</v>
          </cell>
          <cell r="C27">
            <v>29.3</v>
          </cell>
          <cell r="D27">
            <v>13.8</v>
          </cell>
          <cell r="E27">
            <v>71.458333333333329</v>
          </cell>
          <cell r="F27">
            <v>93</v>
          </cell>
          <cell r="G27">
            <v>38</v>
          </cell>
          <cell r="H27">
            <v>12.96</v>
          </cell>
          <cell r="I27" t="str">
            <v>SO</v>
          </cell>
          <cell r="J27">
            <v>32.04</v>
          </cell>
          <cell r="K27">
            <v>0</v>
          </cell>
        </row>
        <row r="28">
          <cell r="B28">
            <v>22.287499999999998</v>
          </cell>
          <cell r="C28">
            <v>30.3</v>
          </cell>
          <cell r="D28">
            <v>16.7</v>
          </cell>
          <cell r="E28">
            <v>68.666666666666671</v>
          </cell>
          <cell r="F28">
            <v>88</v>
          </cell>
          <cell r="G28">
            <v>40</v>
          </cell>
          <cell r="H28">
            <v>16.920000000000002</v>
          </cell>
          <cell r="I28" t="str">
            <v>SO</v>
          </cell>
          <cell r="J28">
            <v>37.440000000000005</v>
          </cell>
          <cell r="K28">
            <v>0</v>
          </cell>
        </row>
        <row r="29">
          <cell r="B29">
            <v>21.820833333333329</v>
          </cell>
          <cell r="C29">
            <v>29.3</v>
          </cell>
          <cell r="D29">
            <v>15.2</v>
          </cell>
          <cell r="E29">
            <v>71.208333333333329</v>
          </cell>
          <cell r="F29">
            <v>96</v>
          </cell>
          <cell r="G29">
            <v>42</v>
          </cell>
          <cell r="H29">
            <v>17.28</v>
          </cell>
          <cell r="I29" t="str">
            <v>SO</v>
          </cell>
          <cell r="J29">
            <v>33.840000000000003</v>
          </cell>
          <cell r="K29">
            <v>0</v>
          </cell>
        </row>
        <row r="30">
          <cell r="B30">
            <v>23.258333333333329</v>
          </cell>
          <cell r="C30">
            <v>30.5</v>
          </cell>
          <cell r="D30">
            <v>18</v>
          </cell>
          <cell r="E30">
            <v>64.666666666666671</v>
          </cell>
          <cell r="F30">
            <v>85</v>
          </cell>
          <cell r="G30">
            <v>36</v>
          </cell>
          <cell r="H30">
            <v>24.12</v>
          </cell>
          <cell r="I30" t="str">
            <v>SO</v>
          </cell>
          <cell r="J30">
            <v>48.24</v>
          </cell>
          <cell r="K30">
            <v>0</v>
          </cell>
        </row>
        <row r="31">
          <cell r="B31">
            <v>18.979166666666668</v>
          </cell>
          <cell r="C31">
            <v>23.8</v>
          </cell>
          <cell r="D31">
            <v>15.1</v>
          </cell>
          <cell r="E31">
            <v>84.25</v>
          </cell>
          <cell r="F31">
            <v>95</v>
          </cell>
          <cell r="G31">
            <v>68</v>
          </cell>
          <cell r="H31">
            <v>13.68</v>
          </cell>
          <cell r="I31" t="str">
            <v>SO</v>
          </cell>
          <cell r="J31">
            <v>35.64</v>
          </cell>
          <cell r="K31">
            <v>0</v>
          </cell>
        </row>
        <row r="32">
          <cell r="B32">
            <v>14.008333333333333</v>
          </cell>
          <cell r="C32">
            <v>16.5</v>
          </cell>
          <cell r="D32">
            <v>12.7</v>
          </cell>
          <cell r="E32">
            <v>91.875</v>
          </cell>
          <cell r="F32">
            <v>96</v>
          </cell>
          <cell r="G32">
            <v>82</v>
          </cell>
          <cell r="H32">
            <v>13.68</v>
          </cell>
          <cell r="I32" t="str">
            <v>SO</v>
          </cell>
          <cell r="J32">
            <v>34.92</v>
          </cell>
          <cell r="K32">
            <v>12.4</v>
          </cell>
        </row>
        <row r="33">
          <cell r="B33">
            <v>13.35</v>
          </cell>
          <cell r="C33">
            <v>18.100000000000001</v>
          </cell>
          <cell r="D33">
            <v>10.8</v>
          </cell>
          <cell r="E33">
            <v>85.875</v>
          </cell>
          <cell r="F33">
            <v>96</v>
          </cell>
          <cell r="G33">
            <v>66</v>
          </cell>
          <cell r="H33">
            <v>13.68</v>
          </cell>
          <cell r="I33" t="str">
            <v>SO</v>
          </cell>
          <cell r="J33">
            <v>30.240000000000002</v>
          </cell>
          <cell r="K33">
            <v>0.4</v>
          </cell>
        </row>
        <row r="34">
          <cell r="B34">
            <v>13.987500000000002</v>
          </cell>
          <cell r="C34">
            <v>20.5</v>
          </cell>
          <cell r="D34">
            <v>8.3000000000000007</v>
          </cell>
          <cell r="E34">
            <v>71.291666666666671</v>
          </cell>
          <cell r="F34">
            <v>91</v>
          </cell>
          <cell r="G34">
            <v>37</v>
          </cell>
          <cell r="H34">
            <v>6.48</v>
          </cell>
          <cell r="I34" t="str">
            <v>SO</v>
          </cell>
          <cell r="J34">
            <v>13.68</v>
          </cell>
          <cell r="K34">
            <v>0</v>
          </cell>
        </row>
        <row r="35">
          <cell r="I35" t="str">
            <v>SO</v>
          </cell>
        </row>
      </sheetData>
      <sheetData sheetId="6">
        <row r="5">
          <cell r="B5" t="str">
            <v>*</v>
          </cell>
        </row>
      </sheetData>
      <sheetData sheetId="7">
        <row r="5">
          <cell r="B5">
            <v>21.3</v>
          </cell>
        </row>
      </sheetData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27.275000000000002</v>
          </cell>
        </row>
      </sheetData>
      <sheetData sheetId="1">
        <row r="5">
          <cell r="B5">
            <v>28.716666666666672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</sheetData>
      <sheetData sheetId="6">
        <row r="5">
          <cell r="B5" t="str">
            <v>*</v>
          </cell>
        </row>
      </sheetData>
      <sheetData sheetId="7">
        <row r="5">
          <cell r="B5" t="str">
            <v>*</v>
          </cell>
        </row>
      </sheetData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25.408333333333335</v>
          </cell>
        </row>
      </sheetData>
      <sheetData sheetId="1">
        <row r="5">
          <cell r="B5">
            <v>30.054166666666664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 t="str">
            <v>*</v>
          </cell>
        </row>
      </sheetData>
      <sheetData sheetId="4"/>
      <sheetData sheetId="5">
        <row r="5">
          <cell r="B5">
            <v>19.583333333333332</v>
          </cell>
          <cell r="C5">
            <v>24.5</v>
          </cell>
          <cell r="D5">
            <v>17.100000000000001</v>
          </cell>
          <cell r="E5">
            <v>88.625</v>
          </cell>
          <cell r="F5">
            <v>99</v>
          </cell>
          <cell r="G5">
            <v>51</v>
          </cell>
          <cell r="H5">
            <v>15.120000000000001</v>
          </cell>
          <cell r="I5" t="str">
            <v>SO</v>
          </cell>
          <cell r="J5">
            <v>29.52</v>
          </cell>
          <cell r="K5">
            <v>6.4</v>
          </cell>
        </row>
        <row r="6">
          <cell r="B6">
            <v>16.037500000000001</v>
          </cell>
          <cell r="C6">
            <v>21.9</v>
          </cell>
          <cell r="D6">
            <v>11.6</v>
          </cell>
          <cell r="E6">
            <v>76.666666666666671</v>
          </cell>
          <cell r="F6">
            <v>97</v>
          </cell>
          <cell r="G6">
            <v>34</v>
          </cell>
          <cell r="H6">
            <v>14.76</v>
          </cell>
          <cell r="I6" t="str">
            <v>S</v>
          </cell>
          <cell r="J6">
            <v>24.48</v>
          </cell>
          <cell r="K6">
            <v>0</v>
          </cell>
        </row>
        <row r="7">
          <cell r="B7">
            <v>16.366666666666664</v>
          </cell>
          <cell r="C7">
            <v>22.2</v>
          </cell>
          <cell r="D7">
            <v>11.7</v>
          </cell>
          <cell r="E7">
            <v>63.791666666666664</v>
          </cell>
          <cell r="F7">
            <v>94</v>
          </cell>
          <cell r="G7">
            <v>26</v>
          </cell>
          <cell r="H7">
            <v>16.2</v>
          </cell>
          <cell r="I7" t="str">
            <v>SE</v>
          </cell>
          <cell r="J7">
            <v>24.48</v>
          </cell>
          <cell r="K7">
            <v>0</v>
          </cell>
        </row>
        <row r="8">
          <cell r="B8">
            <v>18.233333333333334</v>
          </cell>
          <cell r="C8">
            <v>24.9</v>
          </cell>
          <cell r="D8">
            <v>14.1</v>
          </cell>
          <cell r="E8">
            <v>65.458333333333329</v>
          </cell>
          <cell r="F8">
            <v>84</v>
          </cell>
          <cell r="G8">
            <v>41</v>
          </cell>
          <cell r="H8">
            <v>20.16</v>
          </cell>
          <cell r="I8" t="str">
            <v>L</v>
          </cell>
          <cell r="J8">
            <v>30.240000000000002</v>
          </cell>
          <cell r="K8">
            <v>0</v>
          </cell>
        </row>
        <row r="9">
          <cell r="B9">
            <v>22.720833333333331</v>
          </cell>
          <cell r="C9">
            <v>28.1</v>
          </cell>
          <cell r="D9">
            <v>19</v>
          </cell>
          <cell r="E9">
            <v>74.583333333333329</v>
          </cell>
          <cell r="F9">
            <v>90</v>
          </cell>
          <cell r="G9">
            <v>58</v>
          </cell>
          <cell r="H9">
            <v>15.120000000000001</v>
          </cell>
          <cell r="I9" t="str">
            <v>NE</v>
          </cell>
          <cell r="J9">
            <v>31.680000000000003</v>
          </cell>
          <cell r="K9">
            <v>0</v>
          </cell>
        </row>
        <row r="10">
          <cell r="B10">
            <v>24.662499999999998</v>
          </cell>
          <cell r="C10">
            <v>31.4</v>
          </cell>
          <cell r="D10">
            <v>20.5</v>
          </cell>
          <cell r="E10">
            <v>74.583333333333329</v>
          </cell>
          <cell r="F10">
            <v>93</v>
          </cell>
          <cell r="G10">
            <v>43</v>
          </cell>
          <cell r="H10">
            <v>18</v>
          </cell>
          <cell r="I10" t="str">
            <v>N</v>
          </cell>
          <cell r="J10">
            <v>35.28</v>
          </cell>
          <cell r="K10">
            <v>0</v>
          </cell>
        </row>
        <row r="11">
          <cell r="B11">
            <v>26.266666666666666</v>
          </cell>
          <cell r="C11">
            <v>32.299999999999997</v>
          </cell>
          <cell r="D11">
            <v>21.9</v>
          </cell>
          <cell r="E11">
            <v>62.875</v>
          </cell>
          <cell r="F11">
            <v>85</v>
          </cell>
          <cell r="G11">
            <v>34</v>
          </cell>
          <cell r="H11">
            <v>20.88</v>
          </cell>
          <cell r="I11" t="str">
            <v>NO</v>
          </cell>
          <cell r="J11">
            <v>45.72</v>
          </cell>
          <cell r="K11">
            <v>0</v>
          </cell>
        </row>
        <row r="12">
          <cell r="B12">
            <v>24.350000000000005</v>
          </cell>
          <cell r="C12">
            <v>31.9</v>
          </cell>
          <cell r="D12">
            <v>19.2</v>
          </cell>
          <cell r="E12">
            <v>67.541666666666671</v>
          </cell>
          <cell r="F12">
            <v>97</v>
          </cell>
          <cell r="G12">
            <v>33</v>
          </cell>
          <cell r="H12">
            <v>28.8</v>
          </cell>
          <cell r="I12" t="str">
            <v>N</v>
          </cell>
          <cell r="J12">
            <v>56.88</v>
          </cell>
          <cell r="K12">
            <v>4.8</v>
          </cell>
        </row>
        <row r="13">
          <cell r="B13">
            <v>19.145833333333332</v>
          </cell>
          <cell r="C13">
            <v>21.9</v>
          </cell>
          <cell r="D13">
            <v>17</v>
          </cell>
          <cell r="E13">
            <v>94.041666666666671</v>
          </cell>
          <cell r="F13">
            <v>99</v>
          </cell>
          <cell r="G13">
            <v>80</v>
          </cell>
          <cell r="H13">
            <v>15.48</v>
          </cell>
          <cell r="I13" t="str">
            <v>SO</v>
          </cell>
          <cell r="J13">
            <v>26.28</v>
          </cell>
          <cell r="K13">
            <v>2.8</v>
          </cell>
        </row>
        <row r="14">
          <cell r="B14">
            <v>20.574999999999999</v>
          </cell>
          <cell r="C14">
            <v>25.9</v>
          </cell>
          <cell r="D14">
            <v>17.8</v>
          </cell>
          <cell r="E14">
            <v>85.208333333333329</v>
          </cell>
          <cell r="F14">
            <v>99</v>
          </cell>
          <cell r="G14">
            <v>57</v>
          </cell>
          <cell r="H14">
            <v>23.040000000000003</v>
          </cell>
          <cell r="I14" t="str">
            <v>L</v>
          </cell>
          <cell r="J14">
            <v>32.76</v>
          </cell>
          <cell r="K14">
            <v>0.2</v>
          </cell>
        </row>
        <row r="15">
          <cell r="B15">
            <v>21.125</v>
          </cell>
          <cell r="C15">
            <v>27.9</v>
          </cell>
          <cell r="D15">
            <v>15.9</v>
          </cell>
          <cell r="E15">
            <v>75.458333333333329</v>
          </cell>
          <cell r="F15">
            <v>95</v>
          </cell>
          <cell r="G15">
            <v>44</v>
          </cell>
          <cell r="H15">
            <v>30.6</v>
          </cell>
          <cell r="I15" t="str">
            <v>L</v>
          </cell>
          <cell r="J15">
            <v>47.88</v>
          </cell>
          <cell r="K15">
            <v>0</v>
          </cell>
        </row>
        <row r="16">
          <cell r="B16">
            <v>22.475000000000005</v>
          </cell>
          <cell r="C16">
            <v>29.2</v>
          </cell>
          <cell r="D16">
            <v>17.899999999999999</v>
          </cell>
          <cell r="E16">
            <v>68.541666666666671</v>
          </cell>
          <cell r="F16">
            <v>88</v>
          </cell>
          <cell r="G16">
            <v>41</v>
          </cell>
          <cell r="H16">
            <v>23.040000000000003</v>
          </cell>
          <cell r="I16" t="str">
            <v>L</v>
          </cell>
          <cell r="J16">
            <v>36.72</v>
          </cell>
          <cell r="K16">
            <v>0</v>
          </cell>
        </row>
        <row r="17">
          <cell r="B17">
            <v>23.05</v>
          </cell>
          <cell r="C17">
            <v>29.6</v>
          </cell>
          <cell r="D17">
            <v>18.3</v>
          </cell>
          <cell r="E17">
            <v>62.666666666666664</v>
          </cell>
          <cell r="F17">
            <v>83</v>
          </cell>
          <cell r="G17">
            <v>38</v>
          </cell>
          <cell r="H17">
            <v>22.32</v>
          </cell>
          <cell r="I17" t="str">
            <v>L</v>
          </cell>
          <cell r="J17">
            <v>33.119999999999997</v>
          </cell>
          <cell r="K17">
            <v>0</v>
          </cell>
        </row>
        <row r="18">
          <cell r="B18">
            <v>22.145833333333332</v>
          </cell>
          <cell r="C18">
            <v>25.4</v>
          </cell>
          <cell r="D18">
            <v>18.600000000000001</v>
          </cell>
          <cell r="E18">
            <v>67</v>
          </cell>
          <cell r="F18">
            <v>84</v>
          </cell>
          <cell r="G18">
            <v>53</v>
          </cell>
          <cell r="H18">
            <v>16.2</v>
          </cell>
          <cell r="I18" t="str">
            <v>L</v>
          </cell>
          <cell r="J18">
            <v>28.44</v>
          </cell>
          <cell r="K18">
            <v>0</v>
          </cell>
        </row>
        <row r="19">
          <cell r="B19">
            <v>23.470833333333335</v>
          </cell>
          <cell r="C19">
            <v>29.5</v>
          </cell>
          <cell r="D19">
            <v>18.7</v>
          </cell>
          <cell r="E19">
            <v>67.125</v>
          </cell>
          <cell r="F19">
            <v>91</v>
          </cell>
          <cell r="G19">
            <v>39</v>
          </cell>
          <cell r="H19">
            <v>14.76</v>
          </cell>
          <cell r="I19" t="str">
            <v>SE</v>
          </cell>
          <cell r="J19">
            <v>23.400000000000002</v>
          </cell>
          <cell r="K19">
            <v>0</v>
          </cell>
        </row>
        <row r="20">
          <cell r="B20">
            <v>23.291666666666668</v>
          </cell>
          <cell r="C20">
            <v>29.2</v>
          </cell>
          <cell r="D20">
            <v>19</v>
          </cell>
          <cell r="E20">
            <v>72.75</v>
          </cell>
          <cell r="F20">
            <v>97</v>
          </cell>
          <cell r="G20">
            <v>38</v>
          </cell>
          <cell r="H20">
            <v>17.64</v>
          </cell>
          <cell r="I20" t="str">
            <v>SE</v>
          </cell>
          <cell r="J20">
            <v>25.92</v>
          </cell>
          <cell r="K20">
            <v>0</v>
          </cell>
        </row>
        <row r="21">
          <cell r="B21">
            <v>22.833333333333339</v>
          </cell>
          <cell r="C21">
            <v>28.5</v>
          </cell>
          <cell r="D21">
            <v>17.399999999999999</v>
          </cell>
          <cell r="E21">
            <v>69.583333333333329</v>
          </cell>
          <cell r="F21">
            <v>96</v>
          </cell>
          <cell r="G21">
            <v>37</v>
          </cell>
          <cell r="H21">
            <v>18</v>
          </cell>
          <cell r="I21" t="str">
            <v>SE</v>
          </cell>
          <cell r="J21">
            <v>29.16</v>
          </cell>
          <cell r="K21">
            <v>0</v>
          </cell>
        </row>
        <row r="22">
          <cell r="B22">
            <v>22.900000000000006</v>
          </cell>
          <cell r="C22">
            <v>28.9</v>
          </cell>
          <cell r="D22">
            <v>17.8</v>
          </cell>
          <cell r="E22">
            <v>67.291666666666671</v>
          </cell>
          <cell r="F22">
            <v>95</v>
          </cell>
          <cell r="G22">
            <v>41</v>
          </cell>
          <cell r="H22">
            <v>12.6</v>
          </cell>
          <cell r="I22" t="str">
            <v>SE</v>
          </cell>
          <cell r="J22">
            <v>30.6</v>
          </cell>
          <cell r="K22">
            <v>0</v>
          </cell>
        </row>
        <row r="23">
          <cell r="B23">
            <v>19.358333333333331</v>
          </cell>
          <cell r="C23">
            <v>23.7</v>
          </cell>
          <cell r="D23">
            <v>16.5</v>
          </cell>
          <cell r="E23">
            <v>87.125</v>
          </cell>
          <cell r="F23">
            <v>99</v>
          </cell>
          <cell r="G23">
            <v>61</v>
          </cell>
          <cell r="H23">
            <v>15.840000000000002</v>
          </cell>
          <cell r="I23" t="str">
            <v>S</v>
          </cell>
          <cell r="J23">
            <v>27</v>
          </cell>
          <cell r="K23">
            <v>0.2</v>
          </cell>
        </row>
        <row r="24">
          <cell r="B24">
            <v>17.56666666666667</v>
          </cell>
          <cell r="C24">
            <v>23.1</v>
          </cell>
          <cell r="D24">
            <v>13.8</v>
          </cell>
          <cell r="E24">
            <v>79</v>
          </cell>
          <cell r="F24">
            <v>95</v>
          </cell>
          <cell r="G24">
            <v>51</v>
          </cell>
          <cell r="H24">
            <v>20.52</v>
          </cell>
          <cell r="I24" t="str">
            <v>SE</v>
          </cell>
          <cell r="J24">
            <v>29.16</v>
          </cell>
          <cell r="K24">
            <v>0</v>
          </cell>
        </row>
        <row r="25">
          <cell r="B25">
            <v>17.125</v>
          </cell>
          <cell r="C25">
            <v>22.4</v>
          </cell>
          <cell r="D25">
            <v>12.9</v>
          </cell>
          <cell r="E25">
            <v>80.291666666666671</v>
          </cell>
          <cell r="F25">
            <v>97</v>
          </cell>
          <cell r="G25">
            <v>48</v>
          </cell>
          <cell r="H25">
            <v>21.6</v>
          </cell>
          <cell r="I25" t="str">
            <v>L</v>
          </cell>
          <cell r="J25">
            <v>32.04</v>
          </cell>
          <cell r="K25">
            <v>0</v>
          </cell>
        </row>
        <row r="26">
          <cell r="B26">
            <v>19.154166666666669</v>
          </cell>
          <cell r="C26">
            <v>26.5</v>
          </cell>
          <cell r="D26">
            <v>13.7</v>
          </cell>
          <cell r="E26">
            <v>72.958333333333329</v>
          </cell>
          <cell r="F26">
            <v>97</v>
          </cell>
          <cell r="G26">
            <v>40</v>
          </cell>
          <cell r="H26">
            <v>23.400000000000002</v>
          </cell>
          <cell r="I26" t="str">
            <v>L</v>
          </cell>
          <cell r="J26">
            <v>33.119999999999997</v>
          </cell>
          <cell r="K26">
            <v>0</v>
          </cell>
        </row>
        <row r="27">
          <cell r="B27">
            <v>23.125</v>
          </cell>
          <cell r="C27">
            <v>30.3</v>
          </cell>
          <cell r="D27">
            <v>17.7</v>
          </cell>
          <cell r="E27">
            <v>56.208333333333336</v>
          </cell>
          <cell r="F27">
            <v>81</v>
          </cell>
          <cell r="G27">
            <v>28</v>
          </cell>
          <cell r="H27">
            <v>18.720000000000002</v>
          </cell>
          <cell r="I27" t="str">
            <v>L</v>
          </cell>
          <cell r="J27">
            <v>34.56</v>
          </cell>
          <cell r="K27">
            <v>0</v>
          </cell>
        </row>
        <row r="28">
          <cell r="B28">
            <v>22.824999999999999</v>
          </cell>
          <cell r="C28">
            <v>30.2</v>
          </cell>
          <cell r="D28">
            <v>17.3</v>
          </cell>
          <cell r="E28">
            <v>57.416666666666664</v>
          </cell>
          <cell r="F28">
            <v>83</v>
          </cell>
          <cell r="G28">
            <v>31</v>
          </cell>
          <cell r="H28">
            <v>14.76</v>
          </cell>
          <cell r="I28" t="str">
            <v>NE</v>
          </cell>
          <cell r="J28">
            <v>27.720000000000002</v>
          </cell>
          <cell r="K28">
            <v>0</v>
          </cell>
        </row>
        <row r="29">
          <cell r="B29">
            <v>23.291666666666661</v>
          </cell>
          <cell r="C29">
            <v>30.4</v>
          </cell>
          <cell r="D29">
            <v>17.2</v>
          </cell>
          <cell r="E29">
            <v>54.208333333333336</v>
          </cell>
          <cell r="F29">
            <v>79</v>
          </cell>
          <cell r="G29">
            <v>31</v>
          </cell>
          <cell r="H29">
            <v>13.68</v>
          </cell>
          <cell r="I29" t="str">
            <v>NE</v>
          </cell>
          <cell r="J29">
            <v>29.52</v>
          </cell>
          <cell r="K29">
            <v>0</v>
          </cell>
        </row>
        <row r="30">
          <cell r="B30">
            <v>23.291666666666661</v>
          </cell>
          <cell r="C30">
            <v>30.4</v>
          </cell>
          <cell r="D30">
            <v>17.2</v>
          </cell>
          <cell r="E30">
            <v>54.208333333333336</v>
          </cell>
          <cell r="F30">
            <v>79</v>
          </cell>
          <cell r="G30">
            <v>31</v>
          </cell>
          <cell r="H30">
            <v>13.68</v>
          </cell>
          <cell r="I30" t="str">
            <v>NE</v>
          </cell>
          <cell r="J30">
            <v>29.52</v>
          </cell>
          <cell r="K30">
            <v>0</v>
          </cell>
        </row>
        <row r="31">
          <cell r="B31">
            <v>24.345833333333331</v>
          </cell>
          <cell r="C31">
            <v>30.9</v>
          </cell>
          <cell r="D31">
            <v>18.399999999999999</v>
          </cell>
          <cell r="E31">
            <v>52.291666666666664</v>
          </cell>
          <cell r="F31">
            <v>75</v>
          </cell>
          <cell r="G31">
            <v>32</v>
          </cell>
          <cell r="H31">
            <v>17.28</v>
          </cell>
          <cell r="I31" t="str">
            <v>N</v>
          </cell>
          <cell r="J31">
            <v>32.76</v>
          </cell>
          <cell r="K31">
            <v>0</v>
          </cell>
        </row>
        <row r="32">
          <cell r="B32">
            <v>24.716666666666665</v>
          </cell>
          <cell r="C32">
            <v>31.9</v>
          </cell>
          <cell r="D32">
            <v>18.399999999999999</v>
          </cell>
          <cell r="E32">
            <v>52.041666666666664</v>
          </cell>
          <cell r="F32">
            <v>75</v>
          </cell>
          <cell r="G32">
            <v>28</v>
          </cell>
          <cell r="H32">
            <v>18.36</v>
          </cell>
          <cell r="I32" t="str">
            <v>NE</v>
          </cell>
          <cell r="J32">
            <v>30.6</v>
          </cell>
          <cell r="K32">
            <v>0</v>
          </cell>
        </row>
        <row r="33">
          <cell r="B33">
            <v>19.050000000000004</v>
          </cell>
          <cell r="C33">
            <v>25.6</v>
          </cell>
          <cell r="D33">
            <v>15.7</v>
          </cell>
          <cell r="E33">
            <v>79.25</v>
          </cell>
          <cell r="F33">
            <v>98</v>
          </cell>
          <cell r="G33">
            <v>44</v>
          </cell>
          <cell r="H33">
            <v>18.36</v>
          </cell>
          <cell r="I33" t="str">
            <v>O</v>
          </cell>
          <cell r="J33">
            <v>33.840000000000003</v>
          </cell>
          <cell r="K33">
            <v>0</v>
          </cell>
        </row>
        <row r="34">
          <cell r="B34">
            <v>15.037499999999996</v>
          </cell>
          <cell r="C34">
            <v>18.899999999999999</v>
          </cell>
          <cell r="D34">
            <v>12.3</v>
          </cell>
          <cell r="E34">
            <v>81.583333333333329</v>
          </cell>
          <cell r="F34">
            <v>97</v>
          </cell>
          <cell r="G34">
            <v>55</v>
          </cell>
          <cell r="H34">
            <v>15.840000000000002</v>
          </cell>
          <cell r="I34" t="str">
            <v>O</v>
          </cell>
          <cell r="J34">
            <v>44.64</v>
          </cell>
          <cell r="K34">
            <v>0.4</v>
          </cell>
        </row>
        <row r="35">
          <cell r="I35" t="str">
            <v>L</v>
          </cell>
        </row>
      </sheetData>
      <sheetData sheetId="6"/>
      <sheetData sheetId="7">
        <row r="5">
          <cell r="B5">
            <v>23.25</v>
          </cell>
        </row>
      </sheetData>
      <sheetData sheetId="8">
        <row r="5">
          <cell r="B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26.470833333333331</v>
          </cell>
        </row>
      </sheetData>
      <sheetData sheetId="1">
        <row r="5">
          <cell r="B5">
            <v>27.279166666666665</v>
          </cell>
        </row>
      </sheetData>
      <sheetData sheetId="2">
        <row r="5">
          <cell r="B5">
            <v>27.641666666666666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>
            <v>24.112500000000001</v>
          </cell>
        </row>
      </sheetData>
      <sheetData sheetId="5">
        <row r="5">
          <cell r="B5">
            <v>19.320833333333333</v>
          </cell>
          <cell r="C5">
            <v>23.2</v>
          </cell>
          <cell r="D5">
            <v>16.2</v>
          </cell>
          <cell r="E5">
            <v>73</v>
          </cell>
          <cell r="F5">
            <v>100</v>
          </cell>
          <cell r="G5">
            <v>57</v>
          </cell>
          <cell r="H5">
            <v>14.76</v>
          </cell>
          <cell r="I5" t="str">
            <v>S</v>
          </cell>
          <cell r="J5">
            <v>33.119999999999997</v>
          </cell>
          <cell r="K5">
            <v>0</v>
          </cell>
        </row>
        <row r="6">
          <cell r="B6">
            <v>14.762500000000003</v>
          </cell>
          <cell r="C6">
            <v>24</v>
          </cell>
          <cell r="D6">
            <v>7.5</v>
          </cell>
          <cell r="E6">
            <v>57.625</v>
          </cell>
          <cell r="F6">
            <v>84</v>
          </cell>
          <cell r="G6">
            <v>44</v>
          </cell>
          <cell r="H6">
            <v>7.5600000000000005</v>
          </cell>
          <cell r="I6" t="str">
            <v>S</v>
          </cell>
          <cell r="J6">
            <v>19.079999999999998</v>
          </cell>
          <cell r="K6">
            <v>0.2</v>
          </cell>
        </row>
        <row r="7">
          <cell r="B7">
            <v>15.595833333333331</v>
          </cell>
          <cell r="C7">
            <v>26.1</v>
          </cell>
          <cell r="D7">
            <v>6.7</v>
          </cell>
          <cell r="E7">
            <v>62.1</v>
          </cell>
          <cell r="F7">
            <v>100</v>
          </cell>
          <cell r="G7">
            <v>49</v>
          </cell>
          <cell r="H7">
            <v>10.44</v>
          </cell>
          <cell r="I7" t="str">
            <v>NE</v>
          </cell>
          <cell r="J7">
            <v>24.48</v>
          </cell>
          <cell r="K7">
            <v>0.2</v>
          </cell>
        </row>
        <row r="8">
          <cell r="B8">
            <v>22.450000000000003</v>
          </cell>
          <cell r="C8">
            <v>29.3</v>
          </cell>
          <cell r="D8">
            <v>17.8</v>
          </cell>
          <cell r="E8">
            <v>74.75</v>
          </cell>
          <cell r="F8">
            <v>100</v>
          </cell>
          <cell r="G8">
            <v>61</v>
          </cell>
          <cell r="H8">
            <v>15.120000000000001</v>
          </cell>
          <cell r="I8" t="str">
            <v>NE</v>
          </cell>
          <cell r="J8">
            <v>41.76</v>
          </cell>
          <cell r="K8">
            <v>0</v>
          </cell>
        </row>
        <row r="9">
          <cell r="B9">
            <v>25.858333333333331</v>
          </cell>
          <cell r="C9">
            <v>31</v>
          </cell>
          <cell r="D9">
            <v>22</v>
          </cell>
          <cell r="E9">
            <v>69.111111111111114</v>
          </cell>
          <cell r="F9">
            <v>100</v>
          </cell>
          <cell r="G9">
            <v>55</v>
          </cell>
          <cell r="H9">
            <v>25.56</v>
          </cell>
          <cell r="I9" t="str">
            <v>N</v>
          </cell>
          <cell r="J9">
            <v>44.64</v>
          </cell>
          <cell r="K9">
            <v>8.8000000000000007</v>
          </cell>
        </row>
        <row r="10">
          <cell r="B10">
            <v>23.212500000000002</v>
          </cell>
          <cell r="C10">
            <v>26.8</v>
          </cell>
          <cell r="D10">
            <v>20.399999999999999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11.879999999999999</v>
          </cell>
          <cell r="I10" t="str">
            <v>N</v>
          </cell>
          <cell r="J10">
            <v>44.28</v>
          </cell>
          <cell r="K10">
            <v>6.8000000000000007</v>
          </cell>
        </row>
        <row r="11">
          <cell r="B11">
            <v>24.629166666666666</v>
          </cell>
          <cell r="C11">
            <v>29.9</v>
          </cell>
          <cell r="D11">
            <v>22.5</v>
          </cell>
          <cell r="E11">
            <v>75.5</v>
          </cell>
          <cell r="F11">
            <v>100</v>
          </cell>
          <cell r="G11">
            <v>58</v>
          </cell>
          <cell r="H11">
            <v>25.56</v>
          </cell>
          <cell r="I11" t="str">
            <v>N</v>
          </cell>
          <cell r="J11">
            <v>55.800000000000004</v>
          </cell>
          <cell r="K11">
            <v>1.8</v>
          </cell>
        </row>
        <row r="12">
          <cell r="B12">
            <v>22.029166666666669</v>
          </cell>
          <cell r="C12">
            <v>25.9</v>
          </cell>
          <cell r="D12">
            <v>17.100000000000001</v>
          </cell>
          <cell r="E12">
            <v>95.166666666666671</v>
          </cell>
          <cell r="F12">
            <v>100</v>
          </cell>
          <cell r="G12">
            <v>87</v>
          </cell>
          <cell r="H12">
            <v>23.400000000000002</v>
          </cell>
          <cell r="I12" t="str">
            <v>N</v>
          </cell>
          <cell r="J12">
            <v>52.56</v>
          </cell>
          <cell r="K12">
            <v>38.600000000000009</v>
          </cell>
        </row>
        <row r="13">
          <cell r="B13">
            <v>18.254166666666666</v>
          </cell>
          <cell r="C13">
            <v>24.3</v>
          </cell>
          <cell r="D13">
            <v>14.6</v>
          </cell>
          <cell r="E13">
            <v>89.6</v>
          </cell>
          <cell r="F13">
            <v>100</v>
          </cell>
          <cell r="G13">
            <v>75</v>
          </cell>
          <cell r="H13">
            <v>14.4</v>
          </cell>
          <cell r="I13" t="str">
            <v>SE</v>
          </cell>
          <cell r="J13">
            <v>27.720000000000002</v>
          </cell>
          <cell r="K13">
            <v>0.2</v>
          </cell>
        </row>
        <row r="14">
          <cell r="B14">
            <v>18.891666666666666</v>
          </cell>
          <cell r="C14">
            <v>23.3</v>
          </cell>
          <cell r="D14">
            <v>17.2</v>
          </cell>
          <cell r="E14">
            <v>87.25</v>
          </cell>
          <cell r="F14">
            <v>99</v>
          </cell>
          <cell r="G14">
            <v>72</v>
          </cell>
          <cell r="H14">
            <v>14.76</v>
          </cell>
          <cell r="I14" t="str">
            <v>NE</v>
          </cell>
          <cell r="J14">
            <v>38.519999999999996</v>
          </cell>
          <cell r="K14">
            <v>35.000000000000007</v>
          </cell>
        </row>
        <row r="15">
          <cell r="B15">
            <v>21.421739130434784</v>
          </cell>
          <cell r="C15">
            <v>29.3</v>
          </cell>
          <cell r="D15">
            <v>14.9</v>
          </cell>
          <cell r="E15">
            <v>68.454545454545453</v>
          </cell>
          <cell r="F15">
            <v>100</v>
          </cell>
          <cell r="G15">
            <v>49</v>
          </cell>
          <cell r="H15">
            <v>14.4</v>
          </cell>
          <cell r="I15" t="str">
            <v>NE</v>
          </cell>
          <cell r="J15">
            <v>33.840000000000003</v>
          </cell>
          <cell r="K15">
            <v>0.2</v>
          </cell>
        </row>
        <row r="16">
          <cell r="B16">
            <v>23.191666666666663</v>
          </cell>
          <cell r="C16">
            <v>29.8</v>
          </cell>
          <cell r="D16">
            <v>18</v>
          </cell>
          <cell r="E16">
            <v>64.166666666666671</v>
          </cell>
          <cell r="F16">
            <v>100</v>
          </cell>
          <cell r="G16">
            <v>50</v>
          </cell>
          <cell r="H16">
            <v>19.079999999999998</v>
          </cell>
          <cell r="I16" t="str">
            <v>NE</v>
          </cell>
          <cell r="J16">
            <v>47.519999999999996</v>
          </cell>
          <cell r="K16">
            <v>0</v>
          </cell>
        </row>
        <row r="17">
          <cell r="B17">
            <v>24.900000000000002</v>
          </cell>
          <cell r="C17">
            <v>30.8</v>
          </cell>
          <cell r="D17">
            <v>20</v>
          </cell>
          <cell r="E17">
            <v>69.285714285714292</v>
          </cell>
          <cell r="F17">
            <v>100</v>
          </cell>
          <cell r="G17">
            <v>53</v>
          </cell>
          <cell r="H17">
            <v>19.079999999999998</v>
          </cell>
          <cell r="I17" t="str">
            <v>NE</v>
          </cell>
          <cell r="J17">
            <v>41.76</v>
          </cell>
          <cell r="K17">
            <v>0</v>
          </cell>
        </row>
        <row r="18">
          <cell r="B18">
            <v>17.49583333333333</v>
          </cell>
          <cell r="C18">
            <v>25.7</v>
          </cell>
          <cell r="D18">
            <v>15.6</v>
          </cell>
          <cell r="E18" t="str">
            <v>*</v>
          </cell>
          <cell r="F18" t="str">
            <v>*</v>
          </cell>
          <cell r="G18" t="str">
            <v>*</v>
          </cell>
          <cell r="H18">
            <v>21.6</v>
          </cell>
          <cell r="I18" t="str">
            <v>SO</v>
          </cell>
          <cell r="J18">
            <v>37.440000000000005</v>
          </cell>
          <cell r="K18">
            <v>9.6</v>
          </cell>
        </row>
        <row r="19">
          <cell r="B19">
            <v>19.8125</v>
          </cell>
          <cell r="C19">
            <v>27.3</v>
          </cell>
          <cell r="D19">
            <v>16.600000000000001</v>
          </cell>
          <cell r="E19">
            <v>86.4</v>
          </cell>
          <cell r="F19">
            <v>100</v>
          </cell>
          <cell r="G19">
            <v>71</v>
          </cell>
          <cell r="H19">
            <v>8.2799999999999994</v>
          </cell>
          <cell r="I19" t="str">
            <v>SO</v>
          </cell>
          <cell r="J19">
            <v>16.920000000000002</v>
          </cell>
          <cell r="K19">
            <v>0.2</v>
          </cell>
        </row>
        <row r="20">
          <cell r="B20">
            <v>22.266666666666666</v>
          </cell>
          <cell r="C20">
            <v>31.5</v>
          </cell>
          <cell r="D20">
            <v>16.899999999999999</v>
          </cell>
          <cell r="E20">
            <v>65.555555555555557</v>
          </cell>
          <cell r="F20">
            <v>100</v>
          </cell>
          <cell r="G20">
            <v>45</v>
          </cell>
          <cell r="H20">
            <v>10.08</v>
          </cell>
          <cell r="I20" t="str">
            <v>NE</v>
          </cell>
          <cell r="J20">
            <v>21.240000000000002</v>
          </cell>
          <cell r="K20">
            <v>0</v>
          </cell>
        </row>
        <row r="21">
          <cell r="B21">
            <v>22.929166666666671</v>
          </cell>
          <cell r="C21">
            <v>29.9</v>
          </cell>
          <cell r="D21">
            <v>18.899999999999999</v>
          </cell>
          <cell r="E21">
            <v>76.5</v>
          </cell>
          <cell r="F21">
            <v>100</v>
          </cell>
          <cell r="G21">
            <v>52</v>
          </cell>
          <cell r="H21">
            <v>10.8</v>
          </cell>
          <cell r="I21" t="str">
            <v>SO</v>
          </cell>
          <cell r="J21">
            <v>21.96</v>
          </cell>
          <cell r="K21">
            <v>0</v>
          </cell>
        </row>
        <row r="22">
          <cell r="B22">
            <v>22.100000000000005</v>
          </cell>
          <cell r="C22">
            <v>27.9</v>
          </cell>
          <cell r="D22">
            <v>17.7</v>
          </cell>
          <cell r="E22">
            <v>72.75</v>
          </cell>
          <cell r="F22">
            <v>98</v>
          </cell>
          <cell r="G22">
            <v>60</v>
          </cell>
          <cell r="H22">
            <v>14.04</v>
          </cell>
          <cell r="I22" t="str">
            <v>SO</v>
          </cell>
          <cell r="J22">
            <v>28.8</v>
          </cell>
          <cell r="K22">
            <v>0</v>
          </cell>
        </row>
        <row r="23">
          <cell r="B23">
            <v>19.395833333333332</v>
          </cell>
          <cell r="C23">
            <v>24.6</v>
          </cell>
          <cell r="D23">
            <v>16.5</v>
          </cell>
          <cell r="E23">
            <v>67.777777777777771</v>
          </cell>
          <cell r="F23">
            <v>90</v>
          </cell>
          <cell r="G23">
            <v>51</v>
          </cell>
          <cell r="H23">
            <v>9.7200000000000006</v>
          </cell>
          <cell r="I23" t="str">
            <v>S</v>
          </cell>
          <cell r="J23">
            <v>23.400000000000002</v>
          </cell>
          <cell r="K23">
            <v>0</v>
          </cell>
        </row>
        <row r="24">
          <cell r="B24">
            <v>17.170833333333331</v>
          </cell>
          <cell r="C24">
            <v>26.5</v>
          </cell>
          <cell r="D24">
            <v>10.5</v>
          </cell>
          <cell r="E24">
            <v>69.400000000000006</v>
          </cell>
          <cell r="F24">
            <v>99</v>
          </cell>
          <cell r="G24">
            <v>49</v>
          </cell>
          <cell r="H24">
            <v>6.48</v>
          </cell>
          <cell r="I24" t="str">
            <v>SO</v>
          </cell>
          <cell r="J24">
            <v>14.4</v>
          </cell>
          <cell r="K24">
            <v>0</v>
          </cell>
        </row>
        <row r="25">
          <cell r="B25">
            <v>19.137499999999996</v>
          </cell>
          <cell r="C25">
            <v>27.9</v>
          </cell>
          <cell r="D25">
            <v>12.5</v>
          </cell>
          <cell r="E25">
            <v>60.7</v>
          </cell>
          <cell r="F25">
            <v>97</v>
          </cell>
          <cell r="G25">
            <v>46</v>
          </cell>
          <cell r="H25">
            <v>10.44</v>
          </cell>
          <cell r="I25" t="str">
            <v>NE</v>
          </cell>
          <cell r="J25">
            <v>27.720000000000002</v>
          </cell>
          <cell r="K25">
            <v>0.2</v>
          </cell>
        </row>
        <row r="26">
          <cell r="B26">
            <v>20.520833333333332</v>
          </cell>
          <cell r="C26">
            <v>28.5</v>
          </cell>
          <cell r="D26">
            <v>14.2</v>
          </cell>
          <cell r="E26">
            <v>74.125</v>
          </cell>
          <cell r="F26">
            <v>100</v>
          </cell>
          <cell r="G26">
            <v>44</v>
          </cell>
          <cell r="H26">
            <v>12.24</v>
          </cell>
          <cell r="I26" t="str">
            <v>NE</v>
          </cell>
          <cell r="J26">
            <v>29.52</v>
          </cell>
          <cell r="K26">
            <v>0</v>
          </cell>
        </row>
        <row r="27">
          <cell r="B27">
            <v>22.899999999999995</v>
          </cell>
          <cell r="C27">
            <v>30.7</v>
          </cell>
          <cell r="D27">
            <v>17.399999999999999</v>
          </cell>
          <cell r="E27">
            <v>58.153846153846153</v>
          </cell>
          <cell r="F27">
            <v>100</v>
          </cell>
          <cell r="G27">
            <v>40</v>
          </cell>
          <cell r="H27">
            <v>10.8</v>
          </cell>
          <cell r="I27" t="str">
            <v>NE</v>
          </cell>
          <cell r="J27">
            <v>32.04</v>
          </cell>
          <cell r="K27">
            <v>0</v>
          </cell>
        </row>
        <row r="28">
          <cell r="B28">
            <v>23.683333333333334</v>
          </cell>
          <cell r="C28">
            <v>30.8</v>
          </cell>
          <cell r="D28">
            <v>19.100000000000001</v>
          </cell>
          <cell r="E28">
            <v>64.307692307692307</v>
          </cell>
          <cell r="F28">
            <v>100</v>
          </cell>
          <cell r="G28">
            <v>47</v>
          </cell>
          <cell r="H28">
            <v>12.6</v>
          </cell>
          <cell r="I28" t="str">
            <v>NE</v>
          </cell>
          <cell r="J28">
            <v>27.720000000000002</v>
          </cell>
          <cell r="K28">
            <v>0</v>
          </cell>
        </row>
        <row r="29">
          <cell r="B29">
            <v>22.966666666666669</v>
          </cell>
          <cell r="C29">
            <v>30.3</v>
          </cell>
          <cell r="D29">
            <v>17.100000000000001</v>
          </cell>
          <cell r="E29">
            <v>62.18181818181818</v>
          </cell>
          <cell r="F29">
            <v>100</v>
          </cell>
          <cell r="G29">
            <v>48</v>
          </cell>
          <cell r="H29">
            <v>14.04</v>
          </cell>
          <cell r="I29" t="str">
            <v>NE</v>
          </cell>
          <cell r="J29">
            <v>30.240000000000002</v>
          </cell>
          <cell r="K29">
            <v>0</v>
          </cell>
        </row>
        <row r="30">
          <cell r="B30">
            <v>24.033333333333331</v>
          </cell>
          <cell r="C30">
            <v>30.5</v>
          </cell>
          <cell r="D30">
            <v>19.899999999999999</v>
          </cell>
          <cell r="E30">
            <v>75.05</v>
          </cell>
          <cell r="F30">
            <v>100</v>
          </cell>
          <cell r="G30">
            <v>49</v>
          </cell>
          <cell r="H30">
            <v>15.120000000000001</v>
          </cell>
          <cell r="I30" t="str">
            <v>NE</v>
          </cell>
          <cell r="J30">
            <v>36.36</v>
          </cell>
          <cell r="K30">
            <v>0</v>
          </cell>
        </row>
        <row r="31">
          <cell r="B31">
            <v>18.599999999999998</v>
          </cell>
          <cell r="C31">
            <v>24.2</v>
          </cell>
          <cell r="D31">
            <v>14.4</v>
          </cell>
          <cell r="E31">
            <v>90.333333333333329</v>
          </cell>
          <cell r="F31">
            <v>100</v>
          </cell>
          <cell r="G31">
            <v>75</v>
          </cell>
          <cell r="H31">
            <v>14.04</v>
          </cell>
          <cell r="I31" t="str">
            <v>SO</v>
          </cell>
          <cell r="J31">
            <v>29.16</v>
          </cell>
          <cell r="K31">
            <v>0</v>
          </cell>
        </row>
        <row r="32">
          <cell r="B32">
            <v>13.883333333333333</v>
          </cell>
          <cell r="C32">
            <v>15.6</v>
          </cell>
          <cell r="D32">
            <v>13.1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14.04</v>
          </cell>
          <cell r="I32" t="str">
            <v>O</v>
          </cell>
          <cell r="J32">
            <v>27</v>
          </cell>
          <cell r="K32">
            <v>12</v>
          </cell>
        </row>
        <row r="33">
          <cell r="B33">
            <v>14.570833333333338</v>
          </cell>
          <cell r="C33">
            <v>20</v>
          </cell>
          <cell r="D33">
            <v>12.1</v>
          </cell>
          <cell r="E33">
            <v>80.125</v>
          </cell>
          <cell r="F33">
            <v>100</v>
          </cell>
          <cell r="G33">
            <v>64</v>
          </cell>
          <cell r="H33">
            <v>11.879999999999999</v>
          </cell>
          <cell r="I33" t="str">
            <v>SO</v>
          </cell>
          <cell r="J33">
            <v>23.400000000000002</v>
          </cell>
          <cell r="K33">
            <v>0</v>
          </cell>
        </row>
        <row r="34">
          <cell r="B34">
            <v>13.291666666666666</v>
          </cell>
          <cell r="C34">
            <v>22.3</v>
          </cell>
          <cell r="D34">
            <v>7.5</v>
          </cell>
          <cell r="E34">
            <v>61.333333333333336</v>
          </cell>
          <cell r="F34">
            <v>100</v>
          </cell>
          <cell r="G34">
            <v>50</v>
          </cell>
          <cell r="H34">
            <v>7.5600000000000005</v>
          </cell>
          <cell r="I34" t="str">
            <v>NE</v>
          </cell>
          <cell r="J34">
            <v>14.4</v>
          </cell>
          <cell r="K34">
            <v>0.2</v>
          </cell>
        </row>
        <row r="35">
          <cell r="I35" t="str">
            <v>NE</v>
          </cell>
        </row>
      </sheetData>
      <sheetData sheetId="6">
        <row r="5">
          <cell r="B5">
            <v>18.929166666666667</v>
          </cell>
        </row>
      </sheetData>
      <sheetData sheetId="7">
        <row r="5">
          <cell r="B5">
            <v>23.529166666666665</v>
          </cell>
        </row>
      </sheetData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19.029166666666669</v>
          </cell>
          <cell r="C5">
            <v>24.2</v>
          </cell>
          <cell r="D5">
            <v>17</v>
          </cell>
          <cell r="E5">
            <v>88.333333333333329</v>
          </cell>
          <cell r="F5">
            <v>95</v>
          </cell>
          <cell r="G5">
            <v>58</v>
          </cell>
          <cell r="H5">
            <v>18</v>
          </cell>
          <cell r="I5" t="str">
            <v>L</v>
          </cell>
          <cell r="J5">
            <v>34.56</v>
          </cell>
          <cell r="K5">
            <v>33.800000000000004</v>
          </cell>
        </row>
        <row r="6">
          <cell r="B6">
            <v>16.191666666666666</v>
          </cell>
          <cell r="C6">
            <v>22.5</v>
          </cell>
          <cell r="D6">
            <v>11.9</v>
          </cell>
          <cell r="E6">
            <v>74.791666666666671</v>
          </cell>
          <cell r="F6">
            <v>94</v>
          </cell>
          <cell r="G6">
            <v>42</v>
          </cell>
          <cell r="H6">
            <v>21.240000000000002</v>
          </cell>
          <cell r="I6" t="str">
            <v>L</v>
          </cell>
          <cell r="J6">
            <v>33.119999999999997</v>
          </cell>
          <cell r="K6">
            <v>0</v>
          </cell>
        </row>
        <row r="7">
          <cell r="B7">
            <v>17.895833333333336</v>
          </cell>
          <cell r="C7">
            <v>25.2</v>
          </cell>
          <cell r="D7">
            <v>12.5</v>
          </cell>
          <cell r="E7">
            <v>63.625</v>
          </cell>
          <cell r="F7">
            <v>79</v>
          </cell>
          <cell r="G7">
            <v>50</v>
          </cell>
          <cell r="H7">
            <v>21.6</v>
          </cell>
          <cell r="I7" t="str">
            <v>L</v>
          </cell>
          <cell r="J7">
            <v>35.28</v>
          </cell>
          <cell r="K7">
            <v>0</v>
          </cell>
        </row>
        <row r="8">
          <cell r="B8">
            <v>22.533333333333328</v>
          </cell>
          <cell r="C8">
            <v>28.8</v>
          </cell>
          <cell r="D8">
            <v>18.100000000000001</v>
          </cell>
          <cell r="E8">
            <v>67.458333333333329</v>
          </cell>
          <cell r="F8">
            <v>82</v>
          </cell>
          <cell r="G8">
            <v>54</v>
          </cell>
          <cell r="H8">
            <v>17.64</v>
          </cell>
          <cell r="I8" t="str">
            <v>L</v>
          </cell>
          <cell r="J8">
            <v>37.080000000000005</v>
          </cell>
          <cell r="K8">
            <v>0</v>
          </cell>
        </row>
        <row r="9">
          <cell r="B9">
            <v>24.149999999999995</v>
          </cell>
          <cell r="C9">
            <v>29.5</v>
          </cell>
          <cell r="D9">
            <v>21.3</v>
          </cell>
          <cell r="E9">
            <v>75.458333333333329</v>
          </cell>
          <cell r="F9">
            <v>88</v>
          </cell>
          <cell r="G9">
            <v>55</v>
          </cell>
          <cell r="H9">
            <v>26.28</v>
          </cell>
          <cell r="I9" t="str">
            <v>L</v>
          </cell>
          <cell r="J9">
            <v>55.800000000000004</v>
          </cell>
          <cell r="K9">
            <v>1</v>
          </cell>
        </row>
        <row r="10">
          <cell r="B10">
            <v>24.904166666666669</v>
          </cell>
          <cell r="C10">
            <v>29.1</v>
          </cell>
          <cell r="D10">
            <v>21.5</v>
          </cell>
          <cell r="E10">
            <v>73</v>
          </cell>
          <cell r="F10">
            <v>88</v>
          </cell>
          <cell r="G10">
            <v>55</v>
          </cell>
          <cell r="H10">
            <v>23.040000000000003</v>
          </cell>
          <cell r="I10" t="str">
            <v>L</v>
          </cell>
          <cell r="J10">
            <v>52.2</v>
          </cell>
          <cell r="K10">
            <v>0</v>
          </cell>
        </row>
        <row r="11">
          <cell r="B11">
            <v>24.791666666666661</v>
          </cell>
          <cell r="C11">
            <v>29.3</v>
          </cell>
          <cell r="D11">
            <v>21</v>
          </cell>
          <cell r="E11">
            <v>71.25</v>
          </cell>
          <cell r="F11">
            <v>86</v>
          </cell>
          <cell r="G11">
            <v>52</v>
          </cell>
          <cell r="H11">
            <v>22.68</v>
          </cell>
          <cell r="I11" t="str">
            <v>L</v>
          </cell>
          <cell r="J11">
            <v>49.680000000000007</v>
          </cell>
          <cell r="K11">
            <v>0</v>
          </cell>
        </row>
        <row r="12">
          <cell r="B12">
            <v>23.470833333333331</v>
          </cell>
          <cell r="C12">
            <v>29.8</v>
          </cell>
          <cell r="D12">
            <v>18.7</v>
          </cell>
          <cell r="E12">
            <v>74.083333333333329</v>
          </cell>
          <cell r="F12">
            <v>95</v>
          </cell>
          <cell r="G12">
            <v>49</v>
          </cell>
          <cell r="H12">
            <v>31.680000000000003</v>
          </cell>
          <cell r="I12" t="str">
            <v>L</v>
          </cell>
          <cell r="J12">
            <v>71.64</v>
          </cell>
          <cell r="K12">
            <v>15.4</v>
          </cell>
        </row>
        <row r="13">
          <cell r="B13">
            <v>18.133333333333333</v>
          </cell>
          <cell r="C13">
            <v>20.8</v>
          </cell>
          <cell r="D13">
            <v>16.600000000000001</v>
          </cell>
          <cell r="E13">
            <v>90.541666666666671</v>
          </cell>
          <cell r="F13">
            <v>94</v>
          </cell>
          <cell r="G13">
            <v>81</v>
          </cell>
          <cell r="H13">
            <v>19.8</v>
          </cell>
          <cell r="I13" t="str">
            <v>L</v>
          </cell>
          <cell r="J13">
            <v>41.76</v>
          </cell>
          <cell r="K13">
            <v>1.8</v>
          </cell>
        </row>
        <row r="14">
          <cell r="B14">
            <v>19.604166666666661</v>
          </cell>
          <cell r="C14">
            <v>26.1</v>
          </cell>
          <cell r="D14">
            <v>16.3</v>
          </cell>
          <cell r="E14">
            <v>85.958333333333329</v>
          </cell>
          <cell r="F14">
            <v>96</v>
          </cell>
          <cell r="G14">
            <v>60</v>
          </cell>
          <cell r="H14">
            <v>21.6</v>
          </cell>
          <cell r="I14" t="str">
            <v>L</v>
          </cell>
          <cell r="J14">
            <v>36.72</v>
          </cell>
          <cell r="K14">
            <v>0</v>
          </cell>
        </row>
        <row r="15">
          <cell r="B15">
            <v>22.329166666666662</v>
          </cell>
          <cell r="C15">
            <v>28.8</v>
          </cell>
          <cell r="D15">
            <v>18.2</v>
          </cell>
          <cell r="E15">
            <v>68.5</v>
          </cell>
          <cell r="F15">
            <v>85</v>
          </cell>
          <cell r="G15">
            <v>40</v>
          </cell>
          <cell r="H15">
            <v>29.880000000000003</v>
          </cell>
          <cell r="I15" t="str">
            <v>L</v>
          </cell>
          <cell r="J15">
            <v>52.2</v>
          </cell>
          <cell r="K15">
            <v>0</v>
          </cell>
        </row>
        <row r="16">
          <cell r="B16">
            <v>23.558333333333337</v>
          </cell>
          <cell r="C16">
            <v>28.9</v>
          </cell>
          <cell r="D16">
            <v>19.2</v>
          </cell>
          <cell r="E16">
            <v>60.833333333333336</v>
          </cell>
          <cell r="F16">
            <v>76</v>
          </cell>
          <cell r="G16">
            <v>49</v>
          </cell>
          <cell r="H16">
            <v>21.96</v>
          </cell>
          <cell r="I16" t="str">
            <v>L</v>
          </cell>
          <cell r="J16">
            <v>38.159999999999997</v>
          </cell>
          <cell r="K16">
            <v>0</v>
          </cell>
        </row>
        <row r="17">
          <cell r="B17">
            <v>24.375000000000004</v>
          </cell>
          <cell r="C17">
            <v>29.6</v>
          </cell>
          <cell r="D17">
            <v>20.6</v>
          </cell>
          <cell r="E17">
            <v>61</v>
          </cell>
          <cell r="F17">
            <v>79</v>
          </cell>
          <cell r="G17">
            <v>44</v>
          </cell>
          <cell r="H17">
            <v>19.079999999999998</v>
          </cell>
          <cell r="I17" t="str">
            <v>L</v>
          </cell>
          <cell r="J17">
            <v>30.96</v>
          </cell>
          <cell r="K17">
            <v>0</v>
          </cell>
        </row>
        <row r="18">
          <cell r="B18">
            <v>22.483333333333334</v>
          </cell>
          <cell r="C18">
            <v>26.6</v>
          </cell>
          <cell r="D18">
            <v>18.899999999999999</v>
          </cell>
          <cell r="E18">
            <v>78.5</v>
          </cell>
          <cell r="F18">
            <v>92</v>
          </cell>
          <cell r="G18">
            <v>65</v>
          </cell>
          <cell r="H18">
            <v>8.2799999999999994</v>
          </cell>
          <cell r="I18" t="str">
            <v>L</v>
          </cell>
          <cell r="J18">
            <v>16.920000000000002</v>
          </cell>
          <cell r="K18">
            <v>0</v>
          </cell>
        </row>
        <row r="19">
          <cell r="B19">
            <v>22.537500000000005</v>
          </cell>
          <cell r="C19">
            <v>29.3</v>
          </cell>
          <cell r="D19">
            <v>18.399999999999999</v>
          </cell>
          <cell r="E19">
            <v>75.208333333333329</v>
          </cell>
          <cell r="F19">
            <v>95</v>
          </cell>
          <cell r="G19">
            <v>40</v>
          </cell>
          <cell r="H19">
            <v>14.76</v>
          </cell>
          <cell r="I19" t="str">
            <v>L</v>
          </cell>
          <cell r="J19">
            <v>27.36</v>
          </cell>
          <cell r="K19">
            <v>0</v>
          </cell>
        </row>
        <row r="20">
          <cell r="B20">
            <v>22.316666666666666</v>
          </cell>
          <cell r="C20">
            <v>30.2</v>
          </cell>
          <cell r="D20">
            <v>16.100000000000001</v>
          </cell>
          <cell r="E20">
            <v>65.458333333333329</v>
          </cell>
          <cell r="F20">
            <v>88</v>
          </cell>
          <cell r="G20">
            <v>32</v>
          </cell>
          <cell r="H20">
            <v>23.759999999999998</v>
          </cell>
          <cell r="I20" t="str">
            <v>L</v>
          </cell>
          <cell r="J20">
            <v>33.840000000000003</v>
          </cell>
          <cell r="K20">
            <v>0</v>
          </cell>
        </row>
        <row r="21">
          <cell r="B21">
            <v>22.799999999999997</v>
          </cell>
          <cell r="C21">
            <v>29.1</v>
          </cell>
          <cell r="D21">
            <v>17.2</v>
          </cell>
          <cell r="E21">
            <v>65.458333333333329</v>
          </cell>
          <cell r="F21">
            <v>89</v>
          </cell>
          <cell r="G21">
            <v>37</v>
          </cell>
          <cell r="H21">
            <v>20.88</v>
          </cell>
          <cell r="I21" t="str">
            <v>L</v>
          </cell>
          <cell r="J21">
            <v>36</v>
          </cell>
          <cell r="K21">
            <v>0</v>
          </cell>
        </row>
        <row r="22">
          <cell r="B22">
            <v>21.491666666666664</v>
          </cell>
          <cell r="C22">
            <v>28.9</v>
          </cell>
          <cell r="D22">
            <v>16.7</v>
          </cell>
          <cell r="E22">
            <v>68.416666666666671</v>
          </cell>
          <cell r="F22">
            <v>86</v>
          </cell>
          <cell r="G22">
            <v>37</v>
          </cell>
          <cell r="H22">
            <v>16.2</v>
          </cell>
          <cell r="I22" t="str">
            <v>L</v>
          </cell>
          <cell r="J22">
            <v>28.44</v>
          </cell>
          <cell r="K22">
            <v>0</v>
          </cell>
        </row>
        <row r="23">
          <cell r="B23">
            <v>19.999999999999996</v>
          </cell>
          <cell r="C23">
            <v>25.4</v>
          </cell>
          <cell r="D23">
            <v>16.7</v>
          </cell>
          <cell r="E23">
            <v>77.375</v>
          </cell>
          <cell r="F23">
            <v>90</v>
          </cell>
          <cell r="G23">
            <v>49</v>
          </cell>
          <cell r="H23">
            <v>19.440000000000001</v>
          </cell>
          <cell r="I23" t="str">
            <v>L</v>
          </cell>
          <cell r="J23">
            <v>38.880000000000003</v>
          </cell>
          <cell r="K23">
            <v>0</v>
          </cell>
        </row>
        <row r="24">
          <cell r="B24">
            <v>18.741666666666667</v>
          </cell>
          <cell r="C24">
            <v>25.5</v>
          </cell>
          <cell r="D24">
            <v>14.8</v>
          </cell>
          <cell r="E24">
            <v>76.208333333333329</v>
          </cell>
          <cell r="F24">
            <v>93</v>
          </cell>
          <cell r="G24">
            <v>42</v>
          </cell>
          <cell r="H24">
            <v>22.32</v>
          </cell>
          <cell r="I24" t="str">
            <v>L</v>
          </cell>
          <cell r="J24">
            <v>35.28</v>
          </cell>
          <cell r="K24">
            <v>0</v>
          </cell>
        </row>
        <row r="25">
          <cell r="B25">
            <v>20.612500000000001</v>
          </cell>
          <cell r="C25">
            <v>27.4</v>
          </cell>
          <cell r="D25">
            <v>16.399999999999999</v>
          </cell>
          <cell r="E25">
            <v>62</v>
          </cell>
          <cell r="F25">
            <v>80</v>
          </cell>
          <cell r="G25">
            <v>40</v>
          </cell>
          <cell r="H25">
            <v>24.840000000000003</v>
          </cell>
          <cell r="I25" t="str">
            <v>L</v>
          </cell>
          <cell r="J25">
            <v>42.12</v>
          </cell>
          <cell r="K25">
            <v>0</v>
          </cell>
        </row>
        <row r="26">
          <cell r="B26">
            <v>22.291666666666668</v>
          </cell>
          <cell r="C26">
            <v>28.5</v>
          </cell>
          <cell r="D26">
            <v>18.100000000000001</v>
          </cell>
          <cell r="E26">
            <v>51.416666666666664</v>
          </cell>
          <cell r="F26">
            <v>61</v>
          </cell>
          <cell r="G26">
            <v>35</v>
          </cell>
          <cell r="H26">
            <v>25.56</v>
          </cell>
          <cell r="I26" t="str">
            <v>L</v>
          </cell>
          <cell r="J26">
            <v>42.480000000000004</v>
          </cell>
          <cell r="K26">
            <v>0</v>
          </cell>
        </row>
        <row r="27">
          <cell r="B27">
            <v>24.249999999999996</v>
          </cell>
          <cell r="C27">
            <v>29.9</v>
          </cell>
          <cell r="D27">
            <v>20.2</v>
          </cell>
          <cell r="E27">
            <v>47.583333333333336</v>
          </cell>
          <cell r="F27">
            <v>66</v>
          </cell>
          <cell r="G27">
            <v>31</v>
          </cell>
          <cell r="H27">
            <v>18</v>
          </cell>
          <cell r="I27" t="str">
            <v>L</v>
          </cell>
          <cell r="J27">
            <v>34.92</v>
          </cell>
          <cell r="K27">
            <v>0</v>
          </cell>
        </row>
        <row r="28">
          <cell r="B28">
            <v>22.962500000000002</v>
          </cell>
          <cell r="C28">
            <v>29.3</v>
          </cell>
          <cell r="D28">
            <v>16.399999999999999</v>
          </cell>
          <cell r="E28">
            <v>58.958333333333336</v>
          </cell>
          <cell r="F28">
            <v>83</v>
          </cell>
          <cell r="G28">
            <v>37</v>
          </cell>
          <cell r="H28">
            <v>13.68</v>
          </cell>
          <cell r="I28" t="str">
            <v>L</v>
          </cell>
          <cell r="J28">
            <v>24.840000000000003</v>
          </cell>
          <cell r="K28">
            <v>0</v>
          </cell>
        </row>
        <row r="29">
          <cell r="B29">
            <v>22.054166666666664</v>
          </cell>
          <cell r="C29">
            <v>28.5</v>
          </cell>
          <cell r="D29">
            <v>15.2</v>
          </cell>
          <cell r="E29">
            <v>60.791666666666664</v>
          </cell>
          <cell r="F29">
            <v>84</v>
          </cell>
          <cell r="G29">
            <v>39</v>
          </cell>
          <cell r="H29">
            <v>17.28</v>
          </cell>
          <cell r="I29" t="str">
            <v>L</v>
          </cell>
          <cell r="J29">
            <v>36</v>
          </cell>
          <cell r="K29">
            <v>0</v>
          </cell>
        </row>
        <row r="30">
          <cell r="B30">
            <v>21.991666666666664</v>
          </cell>
          <cell r="C30">
            <v>28.6</v>
          </cell>
          <cell r="D30">
            <v>15.8</v>
          </cell>
          <cell r="E30">
            <v>66.75</v>
          </cell>
          <cell r="F30">
            <v>86</v>
          </cell>
          <cell r="G30">
            <v>43</v>
          </cell>
          <cell r="H30">
            <v>16.920000000000002</v>
          </cell>
          <cell r="I30" t="str">
            <v>L</v>
          </cell>
          <cell r="J30">
            <v>36.36</v>
          </cell>
          <cell r="K30">
            <v>0</v>
          </cell>
        </row>
        <row r="31">
          <cell r="B31">
            <v>22.554166666666664</v>
          </cell>
          <cell r="C31">
            <v>28.3</v>
          </cell>
          <cell r="D31">
            <v>18.7</v>
          </cell>
          <cell r="E31">
            <v>70.708333333333329</v>
          </cell>
          <cell r="F31">
            <v>88</v>
          </cell>
          <cell r="G31">
            <v>47</v>
          </cell>
          <cell r="H31">
            <v>16.559999999999999</v>
          </cell>
          <cell r="I31" t="str">
            <v>L</v>
          </cell>
          <cell r="J31">
            <v>40.680000000000007</v>
          </cell>
          <cell r="K31">
            <v>0</v>
          </cell>
        </row>
        <row r="32">
          <cell r="B32">
            <v>14.991666666666667</v>
          </cell>
          <cell r="C32">
            <v>21.2</v>
          </cell>
          <cell r="D32">
            <v>12.3</v>
          </cell>
          <cell r="E32">
            <v>87.583333333333329</v>
          </cell>
          <cell r="F32">
            <v>94</v>
          </cell>
          <cell r="G32">
            <v>79</v>
          </cell>
          <cell r="H32">
            <v>12.24</v>
          </cell>
          <cell r="I32" t="str">
            <v>L</v>
          </cell>
          <cell r="J32">
            <v>24.840000000000003</v>
          </cell>
          <cell r="K32">
            <v>0</v>
          </cell>
        </row>
        <row r="33">
          <cell r="B33">
            <v>12.525</v>
          </cell>
          <cell r="C33">
            <v>17.5</v>
          </cell>
          <cell r="D33">
            <v>10.6</v>
          </cell>
          <cell r="E33">
            <v>89.041666666666671</v>
          </cell>
          <cell r="F33">
            <v>96</v>
          </cell>
          <cell r="G33">
            <v>63</v>
          </cell>
          <cell r="H33">
            <v>9.7200000000000006</v>
          </cell>
          <cell r="I33" t="str">
            <v>L</v>
          </cell>
          <cell r="J33">
            <v>25.56</v>
          </cell>
          <cell r="K33">
            <v>1.9999999999999998</v>
          </cell>
        </row>
        <row r="34">
          <cell r="B34">
            <v>14.200000000000003</v>
          </cell>
          <cell r="C34">
            <v>23.4</v>
          </cell>
          <cell r="D34">
            <v>7.7</v>
          </cell>
          <cell r="E34">
            <v>75.625</v>
          </cell>
          <cell r="F34">
            <v>95</v>
          </cell>
          <cell r="G34">
            <v>38</v>
          </cell>
          <cell r="H34">
            <v>14.4</v>
          </cell>
          <cell r="I34" t="str">
            <v>L</v>
          </cell>
          <cell r="J34">
            <v>23.400000000000002</v>
          </cell>
          <cell r="K34">
            <v>0.2</v>
          </cell>
        </row>
        <row r="35">
          <cell r="I35" t="str">
            <v>L</v>
          </cell>
        </row>
      </sheetData>
      <sheetData sheetId="6"/>
      <sheetData sheetId="7">
        <row r="5">
          <cell r="B5">
            <v>24.925000000000001</v>
          </cell>
        </row>
      </sheetData>
      <sheetData sheetId="8">
        <row r="5">
          <cell r="B5">
            <v>26.337500000000002</v>
          </cell>
        </row>
      </sheetData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26.112499999999994</v>
          </cell>
        </row>
      </sheetData>
      <sheetData sheetId="1">
        <row r="5">
          <cell r="B5">
            <v>27.279166666666669</v>
          </cell>
        </row>
      </sheetData>
      <sheetData sheetId="2">
        <row r="5">
          <cell r="B5">
            <v>24.083333333333329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>
            <v>23.233333333333334</v>
          </cell>
        </row>
      </sheetData>
      <sheetData sheetId="5">
        <row r="5">
          <cell r="B5">
            <v>17.691666666666659</v>
          </cell>
          <cell r="C5">
            <v>21</v>
          </cell>
          <cell r="D5">
            <v>13.9</v>
          </cell>
          <cell r="E5">
            <v>82.083333333333329</v>
          </cell>
          <cell r="F5">
            <v>95</v>
          </cell>
          <cell r="G5">
            <v>66</v>
          </cell>
          <cell r="H5">
            <v>2.8800000000000003</v>
          </cell>
          <cell r="I5" t="str">
            <v>O</v>
          </cell>
          <cell r="J5">
            <v>14.76</v>
          </cell>
          <cell r="K5">
            <v>8.6</v>
          </cell>
        </row>
        <row r="6">
          <cell r="B6">
            <v>19.462500000000002</v>
          </cell>
          <cell r="C6">
            <v>24.4</v>
          </cell>
          <cell r="D6">
            <v>17.3</v>
          </cell>
          <cell r="E6">
            <v>81.375</v>
          </cell>
          <cell r="F6">
            <v>96</v>
          </cell>
          <cell r="G6">
            <v>50</v>
          </cell>
          <cell r="H6">
            <v>2.52</v>
          </cell>
          <cell r="I6" t="str">
            <v>L</v>
          </cell>
          <cell r="J6">
            <v>14.76</v>
          </cell>
          <cell r="K6">
            <v>0.4</v>
          </cell>
        </row>
        <row r="7">
          <cell r="B7">
            <v>17.562500000000004</v>
          </cell>
          <cell r="C7">
            <v>25.2</v>
          </cell>
          <cell r="D7">
            <v>11.4</v>
          </cell>
          <cell r="E7">
            <v>76.25</v>
          </cell>
          <cell r="F7">
            <v>94</v>
          </cell>
          <cell r="G7">
            <v>46</v>
          </cell>
          <cell r="H7">
            <v>7.5600000000000005</v>
          </cell>
          <cell r="I7" t="str">
            <v>L</v>
          </cell>
          <cell r="J7">
            <v>21.240000000000002</v>
          </cell>
          <cell r="K7">
            <v>0.2</v>
          </cell>
        </row>
        <row r="8">
          <cell r="B8">
            <v>20.387499999999999</v>
          </cell>
          <cell r="C8">
            <v>28.7</v>
          </cell>
          <cell r="D8">
            <v>14.2</v>
          </cell>
          <cell r="E8">
            <v>72.833333333333329</v>
          </cell>
          <cell r="F8">
            <v>93</v>
          </cell>
          <cell r="G8">
            <v>50</v>
          </cell>
          <cell r="H8">
            <v>7.5600000000000005</v>
          </cell>
          <cell r="I8" t="str">
            <v>L</v>
          </cell>
          <cell r="J8">
            <v>20.16</v>
          </cell>
          <cell r="K8">
            <v>0</v>
          </cell>
        </row>
        <row r="9">
          <cell r="B9">
            <v>23.595833333333335</v>
          </cell>
          <cell r="C9">
            <v>32.4</v>
          </cell>
          <cell r="D9">
            <v>16.100000000000001</v>
          </cell>
          <cell r="E9">
            <v>70.083333333333329</v>
          </cell>
          <cell r="F9">
            <v>94</v>
          </cell>
          <cell r="G9">
            <v>32</v>
          </cell>
          <cell r="H9">
            <v>11.16</v>
          </cell>
          <cell r="I9" t="str">
            <v>SO</v>
          </cell>
          <cell r="J9">
            <v>24.48</v>
          </cell>
          <cell r="K9">
            <v>0</v>
          </cell>
        </row>
        <row r="10">
          <cell r="B10">
            <v>23.866666666666664</v>
          </cell>
          <cell r="C10">
            <v>32.5</v>
          </cell>
          <cell r="D10">
            <v>16.7</v>
          </cell>
          <cell r="E10">
            <v>69.291666666666671</v>
          </cell>
          <cell r="F10">
            <v>93</v>
          </cell>
          <cell r="G10">
            <v>37</v>
          </cell>
          <cell r="H10">
            <v>14.04</v>
          </cell>
          <cell r="I10" t="str">
            <v>O</v>
          </cell>
          <cell r="J10">
            <v>32.76</v>
          </cell>
          <cell r="K10">
            <v>0</v>
          </cell>
        </row>
        <row r="11">
          <cell r="B11">
            <v>24.924999999999994</v>
          </cell>
          <cell r="C11">
            <v>32.9</v>
          </cell>
          <cell r="D11">
            <v>18.5</v>
          </cell>
          <cell r="E11">
            <v>59.791666666666664</v>
          </cell>
          <cell r="F11">
            <v>90</v>
          </cell>
          <cell r="G11">
            <v>25</v>
          </cell>
          <cell r="H11">
            <v>15.840000000000002</v>
          </cell>
          <cell r="I11" t="str">
            <v>NO</v>
          </cell>
          <cell r="J11">
            <v>34.92</v>
          </cell>
          <cell r="K11">
            <v>0</v>
          </cell>
        </row>
        <row r="12">
          <cell r="B12">
            <v>23.366666666666664</v>
          </cell>
          <cell r="C12">
            <v>32.4</v>
          </cell>
          <cell r="D12">
            <v>15.6</v>
          </cell>
          <cell r="E12">
            <v>59.833333333333336</v>
          </cell>
          <cell r="F12">
            <v>89</v>
          </cell>
          <cell r="G12">
            <v>25</v>
          </cell>
          <cell r="H12">
            <v>16.2</v>
          </cell>
          <cell r="I12" t="str">
            <v>O</v>
          </cell>
          <cell r="J12">
            <v>41.76</v>
          </cell>
          <cell r="K12">
            <v>0</v>
          </cell>
        </row>
        <row r="13">
          <cell r="B13">
            <v>23.4375</v>
          </cell>
          <cell r="C13">
            <v>30.4</v>
          </cell>
          <cell r="D13">
            <v>16.600000000000001</v>
          </cell>
          <cell r="E13">
            <v>66.541666666666671</v>
          </cell>
          <cell r="F13">
            <v>89</v>
          </cell>
          <cell r="G13">
            <v>42</v>
          </cell>
          <cell r="H13">
            <v>10.08</v>
          </cell>
          <cell r="I13" t="str">
            <v>L</v>
          </cell>
          <cell r="J13">
            <v>24.12</v>
          </cell>
          <cell r="K13">
            <v>0</v>
          </cell>
        </row>
        <row r="14">
          <cell r="B14">
            <v>23.120833333333337</v>
          </cell>
          <cell r="C14">
            <v>29.5</v>
          </cell>
          <cell r="D14">
            <v>17.399999999999999</v>
          </cell>
          <cell r="E14">
            <v>67.333333333333329</v>
          </cell>
          <cell r="F14">
            <v>92</v>
          </cell>
          <cell r="G14">
            <v>37</v>
          </cell>
          <cell r="H14">
            <v>16.2</v>
          </cell>
          <cell r="I14" t="str">
            <v>L</v>
          </cell>
          <cell r="J14">
            <v>29.880000000000003</v>
          </cell>
          <cell r="K14">
            <v>0</v>
          </cell>
        </row>
        <row r="15">
          <cell r="B15">
            <v>22.100000000000005</v>
          </cell>
          <cell r="C15">
            <v>30.2</v>
          </cell>
          <cell r="D15">
            <v>15.8</v>
          </cell>
          <cell r="E15">
            <v>63.333333333333336</v>
          </cell>
          <cell r="F15">
            <v>87</v>
          </cell>
          <cell r="G15">
            <v>34</v>
          </cell>
          <cell r="H15">
            <v>16.2</v>
          </cell>
          <cell r="I15" t="str">
            <v>L</v>
          </cell>
          <cell r="J15">
            <v>28.44</v>
          </cell>
          <cell r="K15">
            <v>0</v>
          </cell>
        </row>
        <row r="16">
          <cell r="B16">
            <v>22.558333333333334</v>
          </cell>
          <cell r="C16">
            <v>31.2</v>
          </cell>
          <cell r="D16">
            <v>15.1</v>
          </cell>
          <cell r="E16">
            <v>61.833333333333336</v>
          </cell>
          <cell r="F16">
            <v>88</v>
          </cell>
          <cell r="G16">
            <v>31</v>
          </cell>
          <cell r="H16">
            <v>7.2</v>
          </cell>
          <cell r="I16" t="str">
            <v>L</v>
          </cell>
          <cell r="J16">
            <v>23.400000000000002</v>
          </cell>
          <cell r="K16">
            <v>0</v>
          </cell>
        </row>
        <row r="17">
          <cell r="B17">
            <v>22.179166666666664</v>
          </cell>
          <cell r="C17">
            <v>29.9</v>
          </cell>
          <cell r="D17">
            <v>15</v>
          </cell>
          <cell r="E17">
            <v>64.708333333333329</v>
          </cell>
          <cell r="F17">
            <v>89</v>
          </cell>
          <cell r="G17">
            <v>32</v>
          </cell>
          <cell r="H17">
            <v>10.08</v>
          </cell>
          <cell r="I17" t="str">
            <v>L</v>
          </cell>
          <cell r="J17">
            <v>25.92</v>
          </cell>
          <cell r="K17">
            <v>0</v>
          </cell>
        </row>
        <row r="18">
          <cell r="B18">
            <v>21.504166666666666</v>
          </cell>
          <cell r="C18">
            <v>30.1</v>
          </cell>
          <cell r="D18">
            <v>14.1</v>
          </cell>
          <cell r="E18">
            <v>65.75</v>
          </cell>
          <cell r="F18">
            <v>91</v>
          </cell>
          <cell r="G18">
            <v>30</v>
          </cell>
          <cell r="H18">
            <v>13.68</v>
          </cell>
          <cell r="I18" t="str">
            <v>O</v>
          </cell>
          <cell r="J18">
            <v>35.28</v>
          </cell>
          <cell r="K18">
            <v>0</v>
          </cell>
        </row>
        <row r="19">
          <cell r="B19">
            <v>21.662499999999998</v>
          </cell>
          <cell r="C19">
            <v>29.6</v>
          </cell>
          <cell r="D19">
            <v>14.5</v>
          </cell>
          <cell r="E19">
            <v>65.541666666666671</v>
          </cell>
          <cell r="F19">
            <v>91</v>
          </cell>
          <cell r="G19">
            <v>35</v>
          </cell>
          <cell r="H19">
            <v>16.559999999999999</v>
          </cell>
          <cell r="I19" t="str">
            <v>O</v>
          </cell>
          <cell r="J19">
            <v>32.04</v>
          </cell>
          <cell r="K19">
            <v>0</v>
          </cell>
        </row>
        <row r="20">
          <cell r="B20">
            <v>21.133333333333336</v>
          </cell>
          <cell r="C20">
            <v>30</v>
          </cell>
          <cell r="D20">
            <v>14</v>
          </cell>
          <cell r="E20">
            <v>66.208333333333329</v>
          </cell>
          <cell r="F20">
            <v>91</v>
          </cell>
          <cell r="G20">
            <v>32</v>
          </cell>
          <cell r="H20">
            <v>12.24</v>
          </cell>
          <cell r="I20" t="str">
            <v>O</v>
          </cell>
          <cell r="J20">
            <v>23.040000000000003</v>
          </cell>
          <cell r="K20">
            <v>0</v>
          </cell>
        </row>
        <row r="21">
          <cell r="B21">
            <v>21.474999999999994</v>
          </cell>
          <cell r="C21">
            <v>30</v>
          </cell>
          <cell r="D21">
            <v>14.9</v>
          </cell>
          <cell r="E21">
            <v>65.166666666666671</v>
          </cell>
          <cell r="F21">
            <v>87</v>
          </cell>
          <cell r="G21">
            <v>32</v>
          </cell>
          <cell r="H21">
            <v>14.04</v>
          </cell>
          <cell r="I21" t="str">
            <v>O</v>
          </cell>
          <cell r="J21">
            <v>26.64</v>
          </cell>
          <cell r="K21">
            <v>0</v>
          </cell>
        </row>
        <row r="22">
          <cell r="B22">
            <v>21.483333333333334</v>
          </cell>
          <cell r="C22">
            <v>30.6</v>
          </cell>
          <cell r="D22">
            <v>14.8</v>
          </cell>
          <cell r="E22">
            <v>64.5</v>
          </cell>
          <cell r="F22">
            <v>88</v>
          </cell>
          <cell r="G22">
            <v>30</v>
          </cell>
          <cell r="H22">
            <v>7.5600000000000005</v>
          </cell>
          <cell r="I22" t="str">
            <v>O</v>
          </cell>
          <cell r="J22">
            <v>19.8</v>
          </cell>
          <cell r="K22">
            <v>0</v>
          </cell>
        </row>
        <row r="23">
          <cell r="B23">
            <v>20.791666666666668</v>
          </cell>
          <cell r="C23">
            <v>28.3</v>
          </cell>
          <cell r="D23">
            <v>14.1</v>
          </cell>
          <cell r="E23">
            <v>68.458333333333329</v>
          </cell>
          <cell r="F23">
            <v>91</v>
          </cell>
          <cell r="G23">
            <v>40</v>
          </cell>
          <cell r="H23">
            <v>7.2</v>
          </cell>
          <cell r="I23" t="str">
            <v>O</v>
          </cell>
          <cell r="J23">
            <v>24.840000000000003</v>
          </cell>
          <cell r="K23">
            <v>0</v>
          </cell>
        </row>
        <row r="24">
          <cell r="B24">
            <v>19.754166666666666</v>
          </cell>
          <cell r="C24">
            <v>26.5</v>
          </cell>
          <cell r="D24">
            <v>14.7</v>
          </cell>
          <cell r="E24">
            <v>70.208333333333329</v>
          </cell>
          <cell r="F24">
            <v>91</v>
          </cell>
          <cell r="G24">
            <v>38</v>
          </cell>
          <cell r="H24">
            <v>10.08</v>
          </cell>
          <cell r="I24" t="str">
            <v>L</v>
          </cell>
          <cell r="J24">
            <v>22.68</v>
          </cell>
          <cell r="K24">
            <v>0</v>
          </cell>
        </row>
        <row r="25">
          <cell r="B25">
            <v>19.466666666666665</v>
          </cell>
          <cell r="C25">
            <v>27.8</v>
          </cell>
          <cell r="D25">
            <v>12.7</v>
          </cell>
          <cell r="E25">
            <v>62.625</v>
          </cell>
          <cell r="F25">
            <v>88</v>
          </cell>
          <cell r="G25">
            <v>33</v>
          </cell>
          <cell r="H25">
            <v>12.24</v>
          </cell>
          <cell r="I25" t="str">
            <v>L</v>
          </cell>
          <cell r="J25">
            <v>25.56</v>
          </cell>
          <cell r="K25">
            <v>0</v>
          </cell>
        </row>
        <row r="26">
          <cell r="B26">
            <v>21.024999999999999</v>
          </cell>
          <cell r="C26">
            <v>30.4</v>
          </cell>
          <cell r="D26">
            <v>13.4</v>
          </cell>
          <cell r="E26">
            <v>54</v>
          </cell>
          <cell r="F26">
            <v>81</v>
          </cell>
          <cell r="G26">
            <v>26</v>
          </cell>
          <cell r="H26">
            <v>11.879999999999999</v>
          </cell>
          <cell r="I26" t="str">
            <v>L</v>
          </cell>
          <cell r="J26">
            <v>25.2</v>
          </cell>
          <cell r="K26">
            <v>0</v>
          </cell>
        </row>
        <row r="27">
          <cell r="B27">
            <v>21.783333333333331</v>
          </cell>
          <cell r="C27">
            <v>29.5</v>
          </cell>
          <cell r="D27">
            <v>14.4</v>
          </cell>
          <cell r="E27">
            <v>57</v>
          </cell>
          <cell r="F27">
            <v>84</v>
          </cell>
          <cell r="G27">
            <v>32</v>
          </cell>
          <cell r="H27">
            <v>11.879999999999999</v>
          </cell>
          <cell r="I27" t="str">
            <v>L</v>
          </cell>
          <cell r="J27">
            <v>27.36</v>
          </cell>
          <cell r="K27">
            <v>0</v>
          </cell>
        </row>
        <row r="28">
          <cell r="B28">
            <v>20.858333333333338</v>
          </cell>
          <cell r="C28">
            <v>29.8</v>
          </cell>
          <cell r="D28">
            <v>12.9</v>
          </cell>
          <cell r="E28">
            <v>62.875</v>
          </cell>
          <cell r="F28">
            <v>88</v>
          </cell>
          <cell r="G28">
            <v>31</v>
          </cell>
          <cell r="H28">
            <v>6.48</v>
          </cell>
          <cell r="I28" t="str">
            <v>SO</v>
          </cell>
          <cell r="J28">
            <v>16.920000000000002</v>
          </cell>
          <cell r="K28">
            <v>0</v>
          </cell>
        </row>
        <row r="29">
          <cell r="B29">
            <v>21.295833333333334</v>
          </cell>
          <cell r="C29">
            <v>30.6</v>
          </cell>
          <cell r="D29">
            <v>13.1</v>
          </cell>
          <cell r="E29">
            <v>62.791666666666664</v>
          </cell>
          <cell r="F29">
            <v>90</v>
          </cell>
          <cell r="G29">
            <v>31</v>
          </cell>
          <cell r="H29">
            <v>9.7200000000000006</v>
          </cell>
          <cell r="I29" t="str">
            <v>SO</v>
          </cell>
          <cell r="J29">
            <v>22.68</v>
          </cell>
          <cell r="K29">
            <v>0</v>
          </cell>
        </row>
        <row r="30">
          <cell r="B30">
            <v>21.924999999999997</v>
          </cell>
          <cell r="C30">
            <v>31.6</v>
          </cell>
          <cell r="D30">
            <v>13.6</v>
          </cell>
          <cell r="E30">
            <v>63.041666666666664</v>
          </cell>
          <cell r="F30">
            <v>92</v>
          </cell>
          <cell r="G30">
            <v>27</v>
          </cell>
          <cell r="H30">
            <v>8.2799999999999994</v>
          </cell>
          <cell r="I30" t="str">
            <v>O</v>
          </cell>
          <cell r="J30">
            <v>20.88</v>
          </cell>
          <cell r="K30">
            <v>0</v>
          </cell>
        </row>
        <row r="31">
          <cell r="B31">
            <v>22.137500000000003</v>
          </cell>
          <cell r="C31">
            <v>32</v>
          </cell>
          <cell r="D31">
            <v>13.7</v>
          </cell>
          <cell r="E31">
            <v>61.25</v>
          </cell>
          <cell r="F31">
            <v>91</v>
          </cell>
          <cell r="G31">
            <v>28</v>
          </cell>
          <cell r="H31">
            <v>9.3600000000000012</v>
          </cell>
          <cell r="I31" t="str">
            <v>SO</v>
          </cell>
          <cell r="J31">
            <v>22.68</v>
          </cell>
          <cell r="K31">
            <v>0</v>
          </cell>
        </row>
        <row r="32">
          <cell r="B32">
            <v>20.770833333333332</v>
          </cell>
          <cell r="C32">
            <v>25.9</v>
          </cell>
          <cell r="D32">
            <v>16.2</v>
          </cell>
          <cell r="E32">
            <v>73</v>
          </cell>
          <cell r="F32">
            <v>87</v>
          </cell>
          <cell r="G32">
            <v>58</v>
          </cell>
          <cell r="H32">
            <v>15.48</v>
          </cell>
          <cell r="I32" t="str">
            <v>SO</v>
          </cell>
          <cell r="J32">
            <v>32.76</v>
          </cell>
          <cell r="K32">
            <v>0</v>
          </cell>
        </row>
        <row r="33">
          <cell r="B33">
            <v>18.045833333333331</v>
          </cell>
          <cell r="C33">
            <v>23.5</v>
          </cell>
          <cell r="D33">
            <v>13</v>
          </cell>
          <cell r="E33">
            <v>71</v>
          </cell>
          <cell r="F33">
            <v>88</v>
          </cell>
          <cell r="G33">
            <v>50</v>
          </cell>
          <cell r="H33">
            <v>8.64</v>
          </cell>
          <cell r="I33" t="str">
            <v>SO</v>
          </cell>
          <cell r="J33">
            <v>33.480000000000004</v>
          </cell>
          <cell r="K33">
            <v>0</v>
          </cell>
        </row>
        <row r="34">
          <cell r="B34">
            <v>17.870833333333334</v>
          </cell>
          <cell r="C34">
            <v>25.7</v>
          </cell>
          <cell r="D34">
            <v>12.7</v>
          </cell>
          <cell r="E34">
            <v>68.25</v>
          </cell>
          <cell r="F34">
            <v>90</v>
          </cell>
          <cell r="G34">
            <v>42</v>
          </cell>
          <cell r="H34">
            <v>10.44</v>
          </cell>
          <cell r="I34" t="str">
            <v>L</v>
          </cell>
          <cell r="J34">
            <v>20.16</v>
          </cell>
          <cell r="K34">
            <v>0</v>
          </cell>
        </row>
        <row r="35">
          <cell r="I35" t="str">
            <v>L</v>
          </cell>
        </row>
      </sheetData>
      <sheetData sheetId="6">
        <row r="5">
          <cell r="B5">
            <v>21.270833333333336</v>
          </cell>
        </row>
      </sheetData>
      <sheetData sheetId="7">
        <row r="5">
          <cell r="B5">
            <v>21.3125</v>
          </cell>
        </row>
      </sheetData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23.770833333333339</v>
          </cell>
        </row>
      </sheetData>
      <sheetData sheetId="1">
        <row r="5">
          <cell r="B5">
            <v>26.299999999999994</v>
          </cell>
        </row>
      </sheetData>
      <sheetData sheetId="2">
        <row r="5">
          <cell r="B5">
            <v>21.654166666666669</v>
          </cell>
        </row>
      </sheetData>
      <sheetData sheetId="3">
        <row r="5">
          <cell r="B5">
            <v>0</v>
          </cell>
        </row>
      </sheetData>
      <sheetData sheetId="4">
        <row r="5">
          <cell r="B5">
            <v>23.358333333333334</v>
          </cell>
        </row>
      </sheetData>
      <sheetData sheetId="5">
        <row r="5">
          <cell r="B5">
            <v>0</v>
          </cell>
          <cell r="C5">
            <v>21.2</v>
          </cell>
          <cell r="D5">
            <v>16.600000000000001</v>
          </cell>
          <cell r="E5">
            <v>73.208333333333329</v>
          </cell>
          <cell r="F5">
            <v>96</v>
          </cell>
          <cell r="G5">
            <v>42</v>
          </cell>
          <cell r="H5">
            <v>7.5600000000000005</v>
          </cell>
          <cell r="I5" t="str">
            <v>NO</v>
          </cell>
          <cell r="J5">
            <v>29.52</v>
          </cell>
          <cell r="K5">
            <v>13</v>
          </cell>
        </row>
        <row r="6">
          <cell r="B6">
            <v>16.991666666666667</v>
          </cell>
          <cell r="C6">
            <v>21</v>
          </cell>
          <cell r="D6">
            <v>15</v>
          </cell>
          <cell r="E6">
            <v>91.5</v>
          </cell>
          <cell r="F6">
            <v>100</v>
          </cell>
          <cell r="G6">
            <v>64</v>
          </cell>
          <cell r="H6">
            <v>9.3600000000000012</v>
          </cell>
          <cell r="I6" t="str">
            <v>S</v>
          </cell>
          <cell r="J6">
            <v>23.400000000000002</v>
          </cell>
          <cell r="K6">
            <v>1</v>
          </cell>
        </row>
        <row r="7">
          <cell r="B7">
            <v>17.449999999999996</v>
          </cell>
          <cell r="C7">
            <v>24.8</v>
          </cell>
          <cell r="D7">
            <v>11.9</v>
          </cell>
          <cell r="E7">
            <v>77.333333333333329</v>
          </cell>
          <cell r="F7">
            <v>96</v>
          </cell>
          <cell r="G7">
            <v>52</v>
          </cell>
          <cell r="H7">
            <v>15.120000000000001</v>
          </cell>
          <cell r="I7" t="str">
            <v>SE</v>
          </cell>
          <cell r="J7">
            <v>23.759999999999998</v>
          </cell>
          <cell r="K7">
            <v>0</v>
          </cell>
        </row>
        <row r="8">
          <cell r="B8">
            <v>20.308333333333334</v>
          </cell>
          <cell r="C8">
            <v>28.3</v>
          </cell>
          <cell r="D8">
            <v>15</v>
          </cell>
          <cell r="E8">
            <v>75.5</v>
          </cell>
          <cell r="F8">
            <v>89</v>
          </cell>
          <cell r="G8">
            <v>49</v>
          </cell>
          <cell r="H8">
            <v>13.32</v>
          </cell>
          <cell r="I8" t="str">
            <v>NE</v>
          </cell>
          <cell r="J8">
            <v>27.720000000000002</v>
          </cell>
          <cell r="K8">
            <v>0</v>
          </cell>
        </row>
        <row r="9">
          <cell r="B9">
            <v>22.474999999999998</v>
          </cell>
          <cell r="C9">
            <v>30.1</v>
          </cell>
          <cell r="D9">
            <v>16.8</v>
          </cell>
          <cell r="E9">
            <v>70.875</v>
          </cell>
          <cell r="F9">
            <v>92</v>
          </cell>
          <cell r="G9">
            <v>40</v>
          </cell>
          <cell r="H9">
            <v>13.68</v>
          </cell>
          <cell r="I9" t="str">
            <v>N</v>
          </cell>
          <cell r="J9">
            <v>35.28</v>
          </cell>
          <cell r="K9">
            <v>0</v>
          </cell>
        </row>
        <row r="10">
          <cell r="B10">
            <v>23.254166666666666</v>
          </cell>
          <cell r="C10">
            <v>29.6</v>
          </cell>
          <cell r="D10">
            <v>18.8</v>
          </cell>
          <cell r="E10">
            <v>68.583333333333329</v>
          </cell>
          <cell r="F10">
            <v>85</v>
          </cell>
          <cell r="G10">
            <v>43</v>
          </cell>
          <cell r="H10">
            <v>19.079999999999998</v>
          </cell>
          <cell r="I10" t="str">
            <v>N</v>
          </cell>
          <cell r="J10">
            <v>44.28</v>
          </cell>
          <cell r="K10">
            <v>0</v>
          </cell>
        </row>
        <row r="11">
          <cell r="B11">
            <v>23</v>
          </cell>
          <cell r="C11">
            <v>30</v>
          </cell>
          <cell r="D11">
            <v>17.899999999999999</v>
          </cell>
          <cell r="E11">
            <v>61.916666666666664</v>
          </cell>
          <cell r="F11">
            <v>84</v>
          </cell>
          <cell r="G11">
            <v>29</v>
          </cell>
          <cell r="H11">
            <v>21.240000000000002</v>
          </cell>
          <cell r="I11" t="str">
            <v>N</v>
          </cell>
          <cell r="J11">
            <v>40.32</v>
          </cell>
          <cell r="K11">
            <v>0</v>
          </cell>
        </row>
        <row r="12">
          <cell r="B12">
            <v>22.720833333333335</v>
          </cell>
          <cell r="C12">
            <v>30</v>
          </cell>
          <cell r="D12">
            <v>16.399999999999999</v>
          </cell>
          <cell r="E12">
            <v>56.833333333333336</v>
          </cell>
          <cell r="F12">
            <v>83</v>
          </cell>
          <cell r="G12">
            <v>30</v>
          </cell>
          <cell r="H12">
            <v>22.32</v>
          </cell>
          <cell r="I12" t="str">
            <v>N</v>
          </cell>
          <cell r="J12">
            <v>48.6</v>
          </cell>
          <cell r="K12">
            <v>0</v>
          </cell>
        </row>
        <row r="13">
          <cell r="B13">
            <v>21.7</v>
          </cell>
          <cell r="C13">
            <v>29.2</v>
          </cell>
          <cell r="D13">
            <v>15.9</v>
          </cell>
          <cell r="E13">
            <v>72.375</v>
          </cell>
          <cell r="F13">
            <v>95</v>
          </cell>
          <cell r="G13">
            <v>38</v>
          </cell>
          <cell r="H13">
            <v>10.08</v>
          </cell>
          <cell r="I13" t="str">
            <v>SE</v>
          </cell>
          <cell r="J13">
            <v>23.400000000000002</v>
          </cell>
          <cell r="K13">
            <v>0</v>
          </cell>
        </row>
        <row r="14">
          <cell r="B14">
            <v>21.545833333333331</v>
          </cell>
          <cell r="C14">
            <v>27.6</v>
          </cell>
          <cell r="D14">
            <v>16.7</v>
          </cell>
          <cell r="E14">
            <v>72.875</v>
          </cell>
          <cell r="F14">
            <v>99</v>
          </cell>
          <cell r="G14">
            <v>35</v>
          </cell>
          <cell r="H14">
            <v>16.2</v>
          </cell>
          <cell r="I14" t="str">
            <v>L</v>
          </cell>
          <cell r="J14">
            <v>29.52</v>
          </cell>
          <cell r="K14">
            <v>0</v>
          </cell>
        </row>
        <row r="15">
          <cell r="B15">
            <v>21.133333333333333</v>
          </cell>
          <cell r="C15">
            <v>26.9</v>
          </cell>
          <cell r="D15">
            <v>16.3</v>
          </cell>
          <cell r="E15">
            <v>61.875</v>
          </cell>
          <cell r="F15">
            <v>79</v>
          </cell>
          <cell r="G15">
            <v>41</v>
          </cell>
          <cell r="H15">
            <v>23.759999999999998</v>
          </cell>
          <cell r="I15" t="str">
            <v>L</v>
          </cell>
          <cell r="J15">
            <v>43.56</v>
          </cell>
          <cell r="K15">
            <v>0</v>
          </cell>
        </row>
        <row r="16">
          <cell r="B16">
            <v>21.124999999999996</v>
          </cell>
          <cell r="C16">
            <v>27.6</v>
          </cell>
          <cell r="D16">
            <v>15.6</v>
          </cell>
          <cell r="E16">
            <v>62.958333333333336</v>
          </cell>
          <cell r="F16">
            <v>80</v>
          </cell>
          <cell r="G16">
            <v>39</v>
          </cell>
          <cell r="H16">
            <v>14.76</v>
          </cell>
          <cell r="I16" t="str">
            <v>L</v>
          </cell>
          <cell r="J16">
            <v>30.96</v>
          </cell>
          <cell r="K16">
            <v>0</v>
          </cell>
        </row>
        <row r="17">
          <cell r="B17">
            <v>21.912499999999994</v>
          </cell>
          <cell r="C17">
            <v>29</v>
          </cell>
          <cell r="D17">
            <v>17</v>
          </cell>
          <cell r="E17">
            <v>58.916666666666664</v>
          </cell>
          <cell r="F17">
            <v>80</v>
          </cell>
          <cell r="G17">
            <v>32</v>
          </cell>
          <cell r="H17">
            <v>12.6</v>
          </cell>
          <cell r="I17" t="str">
            <v>L</v>
          </cell>
          <cell r="J17">
            <v>25.2</v>
          </cell>
          <cell r="K17">
            <v>0</v>
          </cell>
        </row>
        <row r="18">
          <cell r="B18">
            <v>21.979166666666661</v>
          </cell>
          <cell r="C18">
            <v>28</v>
          </cell>
          <cell r="D18">
            <v>15.9</v>
          </cell>
          <cell r="E18">
            <v>54.041666666666664</v>
          </cell>
          <cell r="F18">
            <v>78</v>
          </cell>
          <cell r="G18">
            <v>31</v>
          </cell>
          <cell r="H18">
            <v>12.96</v>
          </cell>
          <cell r="I18" t="str">
            <v>L</v>
          </cell>
          <cell r="J18">
            <v>27.36</v>
          </cell>
          <cell r="K18">
            <v>0</v>
          </cell>
        </row>
        <row r="19">
          <cell r="B19">
            <v>22.033333333333331</v>
          </cell>
          <cell r="C19">
            <v>27.4</v>
          </cell>
          <cell r="D19">
            <v>16.899999999999999</v>
          </cell>
          <cell r="E19">
            <v>55.875</v>
          </cell>
          <cell r="F19">
            <v>71</v>
          </cell>
          <cell r="G19">
            <v>38</v>
          </cell>
          <cell r="H19">
            <v>16.559999999999999</v>
          </cell>
          <cell r="I19" t="str">
            <v>L</v>
          </cell>
          <cell r="J19">
            <v>29.52</v>
          </cell>
          <cell r="K19">
            <v>0</v>
          </cell>
        </row>
        <row r="20">
          <cell r="B20">
            <v>22.295833333333338</v>
          </cell>
          <cell r="C20">
            <v>27.6</v>
          </cell>
          <cell r="D20">
            <v>18.399999999999999</v>
          </cell>
          <cell r="E20">
            <v>54.458333333333336</v>
          </cell>
          <cell r="F20">
            <v>67</v>
          </cell>
          <cell r="G20">
            <v>34</v>
          </cell>
          <cell r="H20">
            <v>17.64</v>
          </cell>
          <cell r="I20" t="str">
            <v>L</v>
          </cell>
          <cell r="J20">
            <v>29.52</v>
          </cell>
          <cell r="K20">
            <v>0</v>
          </cell>
        </row>
        <row r="21">
          <cell r="B21">
            <v>21.599999999999998</v>
          </cell>
          <cell r="C21">
            <v>27</v>
          </cell>
          <cell r="D21">
            <v>15.2</v>
          </cell>
          <cell r="E21">
            <v>56.875</v>
          </cell>
          <cell r="F21">
            <v>80</v>
          </cell>
          <cell r="G21">
            <v>35</v>
          </cell>
          <cell r="H21">
            <v>20.88</v>
          </cell>
          <cell r="I21" t="str">
            <v>SE</v>
          </cell>
          <cell r="J21">
            <v>44.64</v>
          </cell>
          <cell r="K21">
            <v>0</v>
          </cell>
        </row>
        <row r="22">
          <cell r="B22">
            <v>22.154166666666665</v>
          </cell>
          <cell r="C22">
            <v>27</v>
          </cell>
          <cell r="D22">
            <v>17.8</v>
          </cell>
          <cell r="E22">
            <v>54.75</v>
          </cell>
          <cell r="F22">
            <v>71</v>
          </cell>
          <cell r="G22">
            <v>38</v>
          </cell>
          <cell r="H22">
            <v>8.64</v>
          </cell>
          <cell r="I22" t="str">
            <v>SE</v>
          </cell>
          <cell r="J22">
            <v>20.16</v>
          </cell>
          <cell r="K22">
            <v>0</v>
          </cell>
        </row>
        <row r="23">
          <cell r="B23">
            <v>19.108333333333334</v>
          </cell>
          <cell r="C23">
            <v>24.3</v>
          </cell>
          <cell r="D23">
            <v>15.4</v>
          </cell>
          <cell r="E23">
            <v>73.916666666666671</v>
          </cell>
          <cell r="F23">
            <v>95</v>
          </cell>
          <cell r="G23">
            <v>51</v>
          </cell>
          <cell r="H23">
            <v>10.44</v>
          </cell>
          <cell r="I23" t="str">
            <v>S</v>
          </cell>
          <cell r="J23">
            <v>24.840000000000003</v>
          </cell>
          <cell r="K23">
            <v>0</v>
          </cell>
        </row>
        <row r="24">
          <cell r="B24">
            <v>18.216666666666665</v>
          </cell>
          <cell r="C24">
            <v>24.8</v>
          </cell>
          <cell r="D24">
            <v>13.4</v>
          </cell>
          <cell r="E24">
            <v>74.833333333333329</v>
          </cell>
          <cell r="F24">
            <v>95</v>
          </cell>
          <cell r="G24">
            <v>46</v>
          </cell>
          <cell r="H24">
            <v>16.2</v>
          </cell>
          <cell r="I24" t="str">
            <v>SE</v>
          </cell>
          <cell r="J24">
            <v>26.64</v>
          </cell>
          <cell r="K24">
            <v>0</v>
          </cell>
        </row>
        <row r="25">
          <cell r="B25">
            <v>19.833333333333332</v>
          </cell>
          <cell r="C25">
            <v>26.5</v>
          </cell>
          <cell r="D25">
            <v>14.6</v>
          </cell>
          <cell r="E25">
            <v>57.166666666666664</v>
          </cell>
          <cell r="F25">
            <v>75</v>
          </cell>
          <cell r="G25">
            <v>34</v>
          </cell>
          <cell r="H25">
            <v>20.52</v>
          </cell>
          <cell r="I25" t="str">
            <v>L</v>
          </cell>
          <cell r="J25">
            <v>36.72</v>
          </cell>
          <cell r="K25">
            <v>0</v>
          </cell>
        </row>
        <row r="26">
          <cell r="B26">
            <v>21.154166666666665</v>
          </cell>
          <cell r="C26">
            <v>28</v>
          </cell>
          <cell r="D26">
            <v>14.4</v>
          </cell>
          <cell r="E26">
            <v>46.875</v>
          </cell>
          <cell r="F26">
            <v>65</v>
          </cell>
          <cell r="G26">
            <v>26</v>
          </cell>
          <cell r="H26">
            <v>19.079999999999998</v>
          </cell>
          <cell r="I26" t="str">
            <v>L</v>
          </cell>
          <cell r="J26">
            <v>30.96</v>
          </cell>
          <cell r="K26">
            <v>0</v>
          </cell>
        </row>
        <row r="27">
          <cell r="B27">
            <v>21.233333333333331</v>
          </cell>
          <cell r="C27">
            <v>27.6</v>
          </cell>
          <cell r="D27">
            <v>15.3</v>
          </cell>
          <cell r="E27">
            <v>51.541666666666664</v>
          </cell>
          <cell r="F27">
            <v>71</v>
          </cell>
          <cell r="G27">
            <v>31</v>
          </cell>
          <cell r="H27">
            <v>16.920000000000002</v>
          </cell>
          <cell r="I27" t="str">
            <v>L</v>
          </cell>
          <cell r="J27">
            <v>29.16</v>
          </cell>
          <cell r="K27">
            <v>0</v>
          </cell>
        </row>
        <row r="28">
          <cell r="B28">
            <v>21.041666666666661</v>
          </cell>
          <cell r="C28">
            <v>28</v>
          </cell>
          <cell r="D28">
            <v>14.8</v>
          </cell>
          <cell r="E28">
            <v>53.75</v>
          </cell>
          <cell r="F28">
            <v>79</v>
          </cell>
          <cell r="G28">
            <v>28</v>
          </cell>
          <cell r="H28">
            <v>8.2799999999999994</v>
          </cell>
          <cell r="I28" t="str">
            <v>L</v>
          </cell>
          <cell r="J28">
            <v>23.400000000000002</v>
          </cell>
          <cell r="K28">
            <v>0</v>
          </cell>
        </row>
        <row r="29">
          <cell r="B29">
            <v>21.512500000000003</v>
          </cell>
          <cell r="C29">
            <v>28.8</v>
          </cell>
          <cell r="D29">
            <v>15.3</v>
          </cell>
          <cell r="E29">
            <v>54.041666666666664</v>
          </cell>
          <cell r="F29">
            <v>75</v>
          </cell>
          <cell r="G29">
            <v>30</v>
          </cell>
          <cell r="H29">
            <v>15.120000000000001</v>
          </cell>
          <cell r="I29" t="str">
            <v>NO</v>
          </cell>
          <cell r="J29">
            <v>36</v>
          </cell>
          <cell r="K29">
            <v>0</v>
          </cell>
        </row>
        <row r="30">
          <cell r="B30">
            <v>21.845833333333331</v>
          </cell>
          <cell r="C30">
            <v>29.6</v>
          </cell>
          <cell r="D30">
            <v>14.9</v>
          </cell>
          <cell r="E30">
            <v>57.208333333333336</v>
          </cell>
          <cell r="F30">
            <v>82</v>
          </cell>
          <cell r="G30">
            <v>29</v>
          </cell>
          <cell r="H30">
            <v>11.520000000000001</v>
          </cell>
          <cell r="I30" t="str">
            <v>NO</v>
          </cell>
          <cell r="J30">
            <v>28.8</v>
          </cell>
          <cell r="K30">
            <v>0</v>
          </cell>
        </row>
        <row r="31">
          <cell r="B31">
            <v>22.125000000000004</v>
          </cell>
          <cell r="C31">
            <v>30</v>
          </cell>
          <cell r="D31">
            <v>15.4</v>
          </cell>
          <cell r="E31">
            <v>55.125</v>
          </cell>
          <cell r="F31">
            <v>80</v>
          </cell>
          <cell r="G31">
            <v>26</v>
          </cell>
          <cell r="H31">
            <v>11.520000000000001</v>
          </cell>
          <cell r="I31" t="str">
            <v>N</v>
          </cell>
          <cell r="J31">
            <v>27.36</v>
          </cell>
          <cell r="K31">
            <v>0</v>
          </cell>
        </row>
        <row r="32">
          <cell r="B32">
            <v>19.116666666666671</v>
          </cell>
          <cell r="C32">
            <v>25</v>
          </cell>
          <cell r="D32">
            <v>15.5</v>
          </cell>
          <cell r="E32">
            <v>81.625</v>
          </cell>
          <cell r="F32">
            <v>99</v>
          </cell>
          <cell r="G32">
            <v>56</v>
          </cell>
          <cell r="H32">
            <v>9</v>
          </cell>
          <cell r="I32" t="str">
            <v>O</v>
          </cell>
          <cell r="J32">
            <v>29.16</v>
          </cell>
          <cell r="K32">
            <v>0</v>
          </cell>
        </row>
        <row r="33">
          <cell r="B33">
            <v>15.4</v>
          </cell>
          <cell r="C33">
            <v>20.8</v>
          </cell>
          <cell r="D33">
            <v>11</v>
          </cell>
          <cell r="E33">
            <v>81.875</v>
          </cell>
          <cell r="F33">
            <v>96</v>
          </cell>
          <cell r="G33">
            <v>58</v>
          </cell>
          <cell r="H33">
            <v>8.2799999999999994</v>
          </cell>
          <cell r="I33" t="str">
            <v>O</v>
          </cell>
          <cell r="J33">
            <v>24.840000000000003</v>
          </cell>
          <cell r="K33">
            <v>0</v>
          </cell>
        </row>
        <row r="34">
          <cell r="B34">
            <v>16.074999999999999</v>
          </cell>
          <cell r="C34">
            <v>25.1</v>
          </cell>
          <cell r="D34">
            <v>11.1</v>
          </cell>
          <cell r="E34">
            <v>71.416666666666671</v>
          </cell>
          <cell r="F34">
            <v>92</v>
          </cell>
          <cell r="G34">
            <v>41</v>
          </cell>
          <cell r="H34">
            <v>10.44</v>
          </cell>
          <cell r="I34" t="str">
            <v>SE</v>
          </cell>
          <cell r="J34">
            <v>28.8</v>
          </cell>
          <cell r="K34">
            <v>0</v>
          </cell>
        </row>
        <row r="35">
          <cell r="I35" t="str">
            <v>L</v>
          </cell>
        </row>
      </sheetData>
      <sheetData sheetId="6">
        <row r="5">
          <cell r="B5">
            <v>20.479166666666668</v>
          </cell>
        </row>
      </sheetData>
      <sheetData sheetId="7">
        <row r="5">
          <cell r="B5">
            <v>23.8</v>
          </cell>
        </row>
      </sheetData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22.337500000000002</v>
          </cell>
          <cell r="C5">
            <v>26.4</v>
          </cell>
          <cell r="D5">
            <v>20.399999999999999</v>
          </cell>
          <cell r="E5">
            <v>78</v>
          </cell>
          <cell r="F5">
            <v>90</v>
          </cell>
          <cell r="G5">
            <v>64</v>
          </cell>
          <cell r="H5">
            <v>14.4</v>
          </cell>
          <cell r="I5" t="str">
            <v>SO</v>
          </cell>
          <cell r="J5">
            <v>32.4</v>
          </cell>
          <cell r="K5">
            <v>6.6000000000000014</v>
          </cell>
        </row>
        <row r="6">
          <cell r="B6">
            <v>20.529166666666665</v>
          </cell>
          <cell r="C6">
            <v>23</v>
          </cell>
          <cell r="D6">
            <v>18.399999999999999</v>
          </cell>
          <cell r="E6">
            <v>72.458333333333329</v>
          </cell>
          <cell r="F6">
            <v>85</v>
          </cell>
          <cell r="G6">
            <v>63</v>
          </cell>
          <cell r="H6">
            <v>12.24</v>
          </cell>
          <cell r="I6" t="str">
            <v>L</v>
          </cell>
          <cell r="J6">
            <v>24.48</v>
          </cell>
          <cell r="K6">
            <v>0</v>
          </cell>
        </row>
        <row r="7">
          <cell r="B7">
            <v>20.829166666666662</v>
          </cell>
          <cell r="C7">
            <v>23.5</v>
          </cell>
          <cell r="D7">
            <v>18.100000000000001</v>
          </cell>
          <cell r="E7">
            <v>77.375</v>
          </cell>
          <cell r="F7">
            <v>92</v>
          </cell>
          <cell r="G7">
            <v>68</v>
          </cell>
          <cell r="H7">
            <v>13.32</v>
          </cell>
          <cell r="I7" t="str">
            <v>L</v>
          </cell>
          <cell r="J7">
            <v>24.48</v>
          </cell>
          <cell r="K7">
            <v>1.7999999999999998</v>
          </cell>
        </row>
        <row r="8">
          <cell r="B8">
            <v>24.533333333333331</v>
          </cell>
          <cell r="C8">
            <v>29</v>
          </cell>
          <cell r="D8">
            <v>21.7</v>
          </cell>
          <cell r="E8">
            <v>82.208333333333329</v>
          </cell>
          <cell r="F8">
            <v>92</v>
          </cell>
          <cell r="G8">
            <v>68</v>
          </cell>
          <cell r="H8">
            <v>14.76</v>
          </cell>
          <cell r="I8" t="str">
            <v>L</v>
          </cell>
          <cell r="J8">
            <v>25.56</v>
          </cell>
          <cell r="K8">
            <v>0</v>
          </cell>
        </row>
        <row r="9">
          <cell r="B9">
            <v>26.891666666666669</v>
          </cell>
          <cell r="C9">
            <v>32.1</v>
          </cell>
          <cell r="D9">
            <v>24.2</v>
          </cell>
          <cell r="E9">
            <v>78.208333333333329</v>
          </cell>
          <cell r="F9">
            <v>88</v>
          </cell>
          <cell r="G9">
            <v>57</v>
          </cell>
          <cell r="H9">
            <v>9.3600000000000012</v>
          </cell>
          <cell r="I9" t="str">
            <v>NE</v>
          </cell>
          <cell r="J9">
            <v>23.759999999999998</v>
          </cell>
          <cell r="K9">
            <v>0</v>
          </cell>
        </row>
        <row r="10">
          <cell r="B10">
            <v>27.458333333333332</v>
          </cell>
          <cell r="C10">
            <v>32.5</v>
          </cell>
          <cell r="D10">
            <v>24.4</v>
          </cell>
          <cell r="E10">
            <v>74.416666666666671</v>
          </cell>
          <cell r="F10">
            <v>87</v>
          </cell>
          <cell r="G10">
            <v>56</v>
          </cell>
          <cell r="H10">
            <v>10.44</v>
          </cell>
          <cell r="I10" t="str">
            <v>N</v>
          </cell>
          <cell r="J10">
            <v>25.2</v>
          </cell>
          <cell r="K10">
            <v>0</v>
          </cell>
        </row>
        <row r="11">
          <cell r="B11">
            <v>27.916666666666671</v>
          </cell>
          <cell r="C11">
            <v>32.799999999999997</v>
          </cell>
          <cell r="D11">
            <v>25</v>
          </cell>
          <cell r="E11">
            <v>71.083333333333329</v>
          </cell>
          <cell r="F11">
            <v>80</v>
          </cell>
          <cell r="G11">
            <v>53</v>
          </cell>
          <cell r="H11">
            <v>10.8</v>
          </cell>
          <cell r="I11" t="str">
            <v>L</v>
          </cell>
          <cell r="J11">
            <v>27.720000000000002</v>
          </cell>
          <cell r="K11">
            <v>0</v>
          </cell>
        </row>
        <row r="12">
          <cell r="B12">
            <v>25.616666666666671</v>
          </cell>
          <cell r="C12">
            <v>30.4</v>
          </cell>
          <cell r="D12">
            <v>21.8</v>
          </cell>
          <cell r="E12">
            <v>78.958333333333329</v>
          </cell>
          <cell r="F12">
            <v>89</v>
          </cell>
          <cell r="G12">
            <v>64</v>
          </cell>
          <cell r="H12">
            <v>17.28</v>
          </cell>
          <cell r="I12" t="str">
            <v>NE</v>
          </cell>
          <cell r="J12">
            <v>63.72</v>
          </cell>
          <cell r="K12">
            <v>2.6</v>
          </cell>
        </row>
        <row r="13">
          <cell r="B13">
            <v>22.337500000000002</v>
          </cell>
          <cell r="C13">
            <v>24.9</v>
          </cell>
          <cell r="D13">
            <v>20.7</v>
          </cell>
          <cell r="E13">
            <v>81.416666666666671</v>
          </cell>
          <cell r="F13">
            <v>87</v>
          </cell>
          <cell r="G13">
            <v>73</v>
          </cell>
          <cell r="H13">
            <v>18.36</v>
          </cell>
          <cell r="I13" t="str">
            <v>L</v>
          </cell>
          <cell r="J13">
            <v>32.4</v>
          </cell>
          <cell r="K13">
            <v>0</v>
          </cell>
        </row>
        <row r="14">
          <cell r="B14">
            <v>23.654166666666669</v>
          </cell>
          <cell r="C14">
            <v>26.7</v>
          </cell>
          <cell r="D14">
            <v>21.5</v>
          </cell>
          <cell r="E14">
            <v>70</v>
          </cell>
          <cell r="F14">
            <v>86</v>
          </cell>
          <cell r="G14">
            <v>55</v>
          </cell>
          <cell r="H14">
            <v>15.120000000000001</v>
          </cell>
          <cell r="I14" t="str">
            <v>SE</v>
          </cell>
          <cell r="J14">
            <v>28.8</v>
          </cell>
          <cell r="K14">
            <v>0</v>
          </cell>
        </row>
        <row r="15">
          <cell r="B15">
            <v>24.687500000000004</v>
          </cell>
          <cell r="C15">
            <v>28.9</v>
          </cell>
          <cell r="D15">
            <v>21.8</v>
          </cell>
          <cell r="E15">
            <v>75.041666666666671</v>
          </cell>
          <cell r="F15">
            <v>85</v>
          </cell>
          <cell r="G15">
            <v>59</v>
          </cell>
          <cell r="H15">
            <v>15.120000000000001</v>
          </cell>
          <cell r="I15" t="str">
            <v>SE</v>
          </cell>
          <cell r="J15">
            <v>26.28</v>
          </cell>
          <cell r="K15">
            <v>0</v>
          </cell>
        </row>
        <row r="16">
          <cell r="B16">
            <v>26.741666666666664</v>
          </cell>
          <cell r="C16">
            <v>31.6</v>
          </cell>
          <cell r="D16">
            <v>24.1</v>
          </cell>
          <cell r="E16">
            <v>73.166666666666671</v>
          </cell>
          <cell r="F16">
            <v>87</v>
          </cell>
          <cell r="G16">
            <v>54</v>
          </cell>
          <cell r="H16">
            <v>12.96</v>
          </cell>
          <cell r="I16" t="str">
            <v>L</v>
          </cell>
          <cell r="J16">
            <v>32.76</v>
          </cell>
          <cell r="K16">
            <v>0</v>
          </cell>
        </row>
        <row r="17">
          <cell r="B17">
            <v>26.8125</v>
          </cell>
          <cell r="C17">
            <v>30.6</v>
          </cell>
          <cell r="D17">
            <v>24.4</v>
          </cell>
          <cell r="E17">
            <v>75.208333333333329</v>
          </cell>
          <cell r="F17">
            <v>82</v>
          </cell>
          <cell r="G17">
            <v>63</v>
          </cell>
          <cell r="H17">
            <v>12.96</v>
          </cell>
          <cell r="I17" t="str">
            <v>L</v>
          </cell>
          <cell r="J17">
            <v>25.92</v>
          </cell>
          <cell r="K17">
            <v>0</v>
          </cell>
        </row>
        <row r="18">
          <cell r="B18">
            <v>17.516666666666666</v>
          </cell>
          <cell r="C18">
            <v>27.3</v>
          </cell>
          <cell r="D18">
            <v>15.4</v>
          </cell>
          <cell r="E18">
            <v>84.75</v>
          </cell>
          <cell r="F18">
            <v>92</v>
          </cell>
          <cell r="G18">
            <v>73</v>
          </cell>
          <cell r="H18">
            <v>20.52</v>
          </cell>
          <cell r="I18" t="str">
            <v>SO</v>
          </cell>
          <cell r="J18">
            <v>51.12</v>
          </cell>
          <cell r="K18">
            <v>0</v>
          </cell>
        </row>
        <row r="19">
          <cell r="B19">
            <v>17.662500000000001</v>
          </cell>
          <cell r="C19">
            <v>21.9</v>
          </cell>
          <cell r="D19">
            <v>15.7</v>
          </cell>
          <cell r="E19">
            <v>85.041666666666671</v>
          </cell>
          <cell r="F19">
            <v>92</v>
          </cell>
          <cell r="G19">
            <v>74</v>
          </cell>
          <cell r="H19">
            <v>16.920000000000002</v>
          </cell>
          <cell r="I19" t="str">
            <v>SO</v>
          </cell>
          <cell r="J19">
            <v>32.76</v>
          </cell>
          <cell r="K19">
            <v>0</v>
          </cell>
        </row>
        <row r="20">
          <cell r="B20">
            <v>20.637499999999999</v>
          </cell>
          <cell r="C20">
            <v>25.8</v>
          </cell>
          <cell r="D20">
            <v>17.7</v>
          </cell>
          <cell r="E20">
            <v>86.625</v>
          </cell>
          <cell r="F20">
            <v>95</v>
          </cell>
          <cell r="G20">
            <v>70</v>
          </cell>
          <cell r="H20">
            <v>12.24</v>
          </cell>
          <cell r="I20" t="str">
            <v>O</v>
          </cell>
          <cell r="J20">
            <v>22.32</v>
          </cell>
          <cell r="K20">
            <v>0</v>
          </cell>
        </row>
        <row r="21">
          <cell r="B21">
            <v>23.591666666666669</v>
          </cell>
          <cell r="C21">
            <v>29.6</v>
          </cell>
          <cell r="D21">
            <v>20.2</v>
          </cell>
          <cell r="E21">
            <v>81.166666666666671</v>
          </cell>
          <cell r="F21">
            <v>93</v>
          </cell>
          <cell r="G21">
            <v>62</v>
          </cell>
          <cell r="H21">
            <v>10.08</v>
          </cell>
          <cell r="I21" t="str">
            <v>SO</v>
          </cell>
          <cell r="J21">
            <v>23.040000000000003</v>
          </cell>
          <cell r="K21">
            <v>0</v>
          </cell>
        </row>
        <row r="22">
          <cell r="B22">
            <v>23.854166666666671</v>
          </cell>
          <cell r="C22">
            <v>27.5</v>
          </cell>
          <cell r="D22">
            <v>21</v>
          </cell>
          <cell r="E22">
            <v>77.625</v>
          </cell>
          <cell r="F22">
            <v>91</v>
          </cell>
          <cell r="G22">
            <v>65</v>
          </cell>
          <cell r="H22">
            <v>18.36</v>
          </cell>
          <cell r="I22" t="str">
            <v>SO</v>
          </cell>
          <cell r="J22">
            <v>36</v>
          </cell>
          <cell r="K22">
            <v>0</v>
          </cell>
        </row>
        <row r="23">
          <cell r="B23">
            <v>22.45</v>
          </cell>
          <cell r="C23">
            <v>25.7</v>
          </cell>
          <cell r="D23">
            <v>20.9</v>
          </cell>
          <cell r="E23">
            <v>78.375</v>
          </cell>
          <cell r="F23">
            <v>88</v>
          </cell>
          <cell r="G23">
            <v>62</v>
          </cell>
          <cell r="H23">
            <v>16.2</v>
          </cell>
          <cell r="I23" t="str">
            <v>SO</v>
          </cell>
          <cell r="J23">
            <v>36.72</v>
          </cell>
          <cell r="K23">
            <v>0</v>
          </cell>
        </row>
        <row r="24">
          <cell r="B24">
            <v>19.945833333333333</v>
          </cell>
          <cell r="C24">
            <v>23.8</v>
          </cell>
          <cell r="D24">
            <v>17.399999999999999</v>
          </cell>
          <cell r="E24">
            <v>82.916666666666671</v>
          </cell>
          <cell r="F24">
            <v>90</v>
          </cell>
          <cell r="G24">
            <v>73</v>
          </cell>
          <cell r="H24">
            <v>15.840000000000002</v>
          </cell>
          <cell r="I24" t="str">
            <v>S</v>
          </cell>
          <cell r="J24">
            <v>32.04</v>
          </cell>
          <cell r="K24">
            <v>0</v>
          </cell>
        </row>
        <row r="25">
          <cell r="B25">
            <v>22.358333333333334</v>
          </cell>
          <cell r="C25">
            <v>26.6</v>
          </cell>
          <cell r="D25">
            <v>18.7</v>
          </cell>
          <cell r="E25">
            <v>75.833333333333329</v>
          </cell>
          <cell r="F25">
            <v>91</v>
          </cell>
          <cell r="G25">
            <v>62</v>
          </cell>
          <cell r="H25">
            <v>18.720000000000002</v>
          </cell>
          <cell r="I25" t="str">
            <v>L</v>
          </cell>
          <cell r="J25">
            <v>35.28</v>
          </cell>
          <cell r="K25">
            <v>0</v>
          </cell>
        </row>
        <row r="26">
          <cell r="B26">
            <v>24.383333333333336</v>
          </cell>
          <cell r="C26">
            <v>26.1</v>
          </cell>
          <cell r="D26">
            <v>22.6</v>
          </cell>
          <cell r="E26">
            <v>69.583333333333329</v>
          </cell>
          <cell r="F26">
            <v>76</v>
          </cell>
          <cell r="G26">
            <v>60</v>
          </cell>
          <cell r="H26">
            <v>17.64</v>
          </cell>
          <cell r="I26" t="str">
            <v>L</v>
          </cell>
          <cell r="J26">
            <v>28.8</v>
          </cell>
          <cell r="K26">
            <v>0</v>
          </cell>
        </row>
        <row r="27">
          <cell r="B27">
            <v>26.158333333333335</v>
          </cell>
          <cell r="C27">
            <v>30</v>
          </cell>
          <cell r="D27">
            <v>23.9</v>
          </cell>
          <cell r="E27">
            <v>69.291666666666671</v>
          </cell>
          <cell r="F27">
            <v>77</v>
          </cell>
          <cell r="G27">
            <v>55</v>
          </cell>
          <cell r="H27">
            <v>12.6</v>
          </cell>
          <cell r="I27" t="str">
            <v>SE</v>
          </cell>
          <cell r="J27">
            <v>21.240000000000002</v>
          </cell>
          <cell r="K27">
            <v>0</v>
          </cell>
        </row>
        <row r="28">
          <cell r="B28">
            <v>26.641666666666676</v>
          </cell>
          <cell r="C28">
            <v>29.8</v>
          </cell>
          <cell r="D28">
            <v>24.4</v>
          </cell>
          <cell r="E28">
            <v>67.666666666666671</v>
          </cell>
          <cell r="F28">
            <v>77</v>
          </cell>
          <cell r="G28">
            <v>51</v>
          </cell>
          <cell r="H28">
            <v>11.520000000000001</v>
          </cell>
          <cell r="I28" t="str">
            <v>L</v>
          </cell>
          <cell r="J28">
            <v>20.88</v>
          </cell>
          <cell r="K28">
            <v>0</v>
          </cell>
        </row>
        <row r="29">
          <cell r="B29">
            <v>26.229166666666661</v>
          </cell>
          <cell r="C29">
            <v>29.8</v>
          </cell>
          <cell r="D29">
            <v>23.7</v>
          </cell>
          <cell r="E29">
            <v>68</v>
          </cell>
          <cell r="F29">
            <v>78</v>
          </cell>
          <cell r="G29">
            <v>52</v>
          </cell>
          <cell r="H29">
            <v>10.44</v>
          </cell>
          <cell r="I29" t="str">
            <v>L</v>
          </cell>
          <cell r="J29">
            <v>23.040000000000003</v>
          </cell>
          <cell r="K29">
            <v>0</v>
          </cell>
        </row>
        <row r="30">
          <cell r="B30">
            <v>25.99166666666666</v>
          </cell>
          <cell r="C30">
            <v>29.5</v>
          </cell>
          <cell r="D30">
            <v>23.3</v>
          </cell>
          <cell r="E30">
            <v>70.625</v>
          </cell>
          <cell r="F30">
            <v>77</v>
          </cell>
          <cell r="G30">
            <v>59</v>
          </cell>
          <cell r="H30">
            <v>9</v>
          </cell>
          <cell r="I30" t="str">
            <v>L</v>
          </cell>
          <cell r="J30">
            <v>15.840000000000002</v>
          </cell>
          <cell r="K30">
            <v>0</v>
          </cell>
        </row>
        <row r="31">
          <cell r="B31">
            <v>21.008333333333333</v>
          </cell>
          <cell r="C31">
            <v>26.3</v>
          </cell>
          <cell r="D31">
            <v>16.3</v>
          </cell>
          <cell r="E31">
            <v>78.041666666666671</v>
          </cell>
          <cell r="F31">
            <v>90</v>
          </cell>
          <cell r="G31">
            <v>69</v>
          </cell>
          <cell r="H31">
            <v>20.88</v>
          </cell>
          <cell r="I31" t="str">
            <v>SO</v>
          </cell>
          <cell r="J31">
            <v>37.800000000000004</v>
          </cell>
          <cell r="K31">
            <v>0</v>
          </cell>
        </row>
        <row r="32">
          <cell r="B32">
            <v>13.370833333333332</v>
          </cell>
          <cell r="C32">
            <v>16.399999999999999</v>
          </cell>
          <cell r="D32">
            <v>12.5</v>
          </cell>
          <cell r="E32">
            <v>83.041666666666671</v>
          </cell>
          <cell r="F32">
            <v>88</v>
          </cell>
          <cell r="G32">
            <v>75</v>
          </cell>
          <cell r="H32">
            <v>15.840000000000002</v>
          </cell>
          <cell r="I32" t="str">
            <v>O</v>
          </cell>
          <cell r="J32">
            <v>38.880000000000003</v>
          </cell>
          <cell r="K32">
            <v>0.60000000000000009</v>
          </cell>
        </row>
        <row r="33">
          <cell r="B33">
            <v>15.933333333333335</v>
          </cell>
          <cell r="C33">
            <v>19.8</v>
          </cell>
          <cell r="D33">
            <v>13.3</v>
          </cell>
          <cell r="E33">
            <v>76.583333333333329</v>
          </cell>
          <cell r="F33">
            <v>91</v>
          </cell>
          <cell r="G33">
            <v>56</v>
          </cell>
          <cell r="H33">
            <v>14.04</v>
          </cell>
          <cell r="I33" t="str">
            <v>SO</v>
          </cell>
          <cell r="J33">
            <v>27.720000000000002</v>
          </cell>
          <cell r="K33">
            <v>0.4</v>
          </cell>
        </row>
        <row r="34">
          <cell r="B34">
            <v>17.124999999999996</v>
          </cell>
          <cell r="C34">
            <v>21.5</v>
          </cell>
          <cell r="D34">
            <v>13</v>
          </cell>
          <cell r="E34">
            <v>73.625</v>
          </cell>
          <cell r="F34">
            <v>89</v>
          </cell>
          <cell r="G34">
            <v>60</v>
          </cell>
          <cell r="H34">
            <v>13.32</v>
          </cell>
          <cell r="I34" t="str">
            <v>SO</v>
          </cell>
          <cell r="J34">
            <v>23.040000000000003</v>
          </cell>
          <cell r="K34">
            <v>0</v>
          </cell>
        </row>
        <row r="35">
          <cell r="I35" t="str">
            <v>L</v>
          </cell>
        </row>
      </sheetData>
      <sheetData sheetId="6">
        <row r="5">
          <cell r="B5" t="str">
            <v>*</v>
          </cell>
        </row>
      </sheetData>
      <sheetData sheetId="7">
        <row r="5">
          <cell r="B5">
            <v>26.633333333333329</v>
          </cell>
        </row>
      </sheetData>
      <sheetData sheetId="8">
        <row r="5">
          <cell r="B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18.149999999999999</v>
          </cell>
          <cell r="C5">
            <v>21</v>
          </cell>
          <cell r="D5">
            <v>16.100000000000001</v>
          </cell>
          <cell r="E5">
            <v>76</v>
          </cell>
          <cell r="F5">
            <v>98</v>
          </cell>
          <cell r="G5">
            <v>44</v>
          </cell>
          <cell r="H5">
            <v>15.48</v>
          </cell>
          <cell r="I5" t="str">
            <v>N</v>
          </cell>
          <cell r="J5">
            <v>21.6</v>
          </cell>
          <cell r="K5">
            <v>13.4</v>
          </cell>
        </row>
        <row r="6">
          <cell r="B6">
            <v>18.604166666666668</v>
          </cell>
          <cell r="C6">
            <v>23.9</v>
          </cell>
          <cell r="D6">
            <v>16.7</v>
          </cell>
          <cell r="E6">
            <v>89.041666666666671</v>
          </cell>
          <cell r="F6">
            <v>99</v>
          </cell>
          <cell r="G6">
            <v>57</v>
          </cell>
          <cell r="H6">
            <v>15.840000000000002</v>
          </cell>
          <cell r="I6" t="str">
            <v>SE</v>
          </cell>
          <cell r="J6">
            <v>26.28</v>
          </cell>
          <cell r="K6">
            <v>1</v>
          </cell>
        </row>
        <row r="7">
          <cell r="B7">
            <v>17.833333333333332</v>
          </cell>
          <cell r="C7">
            <v>24.6</v>
          </cell>
          <cell r="D7">
            <v>12.2</v>
          </cell>
          <cell r="E7">
            <v>81.916666666666671</v>
          </cell>
          <cell r="F7">
            <v>97</v>
          </cell>
          <cell r="G7">
            <v>58</v>
          </cell>
          <cell r="H7">
            <v>22.32</v>
          </cell>
          <cell r="I7" t="str">
            <v>NE</v>
          </cell>
          <cell r="J7">
            <v>31.680000000000003</v>
          </cell>
          <cell r="K7">
            <v>0</v>
          </cell>
        </row>
        <row r="8">
          <cell r="B8">
            <v>21.679166666666671</v>
          </cell>
          <cell r="C8">
            <v>30.3</v>
          </cell>
          <cell r="D8">
            <v>16.3</v>
          </cell>
          <cell r="E8">
            <v>76.375</v>
          </cell>
          <cell r="F8">
            <v>96</v>
          </cell>
          <cell r="G8">
            <v>43</v>
          </cell>
          <cell r="H8">
            <v>20.52</v>
          </cell>
          <cell r="I8" t="str">
            <v>NE</v>
          </cell>
          <cell r="J8">
            <v>33.840000000000003</v>
          </cell>
          <cell r="K8">
            <v>0</v>
          </cell>
        </row>
        <row r="9">
          <cell r="B9">
            <v>23.549999999999997</v>
          </cell>
          <cell r="C9">
            <v>31.2</v>
          </cell>
          <cell r="D9">
            <v>18.5</v>
          </cell>
          <cell r="E9">
            <v>70.625</v>
          </cell>
          <cell r="F9">
            <v>91</v>
          </cell>
          <cell r="G9">
            <v>38</v>
          </cell>
          <cell r="H9">
            <v>22.32</v>
          </cell>
          <cell r="I9" t="str">
            <v>NE</v>
          </cell>
          <cell r="J9">
            <v>40.680000000000007</v>
          </cell>
          <cell r="K9">
            <v>0</v>
          </cell>
        </row>
        <row r="10">
          <cell r="B10">
            <v>24.020833333333329</v>
          </cell>
          <cell r="C10">
            <v>30.1</v>
          </cell>
          <cell r="D10">
            <v>18.3</v>
          </cell>
          <cell r="E10">
            <v>69.75</v>
          </cell>
          <cell r="F10">
            <v>93</v>
          </cell>
          <cell r="G10">
            <v>44</v>
          </cell>
          <cell r="H10">
            <v>27.36</v>
          </cell>
          <cell r="I10" t="str">
            <v>N</v>
          </cell>
          <cell r="J10">
            <v>38.880000000000003</v>
          </cell>
          <cell r="K10">
            <v>0</v>
          </cell>
        </row>
        <row r="11">
          <cell r="B11">
            <v>23.645833333333339</v>
          </cell>
          <cell r="C11">
            <v>30.9</v>
          </cell>
          <cell r="D11">
            <v>18.899999999999999</v>
          </cell>
          <cell r="E11">
            <v>64.166666666666671</v>
          </cell>
          <cell r="F11">
            <v>87</v>
          </cell>
          <cell r="G11">
            <v>32</v>
          </cell>
          <cell r="H11">
            <v>31.319999999999997</v>
          </cell>
          <cell r="I11" t="str">
            <v>N</v>
          </cell>
          <cell r="J11">
            <v>48.96</v>
          </cell>
          <cell r="K11">
            <v>0</v>
          </cell>
        </row>
        <row r="12">
          <cell r="B12">
            <v>23.4375</v>
          </cell>
          <cell r="C12">
            <v>30.9</v>
          </cell>
          <cell r="D12">
            <v>17.899999999999999</v>
          </cell>
          <cell r="E12">
            <v>58.083333333333336</v>
          </cell>
          <cell r="F12">
            <v>81</v>
          </cell>
          <cell r="G12">
            <v>29</v>
          </cell>
          <cell r="H12">
            <v>30.96</v>
          </cell>
          <cell r="I12" t="str">
            <v>N</v>
          </cell>
          <cell r="J12">
            <v>43.56</v>
          </cell>
          <cell r="K12">
            <v>0</v>
          </cell>
        </row>
        <row r="13">
          <cell r="B13">
            <v>22.766666666666669</v>
          </cell>
          <cell r="C13">
            <v>30.1</v>
          </cell>
          <cell r="D13">
            <v>16.399999999999999</v>
          </cell>
          <cell r="E13">
            <v>70</v>
          </cell>
          <cell r="F13">
            <v>97</v>
          </cell>
          <cell r="G13">
            <v>35</v>
          </cell>
          <cell r="H13">
            <v>17.64</v>
          </cell>
          <cell r="I13" t="str">
            <v>NE</v>
          </cell>
          <cell r="J13">
            <v>24.840000000000003</v>
          </cell>
          <cell r="K13">
            <v>0</v>
          </cell>
        </row>
        <row r="14">
          <cell r="B14">
            <v>23.058333333333337</v>
          </cell>
          <cell r="C14">
            <v>29.4</v>
          </cell>
          <cell r="D14">
            <v>17.899999999999999</v>
          </cell>
          <cell r="E14">
            <v>65.416666666666671</v>
          </cell>
          <cell r="F14">
            <v>94</v>
          </cell>
          <cell r="G14">
            <v>29</v>
          </cell>
          <cell r="H14">
            <v>20.88</v>
          </cell>
          <cell r="I14" t="str">
            <v>L</v>
          </cell>
          <cell r="J14">
            <v>43.56</v>
          </cell>
          <cell r="K14">
            <v>0</v>
          </cell>
        </row>
        <row r="15">
          <cell r="B15">
            <v>21.8125</v>
          </cell>
          <cell r="C15">
            <v>29.3</v>
          </cell>
          <cell r="D15">
            <v>15.2</v>
          </cell>
          <cell r="E15">
            <v>60.041666666666664</v>
          </cell>
          <cell r="F15">
            <v>87</v>
          </cell>
          <cell r="G15">
            <v>32</v>
          </cell>
          <cell r="H15">
            <v>24.12</v>
          </cell>
          <cell r="I15" t="str">
            <v>NE</v>
          </cell>
          <cell r="J15">
            <v>39.96</v>
          </cell>
          <cell r="K15">
            <v>0</v>
          </cell>
        </row>
        <row r="16">
          <cell r="B16">
            <v>21.666666666666668</v>
          </cell>
          <cell r="C16">
            <v>29.9</v>
          </cell>
          <cell r="D16">
            <v>16.2</v>
          </cell>
          <cell r="E16">
            <v>61.833333333333336</v>
          </cell>
          <cell r="F16">
            <v>83</v>
          </cell>
          <cell r="G16">
            <v>32</v>
          </cell>
          <cell r="H16">
            <v>27.36</v>
          </cell>
          <cell r="I16" t="str">
            <v>NE</v>
          </cell>
          <cell r="J16">
            <v>42.12</v>
          </cell>
          <cell r="K16">
            <v>0</v>
          </cell>
        </row>
        <row r="17">
          <cell r="B17">
            <v>22.458333333333329</v>
          </cell>
          <cell r="C17">
            <v>30.2</v>
          </cell>
          <cell r="D17">
            <v>16.3</v>
          </cell>
          <cell r="E17">
            <v>59.166666666666664</v>
          </cell>
          <cell r="F17">
            <v>84</v>
          </cell>
          <cell r="G17">
            <v>30</v>
          </cell>
          <cell r="H17">
            <v>20.16</v>
          </cell>
          <cell r="I17" t="str">
            <v>NE</v>
          </cell>
          <cell r="J17">
            <v>29.880000000000003</v>
          </cell>
          <cell r="K17">
            <v>0</v>
          </cell>
        </row>
        <row r="18">
          <cell r="B18">
            <v>21.962499999999995</v>
          </cell>
          <cell r="C18">
            <v>29.7</v>
          </cell>
          <cell r="D18">
            <v>15.8</v>
          </cell>
          <cell r="E18">
            <v>56.666666666666664</v>
          </cell>
          <cell r="F18">
            <v>80</v>
          </cell>
          <cell r="G18">
            <v>29</v>
          </cell>
          <cell r="H18">
            <v>18</v>
          </cell>
          <cell r="I18" t="str">
            <v>NE</v>
          </cell>
          <cell r="J18">
            <v>28.08</v>
          </cell>
          <cell r="K18">
            <v>0</v>
          </cell>
        </row>
        <row r="19">
          <cell r="B19">
            <v>21.475000000000005</v>
          </cell>
          <cell r="C19">
            <v>28.9</v>
          </cell>
          <cell r="D19">
            <v>14.8</v>
          </cell>
          <cell r="E19">
            <v>59.708333333333336</v>
          </cell>
          <cell r="F19">
            <v>83</v>
          </cell>
          <cell r="G19">
            <v>34</v>
          </cell>
          <cell r="H19">
            <v>20.52</v>
          </cell>
          <cell r="I19" t="str">
            <v>NE</v>
          </cell>
          <cell r="J19">
            <v>30.96</v>
          </cell>
          <cell r="K19">
            <v>0</v>
          </cell>
        </row>
        <row r="20">
          <cell r="B20">
            <v>21.516666666666666</v>
          </cell>
          <cell r="C20">
            <v>28.8</v>
          </cell>
          <cell r="D20">
            <v>14.3</v>
          </cell>
          <cell r="E20">
            <v>59.25</v>
          </cell>
          <cell r="F20">
            <v>85</v>
          </cell>
          <cell r="G20">
            <v>31</v>
          </cell>
          <cell r="H20">
            <v>21.6</v>
          </cell>
          <cell r="I20" t="str">
            <v>NE</v>
          </cell>
          <cell r="J20">
            <v>37.440000000000005</v>
          </cell>
          <cell r="K20">
            <v>0</v>
          </cell>
        </row>
        <row r="21">
          <cell r="B21">
            <v>21.741666666666671</v>
          </cell>
          <cell r="C21">
            <v>28.5</v>
          </cell>
          <cell r="D21">
            <v>15.3</v>
          </cell>
          <cell r="E21">
            <v>57.625</v>
          </cell>
          <cell r="F21">
            <v>83</v>
          </cell>
          <cell r="G21">
            <v>33</v>
          </cell>
          <cell r="H21">
            <v>21.240000000000002</v>
          </cell>
          <cell r="I21" t="str">
            <v>L</v>
          </cell>
          <cell r="J21">
            <v>35.28</v>
          </cell>
          <cell r="K21">
            <v>0</v>
          </cell>
        </row>
        <row r="22">
          <cell r="B22">
            <v>21.704166666666669</v>
          </cell>
          <cell r="C22">
            <v>28.7</v>
          </cell>
          <cell r="D22">
            <v>16.5</v>
          </cell>
          <cell r="E22">
            <v>58.875</v>
          </cell>
          <cell r="F22">
            <v>81</v>
          </cell>
          <cell r="G22">
            <v>34</v>
          </cell>
          <cell r="H22">
            <v>16.2</v>
          </cell>
          <cell r="I22" t="str">
            <v>L</v>
          </cell>
          <cell r="J22">
            <v>26.64</v>
          </cell>
          <cell r="K22">
            <v>0</v>
          </cell>
        </row>
        <row r="23">
          <cell r="B23">
            <v>20.495833333333334</v>
          </cell>
          <cell r="C23">
            <v>27</v>
          </cell>
          <cell r="D23">
            <v>15.4</v>
          </cell>
          <cell r="E23">
            <v>68.583333333333329</v>
          </cell>
          <cell r="F23">
            <v>94</v>
          </cell>
          <cell r="G23">
            <v>40</v>
          </cell>
          <cell r="H23">
            <v>14.76</v>
          </cell>
          <cell r="I23" t="str">
            <v>SE</v>
          </cell>
          <cell r="J23">
            <v>30.96</v>
          </cell>
          <cell r="K23">
            <v>0</v>
          </cell>
        </row>
        <row r="24">
          <cell r="B24">
            <v>19.683333333333334</v>
          </cell>
          <cell r="C24">
            <v>27.1</v>
          </cell>
          <cell r="D24">
            <v>13.3</v>
          </cell>
          <cell r="E24">
            <v>69.541666666666671</v>
          </cell>
          <cell r="F24">
            <v>94</v>
          </cell>
          <cell r="G24">
            <v>38</v>
          </cell>
          <cell r="H24">
            <v>16.559999999999999</v>
          </cell>
          <cell r="I24" t="str">
            <v>L</v>
          </cell>
          <cell r="J24">
            <v>29.52</v>
          </cell>
          <cell r="K24">
            <v>0</v>
          </cell>
        </row>
        <row r="25">
          <cell r="B25">
            <v>20.112500000000004</v>
          </cell>
          <cell r="C25">
            <v>28.8</v>
          </cell>
          <cell r="D25">
            <v>12.8</v>
          </cell>
          <cell r="E25">
            <v>58.708333333333336</v>
          </cell>
          <cell r="F25">
            <v>87</v>
          </cell>
          <cell r="G25">
            <v>28</v>
          </cell>
          <cell r="H25">
            <v>20.88</v>
          </cell>
          <cell r="I25" t="str">
            <v>L</v>
          </cell>
          <cell r="J25">
            <v>32.4</v>
          </cell>
          <cell r="K25">
            <v>0</v>
          </cell>
        </row>
        <row r="26">
          <cell r="B26">
            <v>21.229166666666664</v>
          </cell>
          <cell r="C26">
            <v>29.9</v>
          </cell>
          <cell r="D26">
            <v>13.7</v>
          </cell>
          <cell r="E26">
            <v>50.75</v>
          </cell>
          <cell r="F26">
            <v>74</v>
          </cell>
          <cell r="G26">
            <v>25</v>
          </cell>
          <cell r="H26">
            <v>22.68</v>
          </cell>
          <cell r="I26" t="str">
            <v>NE</v>
          </cell>
          <cell r="J26">
            <v>43.2</v>
          </cell>
          <cell r="K26">
            <v>0</v>
          </cell>
        </row>
        <row r="27">
          <cell r="B27">
            <v>21.24583333333333</v>
          </cell>
          <cell r="C27">
            <v>29.3</v>
          </cell>
          <cell r="D27">
            <v>14.2</v>
          </cell>
          <cell r="E27">
            <v>54.375</v>
          </cell>
          <cell r="F27">
            <v>83</v>
          </cell>
          <cell r="G27">
            <v>28</v>
          </cell>
          <cell r="H27">
            <v>26.28</v>
          </cell>
          <cell r="I27" t="str">
            <v>NE</v>
          </cell>
          <cell r="J27">
            <v>39.6</v>
          </cell>
          <cell r="K27">
            <v>0</v>
          </cell>
        </row>
        <row r="28">
          <cell r="B28">
            <v>20.766666666666669</v>
          </cell>
          <cell r="C28">
            <v>28.9</v>
          </cell>
          <cell r="D28">
            <v>13.5</v>
          </cell>
          <cell r="E28">
            <v>58.333333333333336</v>
          </cell>
          <cell r="F28">
            <v>86</v>
          </cell>
          <cell r="G28">
            <v>27</v>
          </cell>
          <cell r="H28">
            <v>19.440000000000001</v>
          </cell>
          <cell r="I28" t="str">
            <v>NE</v>
          </cell>
          <cell r="J28">
            <v>30.96</v>
          </cell>
          <cell r="K28">
            <v>0</v>
          </cell>
        </row>
        <row r="29">
          <cell r="B29">
            <v>21.174999999999997</v>
          </cell>
          <cell r="C29">
            <v>29.2</v>
          </cell>
          <cell r="D29">
            <v>14.4</v>
          </cell>
          <cell r="E29">
            <v>59.416666666666664</v>
          </cell>
          <cell r="F29">
            <v>83</v>
          </cell>
          <cell r="G29">
            <v>31</v>
          </cell>
          <cell r="H29">
            <v>17.64</v>
          </cell>
          <cell r="I29" t="str">
            <v>NE</v>
          </cell>
          <cell r="J29">
            <v>36.72</v>
          </cell>
          <cell r="K29">
            <v>0</v>
          </cell>
        </row>
        <row r="30">
          <cell r="B30">
            <v>21.433333333333334</v>
          </cell>
          <cell r="C30">
            <v>30.2</v>
          </cell>
          <cell r="D30">
            <v>13.9</v>
          </cell>
          <cell r="E30">
            <v>61.791666666666664</v>
          </cell>
          <cell r="F30">
            <v>89</v>
          </cell>
          <cell r="G30">
            <v>29</v>
          </cell>
          <cell r="H30">
            <v>20.16</v>
          </cell>
          <cell r="I30" t="str">
            <v>NE</v>
          </cell>
          <cell r="J30">
            <v>33.840000000000003</v>
          </cell>
          <cell r="K30">
            <v>0</v>
          </cell>
        </row>
        <row r="31">
          <cell r="B31">
            <v>21.804166666666671</v>
          </cell>
          <cell r="C31">
            <v>30.6</v>
          </cell>
          <cell r="D31">
            <v>14.3</v>
          </cell>
          <cell r="E31">
            <v>59.666666666666664</v>
          </cell>
          <cell r="F31">
            <v>88</v>
          </cell>
          <cell r="G31">
            <v>28</v>
          </cell>
          <cell r="H31">
            <v>20.16</v>
          </cell>
          <cell r="I31" t="str">
            <v>NE</v>
          </cell>
          <cell r="J31">
            <v>29.16</v>
          </cell>
          <cell r="K31">
            <v>0</v>
          </cell>
        </row>
        <row r="32">
          <cell r="B32">
            <v>17.758333333333336</v>
          </cell>
          <cell r="C32">
            <v>22.4</v>
          </cell>
          <cell r="D32">
            <v>14.3</v>
          </cell>
          <cell r="E32">
            <v>89.5</v>
          </cell>
          <cell r="F32">
            <v>99</v>
          </cell>
          <cell r="G32">
            <v>56</v>
          </cell>
          <cell r="H32">
            <v>18</v>
          </cell>
          <cell r="I32" t="str">
            <v>O</v>
          </cell>
          <cell r="J32">
            <v>28.8</v>
          </cell>
          <cell r="K32">
            <v>0.4</v>
          </cell>
        </row>
        <row r="33">
          <cell r="B33">
            <v>14.554166666666672</v>
          </cell>
          <cell r="C33">
            <v>18.7</v>
          </cell>
          <cell r="D33">
            <v>12.2</v>
          </cell>
          <cell r="E33">
            <v>89.916666666666671</v>
          </cell>
          <cell r="F33">
            <v>100</v>
          </cell>
          <cell r="G33">
            <v>67</v>
          </cell>
          <cell r="H33">
            <v>13.32</v>
          </cell>
          <cell r="I33" t="str">
            <v>O</v>
          </cell>
          <cell r="J33">
            <v>25.2</v>
          </cell>
          <cell r="K33">
            <v>0.4</v>
          </cell>
        </row>
        <row r="34">
          <cell r="B34">
            <v>17.066666666666666</v>
          </cell>
          <cell r="C34">
            <v>25.9</v>
          </cell>
          <cell r="D34">
            <v>11.5</v>
          </cell>
          <cell r="E34">
            <v>72.666666666666671</v>
          </cell>
          <cell r="F34">
            <v>96</v>
          </cell>
          <cell r="G34">
            <v>41</v>
          </cell>
          <cell r="H34">
            <v>15.840000000000002</v>
          </cell>
          <cell r="I34" t="str">
            <v>NE</v>
          </cell>
          <cell r="J34">
            <v>23.400000000000002</v>
          </cell>
          <cell r="K34">
            <v>0</v>
          </cell>
        </row>
        <row r="35">
          <cell r="I35" t="str">
            <v>NE</v>
          </cell>
        </row>
      </sheetData>
      <sheetData sheetId="6">
        <row r="5">
          <cell r="B5" t="str">
            <v>*</v>
          </cell>
        </row>
      </sheetData>
      <sheetData sheetId="7">
        <row r="5">
          <cell r="B5">
            <v>21.525000000000006</v>
          </cell>
        </row>
      </sheetData>
      <sheetData sheetId="8">
        <row r="5">
          <cell r="B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20.574999999999999</v>
          </cell>
          <cell r="C5">
            <v>22.9</v>
          </cell>
          <cell r="D5">
            <v>19.399999999999999</v>
          </cell>
          <cell r="E5">
            <v>89.333333333333329</v>
          </cell>
          <cell r="F5">
            <v>95</v>
          </cell>
          <cell r="G5">
            <v>70</v>
          </cell>
          <cell r="H5">
            <v>7.9200000000000008</v>
          </cell>
          <cell r="I5" t="str">
            <v>L</v>
          </cell>
          <cell r="J5">
            <v>19.440000000000001</v>
          </cell>
          <cell r="K5">
            <v>66</v>
          </cell>
        </row>
        <row r="6">
          <cell r="B6">
            <v>20.583333333333329</v>
          </cell>
          <cell r="C6">
            <v>23.7</v>
          </cell>
          <cell r="D6">
            <v>18.600000000000001</v>
          </cell>
          <cell r="E6">
            <v>83.791666666666671</v>
          </cell>
          <cell r="F6">
            <v>94</v>
          </cell>
          <cell r="G6">
            <v>68</v>
          </cell>
          <cell r="H6">
            <v>5.7600000000000007</v>
          </cell>
          <cell r="I6" t="str">
            <v>SE</v>
          </cell>
          <cell r="J6">
            <v>20.16</v>
          </cell>
          <cell r="K6">
            <v>1.2000000000000002</v>
          </cell>
        </row>
        <row r="7">
          <cell r="B7">
            <v>19.691666666666666</v>
          </cell>
          <cell r="C7">
            <v>24.8</v>
          </cell>
          <cell r="D7">
            <v>15.5</v>
          </cell>
          <cell r="E7">
            <v>80.208333333333329</v>
          </cell>
          <cell r="F7">
            <v>93</v>
          </cell>
          <cell r="G7">
            <v>63</v>
          </cell>
          <cell r="H7">
            <v>2.8800000000000003</v>
          </cell>
          <cell r="I7" t="str">
            <v>SE</v>
          </cell>
          <cell r="J7">
            <v>16.2</v>
          </cell>
          <cell r="K7">
            <v>0</v>
          </cell>
        </row>
        <row r="8">
          <cell r="B8">
            <v>22.587500000000006</v>
          </cell>
          <cell r="C8">
            <v>32.200000000000003</v>
          </cell>
          <cell r="D8">
            <v>17.100000000000001</v>
          </cell>
          <cell r="E8">
            <v>80.208333333333329</v>
          </cell>
          <cell r="F8">
            <v>95</v>
          </cell>
          <cell r="G8">
            <v>47</v>
          </cell>
          <cell r="H8">
            <v>7.2</v>
          </cell>
          <cell r="I8" t="str">
            <v>SE</v>
          </cell>
          <cell r="J8">
            <v>26.64</v>
          </cell>
          <cell r="K8">
            <v>0</v>
          </cell>
        </row>
        <row r="9">
          <cell r="B9">
            <v>24.008333333333329</v>
          </cell>
          <cell r="C9">
            <v>31.7</v>
          </cell>
          <cell r="D9">
            <v>18.600000000000001</v>
          </cell>
          <cell r="E9">
            <v>79.791666666666671</v>
          </cell>
          <cell r="F9">
            <v>95</v>
          </cell>
          <cell r="G9">
            <v>51</v>
          </cell>
          <cell r="H9">
            <v>12.24</v>
          </cell>
          <cell r="I9" t="str">
            <v>SE</v>
          </cell>
          <cell r="J9">
            <v>27.720000000000002</v>
          </cell>
          <cell r="K9">
            <v>0.2</v>
          </cell>
        </row>
        <row r="10">
          <cell r="B10">
            <v>24.675000000000001</v>
          </cell>
          <cell r="C10">
            <v>32.5</v>
          </cell>
          <cell r="D10">
            <v>19</v>
          </cell>
          <cell r="E10">
            <v>77.541666666666671</v>
          </cell>
          <cell r="F10">
            <v>95</v>
          </cell>
          <cell r="G10">
            <v>43</v>
          </cell>
          <cell r="H10">
            <v>12.24</v>
          </cell>
          <cell r="I10" t="str">
            <v>NO</v>
          </cell>
          <cell r="J10">
            <v>33.840000000000003</v>
          </cell>
          <cell r="K10">
            <v>0</v>
          </cell>
        </row>
        <row r="11">
          <cell r="B11">
            <v>24.299999999999997</v>
          </cell>
          <cell r="C11">
            <v>32.200000000000003</v>
          </cell>
          <cell r="D11">
            <v>18.600000000000001</v>
          </cell>
          <cell r="E11">
            <v>76.916666666666671</v>
          </cell>
          <cell r="F11">
            <v>95</v>
          </cell>
          <cell r="G11">
            <v>43</v>
          </cell>
          <cell r="H11">
            <v>13.32</v>
          </cell>
          <cell r="I11" t="str">
            <v>NO</v>
          </cell>
          <cell r="J11">
            <v>49.680000000000007</v>
          </cell>
          <cell r="K11">
            <v>0</v>
          </cell>
        </row>
        <row r="12">
          <cell r="B12">
            <v>24.041666666666668</v>
          </cell>
          <cell r="C12">
            <v>31.8</v>
          </cell>
          <cell r="D12">
            <v>18.600000000000001</v>
          </cell>
          <cell r="E12">
            <v>75.791666666666671</v>
          </cell>
          <cell r="F12">
            <v>95</v>
          </cell>
          <cell r="G12">
            <v>42</v>
          </cell>
          <cell r="H12">
            <v>16.2</v>
          </cell>
          <cell r="I12" t="str">
            <v>NO</v>
          </cell>
          <cell r="J12">
            <v>44.64</v>
          </cell>
          <cell r="K12">
            <v>0</v>
          </cell>
        </row>
        <row r="13">
          <cell r="B13">
            <v>23.820833333333329</v>
          </cell>
          <cell r="C13">
            <v>29.8</v>
          </cell>
          <cell r="D13">
            <v>19.7</v>
          </cell>
          <cell r="E13">
            <v>83.75</v>
          </cell>
          <cell r="F13">
            <v>95</v>
          </cell>
          <cell r="G13">
            <v>60</v>
          </cell>
          <cell r="H13">
            <v>8.2799999999999994</v>
          </cell>
          <cell r="I13" t="str">
            <v>S</v>
          </cell>
          <cell r="J13">
            <v>23.400000000000002</v>
          </cell>
          <cell r="K13">
            <v>0.4</v>
          </cell>
        </row>
        <row r="14">
          <cell r="B14">
            <v>24.258333333333329</v>
          </cell>
          <cell r="C14">
            <v>30</v>
          </cell>
          <cell r="D14">
            <v>19.600000000000001</v>
          </cell>
          <cell r="E14">
            <v>75.333333333333329</v>
          </cell>
          <cell r="F14">
            <v>92</v>
          </cell>
          <cell r="G14">
            <v>50</v>
          </cell>
          <cell r="H14">
            <v>7.2</v>
          </cell>
          <cell r="I14" t="str">
            <v>SE</v>
          </cell>
          <cell r="J14">
            <v>26.64</v>
          </cell>
          <cell r="K14">
            <v>0</v>
          </cell>
        </row>
        <row r="15">
          <cell r="B15">
            <v>23</v>
          </cell>
          <cell r="C15">
            <v>31.1</v>
          </cell>
          <cell r="D15">
            <v>17.7</v>
          </cell>
          <cell r="E15">
            <v>73.75</v>
          </cell>
          <cell r="F15">
            <v>93</v>
          </cell>
          <cell r="G15">
            <v>38</v>
          </cell>
          <cell r="H15">
            <v>5.4</v>
          </cell>
          <cell r="I15" t="str">
            <v>SE</v>
          </cell>
          <cell r="J15">
            <v>20.16</v>
          </cell>
          <cell r="K15">
            <v>0</v>
          </cell>
        </row>
        <row r="16">
          <cell r="B16">
            <v>22.775000000000002</v>
          </cell>
          <cell r="C16">
            <v>32.4</v>
          </cell>
          <cell r="D16">
            <v>17.100000000000001</v>
          </cell>
          <cell r="E16">
            <v>75.625</v>
          </cell>
          <cell r="F16">
            <v>94</v>
          </cell>
          <cell r="G16">
            <v>36</v>
          </cell>
          <cell r="H16">
            <v>4.32</v>
          </cell>
          <cell r="I16" t="str">
            <v>SE</v>
          </cell>
          <cell r="J16">
            <v>26.64</v>
          </cell>
          <cell r="K16">
            <v>0</v>
          </cell>
        </row>
        <row r="17">
          <cell r="B17">
            <v>23.141666666666666</v>
          </cell>
          <cell r="C17">
            <v>31.7</v>
          </cell>
          <cell r="D17">
            <v>17.399999999999999</v>
          </cell>
          <cell r="E17">
            <v>77.875</v>
          </cell>
          <cell r="F17">
            <v>94</v>
          </cell>
          <cell r="H17">
            <v>4.6800000000000006</v>
          </cell>
          <cell r="I17" t="str">
            <v>SE</v>
          </cell>
          <cell r="J17">
            <v>19.8</v>
          </cell>
          <cell r="K17">
            <v>0</v>
          </cell>
        </row>
        <row r="18">
          <cell r="B18">
            <v>23.229166666666668</v>
          </cell>
          <cell r="C18">
            <v>30.6</v>
          </cell>
          <cell r="D18">
            <v>18</v>
          </cell>
          <cell r="E18">
            <v>78.291666666666671</v>
          </cell>
          <cell r="F18">
            <v>94</v>
          </cell>
          <cell r="G18">
            <v>35</v>
          </cell>
          <cell r="H18">
            <v>9.3600000000000012</v>
          </cell>
          <cell r="I18" t="str">
            <v>SO</v>
          </cell>
          <cell r="J18">
            <v>25.2</v>
          </cell>
          <cell r="K18">
            <v>0.2</v>
          </cell>
        </row>
        <row r="19">
          <cell r="B19">
            <v>22.825000000000003</v>
          </cell>
          <cell r="C19">
            <v>30.2</v>
          </cell>
          <cell r="D19">
            <v>19.3</v>
          </cell>
          <cell r="E19">
            <v>80.458333333333329</v>
          </cell>
          <cell r="F19">
            <v>95</v>
          </cell>
          <cell r="G19">
            <v>45</v>
          </cell>
          <cell r="H19">
            <v>4.32</v>
          </cell>
          <cell r="I19" t="str">
            <v>NO</v>
          </cell>
          <cell r="J19">
            <v>14.4</v>
          </cell>
          <cell r="K19">
            <v>0</v>
          </cell>
        </row>
        <row r="20">
          <cell r="B20">
            <v>22.358333333333334</v>
          </cell>
          <cell r="C20">
            <v>31.6</v>
          </cell>
          <cell r="D20">
            <v>16.5</v>
          </cell>
          <cell r="E20">
            <v>76.541666666666671</v>
          </cell>
          <cell r="F20">
            <v>95</v>
          </cell>
          <cell r="G20">
            <v>31</v>
          </cell>
          <cell r="H20">
            <v>2.8800000000000003</v>
          </cell>
          <cell r="I20" t="str">
            <v>L</v>
          </cell>
          <cell r="J20">
            <v>16.2</v>
          </cell>
          <cell r="K20">
            <v>0.2</v>
          </cell>
        </row>
        <row r="21">
          <cell r="B21">
            <v>22.208333333333332</v>
          </cell>
          <cell r="C21">
            <v>30.8</v>
          </cell>
          <cell r="D21">
            <v>16</v>
          </cell>
          <cell r="E21">
            <v>72.916666666666671</v>
          </cell>
          <cell r="F21">
            <v>94</v>
          </cell>
          <cell r="G21">
            <v>38</v>
          </cell>
          <cell r="H21">
            <v>3.9600000000000004</v>
          </cell>
          <cell r="I21" t="str">
            <v>SE</v>
          </cell>
          <cell r="J21">
            <v>18.36</v>
          </cell>
          <cell r="K21">
            <v>0</v>
          </cell>
        </row>
        <row r="22">
          <cell r="B22">
            <v>22.170833333333334</v>
          </cell>
          <cell r="C22">
            <v>31.5</v>
          </cell>
          <cell r="D22">
            <v>15.7</v>
          </cell>
          <cell r="E22">
            <v>73.208333333333329</v>
          </cell>
          <cell r="F22">
            <v>94</v>
          </cell>
          <cell r="G22">
            <v>31</v>
          </cell>
          <cell r="H22">
            <v>2.8800000000000003</v>
          </cell>
          <cell r="I22" t="str">
            <v>SE</v>
          </cell>
          <cell r="J22">
            <v>17.28</v>
          </cell>
          <cell r="K22">
            <v>0</v>
          </cell>
        </row>
        <row r="23">
          <cell r="B23">
            <v>21.274999999999999</v>
          </cell>
          <cell r="C23">
            <v>28.4</v>
          </cell>
          <cell r="D23">
            <v>16.600000000000001</v>
          </cell>
          <cell r="E23">
            <v>75.208333333333329</v>
          </cell>
          <cell r="F23">
            <v>93</v>
          </cell>
          <cell r="G23">
            <v>45</v>
          </cell>
          <cell r="H23">
            <v>6.84</v>
          </cell>
          <cell r="I23" t="str">
            <v>SE</v>
          </cell>
          <cell r="J23">
            <v>24.48</v>
          </cell>
          <cell r="K23">
            <v>0</v>
          </cell>
        </row>
        <row r="24">
          <cell r="B24">
            <v>20.070833333333333</v>
          </cell>
          <cell r="C24">
            <v>26.1</v>
          </cell>
          <cell r="D24">
            <v>15.7</v>
          </cell>
          <cell r="E24">
            <v>80.083333333333329</v>
          </cell>
          <cell r="F24">
            <v>93</v>
          </cell>
          <cell r="G24">
            <v>57</v>
          </cell>
          <cell r="H24">
            <v>8.2799999999999994</v>
          </cell>
          <cell r="I24" t="str">
            <v>SE</v>
          </cell>
          <cell r="J24">
            <v>22.32</v>
          </cell>
          <cell r="K24">
            <v>0</v>
          </cell>
        </row>
        <row r="25">
          <cell r="B25">
            <v>21.033333333333328</v>
          </cell>
          <cell r="C25">
            <v>29.9</v>
          </cell>
          <cell r="D25">
            <v>15.2</v>
          </cell>
          <cell r="E25">
            <v>72.208333333333329</v>
          </cell>
          <cell r="F25">
            <v>93</v>
          </cell>
          <cell r="G25">
            <v>39</v>
          </cell>
          <cell r="H25">
            <v>9</v>
          </cell>
          <cell r="I25" t="str">
            <v>SE</v>
          </cell>
          <cell r="J25">
            <v>20.52</v>
          </cell>
          <cell r="K25">
            <v>0</v>
          </cell>
        </row>
        <row r="26">
          <cell r="B26">
            <v>21.479166666666668</v>
          </cell>
          <cell r="C26">
            <v>31.7</v>
          </cell>
          <cell r="D26">
            <v>15</v>
          </cell>
          <cell r="E26">
            <v>69.625</v>
          </cell>
          <cell r="F26">
            <v>89</v>
          </cell>
          <cell r="G26">
            <v>33</v>
          </cell>
          <cell r="H26">
            <v>6.48</v>
          </cell>
          <cell r="I26" t="str">
            <v>SE</v>
          </cell>
          <cell r="J26">
            <v>20.88</v>
          </cell>
          <cell r="K26">
            <v>0</v>
          </cell>
        </row>
        <row r="27">
          <cell r="B27">
            <v>22.012500000000003</v>
          </cell>
          <cell r="C27">
            <v>31.4</v>
          </cell>
          <cell r="D27">
            <v>16.3</v>
          </cell>
          <cell r="E27">
            <v>72.541666666666671</v>
          </cell>
          <cell r="F27">
            <v>91</v>
          </cell>
          <cell r="G27">
            <v>37</v>
          </cell>
          <cell r="H27">
            <v>3.24</v>
          </cell>
          <cell r="I27" t="str">
            <v>SE</v>
          </cell>
          <cell r="J27">
            <v>18</v>
          </cell>
          <cell r="K27">
            <v>0</v>
          </cell>
        </row>
        <row r="28">
          <cell r="B28">
            <v>21.491666666666664</v>
          </cell>
          <cell r="C28">
            <v>31</v>
          </cell>
          <cell r="D28">
            <v>14.7</v>
          </cell>
          <cell r="E28">
            <v>75.333333333333329</v>
          </cell>
          <cell r="F28">
            <v>95</v>
          </cell>
          <cell r="G28">
            <v>34</v>
          </cell>
          <cell r="H28">
            <v>3.24</v>
          </cell>
          <cell r="I28" t="str">
            <v>SE</v>
          </cell>
          <cell r="J28">
            <v>16.920000000000002</v>
          </cell>
          <cell r="K28">
            <v>0</v>
          </cell>
        </row>
        <row r="29">
          <cell r="B29">
            <v>21.175000000000004</v>
          </cell>
          <cell r="C29">
            <v>32.200000000000003</v>
          </cell>
          <cell r="D29">
            <v>13.7</v>
          </cell>
          <cell r="E29">
            <v>73.791666666666671</v>
          </cell>
          <cell r="F29">
            <v>95</v>
          </cell>
          <cell r="G29">
            <v>30</v>
          </cell>
          <cell r="H29">
            <v>11.879999999999999</v>
          </cell>
          <cell r="I29" t="str">
            <v>S</v>
          </cell>
          <cell r="J29">
            <v>25.92</v>
          </cell>
          <cell r="K29">
            <v>0</v>
          </cell>
        </row>
        <row r="30">
          <cell r="B30">
            <v>21.650000000000002</v>
          </cell>
          <cell r="C30">
            <v>32.4</v>
          </cell>
          <cell r="D30">
            <v>14.3</v>
          </cell>
          <cell r="E30">
            <v>74.791666666666671</v>
          </cell>
          <cell r="F30">
            <v>95</v>
          </cell>
          <cell r="G30">
            <v>34</v>
          </cell>
          <cell r="H30">
            <v>8.2799999999999994</v>
          </cell>
          <cell r="I30" t="str">
            <v>NO</v>
          </cell>
          <cell r="J30">
            <v>25.56</v>
          </cell>
          <cell r="K30">
            <v>0</v>
          </cell>
        </row>
        <row r="31">
          <cell r="B31">
            <v>21.929166666666671</v>
          </cell>
          <cell r="C31">
            <v>31.5</v>
          </cell>
          <cell r="D31">
            <v>14.9</v>
          </cell>
          <cell r="E31">
            <v>77.5</v>
          </cell>
          <cell r="F31">
            <v>95</v>
          </cell>
          <cell r="G31">
            <v>41</v>
          </cell>
          <cell r="H31">
            <v>15.120000000000001</v>
          </cell>
          <cell r="I31" t="str">
            <v>L</v>
          </cell>
          <cell r="J31">
            <v>27.36</v>
          </cell>
          <cell r="K31">
            <v>0.2</v>
          </cell>
        </row>
        <row r="32">
          <cell r="B32">
            <v>17.766666666666669</v>
          </cell>
          <cell r="C32">
            <v>23.8</v>
          </cell>
          <cell r="D32">
            <v>15.8</v>
          </cell>
          <cell r="E32">
            <v>79.666666666666671</v>
          </cell>
          <cell r="F32">
            <v>85</v>
          </cell>
          <cell r="G32">
            <v>69</v>
          </cell>
          <cell r="H32">
            <v>15.120000000000001</v>
          </cell>
          <cell r="I32" t="str">
            <v>SO</v>
          </cell>
          <cell r="J32">
            <v>25.92</v>
          </cell>
          <cell r="K32">
            <v>0</v>
          </cell>
        </row>
        <row r="33">
          <cell r="B33">
            <v>16.245833333333334</v>
          </cell>
          <cell r="C33">
            <v>20.399999999999999</v>
          </cell>
          <cell r="D33">
            <v>13.5</v>
          </cell>
          <cell r="E33">
            <v>78.541666666666671</v>
          </cell>
          <cell r="F33">
            <v>90</v>
          </cell>
          <cell r="G33">
            <v>62</v>
          </cell>
          <cell r="H33">
            <v>8.64</v>
          </cell>
          <cell r="I33" t="str">
            <v>O</v>
          </cell>
          <cell r="J33">
            <v>21.240000000000002</v>
          </cell>
          <cell r="K33">
            <v>0</v>
          </cell>
        </row>
        <row r="34">
          <cell r="B34">
            <v>17.208333333333332</v>
          </cell>
          <cell r="C34">
            <v>25.7</v>
          </cell>
          <cell r="D34">
            <v>11.9</v>
          </cell>
          <cell r="E34">
            <v>74.083333333333329</v>
          </cell>
          <cell r="F34">
            <v>94</v>
          </cell>
          <cell r="G34">
            <v>39</v>
          </cell>
          <cell r="H34">
            <v>3.24</v>
          </cell>
          <cell r="I34" t="str">
            <v>SE</v>
          </cell>
          <cell r="J34">
            <v>14.4</v>
          </cell>
          <cell r="K34">
            <v>0</v>
          </cell>
        </row>
        <row r="35">
          <cell r="I35" t="str">
            <v>SE</v>
          </cell>
        </row>
      </sheetData>
      <sheetData sheetId="6">
        <row r="5">
          <cell r="B5" t="str">
            <v>*</v>
          </cell>
        </row>
      </sheetData>
      <sheetData sheetId="7">
        <row r="5">
          <cell r="B5">
            <v>22.070833333333336</v>
          </cell>
        </row>
      </sheetData>
      <sheetData sheetId="8">
        <row r="5">
          <cell r="B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18.616666666666664</v>
          </cell>
          <cell r="C5">
            <v>21.9</v>
          </cell>
          <cell r="D5">
            <v>15</v>
          </cell>
          <cell r="E5">
            <v>82.666666666666671</v>
          </cell>
          <cell r="F5">
            <v>96</v>
          </cell>
          <cell r="G5">
            <v>54</v>
          </cell>
          <cell r="H5">
            <v>15.48</v>
          </cell>
          <cell r="I5" t="str">
            <v>S</v>
          </cell>
          <cell r="J5">
            <v>34.92</v>
          </cell>
          <cell r="K5">
            <v>0.8</v>
          </cell>
        </row>
        <row r="6">
          <cell r="B6">
            <v>13.620833333333332</v>
          </cell>
          <cell r="C6">
            <v>20.3</v>
          </cell>
          <cell r="D6">
            <v>8</v>
          </cell>
          <cell r="E6">
            <v>78</v>
          </cell>
          <cell r="F6">
            <v>97</v>
          </cell>
          <cell r="G6">
            <v>44</v>
          </cell>
          <cell r="H6">
            <v>10.08</v>
          </cell>
          <cell r="I6" t="str">
            <v>S</v>
          </cell>
          <cell r="J6">
            <v>23.040000000000003</v>
          </cell>
          <cell r="K6">
            <v>0.2</v>
          </cell>
        </row>
        <row r="7">
          <cell r="B7">
            <v>15.825000000000001</v>
          </cell>
          <cell r="C7">
            <v>22.2</v>
          </cell>
          <cell r="D7">
            <v>9.3000000000000007</v>
          </cell>
          <cell r="E7">
            <v>63.208333333333336</v>
          </cell>
          <cell r="F7">
            <v>84</v>
          </cell>
          <cell r="G7">
            <v>44</v>
          </cell>
          <cell r="H7">
            <v>12.96</v>
          </cell>
          <cell r="I7" t="str">
            <v>SE</v>
          </cell>
          <cell r="J7">
            <v>28.8</v>
          </cell>
          <cell r="K7">
            <v>0</v>
          </cell>
        </row>
        <row r="8">
          <cell r="B8">
            <v>19.145833333333332</v>
          </cell>
          <cell r="C8">
            <v>25.9</v>
          </cell>
          <cell r="D8">
            <v>14.9</v>
          </cell>
          <cell r="E8">
            <v>67.583333333333329</v>
          </cell>
          <cell r="F8">
            <v>86</v>
          </cell>
          <cell r="G8">
            <v>59</v>
          </cell>
          <cell r="H8">
            <v>16.559999999999999</v>
          </cell>
          <cell r="I8" t="str">
            <v>NE</v>
          </cell>
          <cell r="J8">
            <v>36.36</v>
          </cell>
          <cell r="K8">
            <v>0</v>
          </cell>
        </row>
        <row r="9">
          <cell r="B9">
            <v>23.654166666666669</v>
          </cell>
          <cell r="C9">
            <v>29.2</v>
          </cell>
          <cell r="D9">
            <v>20.6</v>
          </cell>
          <cell r="E9">
            <v>80.25</v>
          </cell>
          <cell r="F9">
            <v>92</v>
          </cell>
          <cell r="G9">
            <v>60</v>
          </cell>
          <cell r="H9">
            <v>20.88</v>
          </cell>
          <cell r="I9" t="str">
            <v>N</v>
          </cell>
          <cell r="J9">
            <v>48.96</v>
          </cell>
          <cell r="K9">
            <v>0</v>
          </cell>
        </row>
        <row r="10">
          <cell r="B10">
            <v>24.020833333333332</v>
          </cell>
          <cell r="C10">
            <v>28.9</v>
          </cell>
          <cell r="D10">
            <v>21</v>
          </cell>
          <cell r="E10">
            <v>82.708333333333329</v>
          </cell>
          <cell r="F10">
            <v>95</v>
          </cell>
          <cell r="G10">
            <v>63</v>
          </cell>
          <cell r="H10">
            <v>23.040000000000003</v>
          </cell>
          <cell r="I10" t="str">
            <v>N</v>
          </cell>
          <cell r="J10">
            <v>57.960000000000008</v>
          </cell>
          <cell r="K10">
            <v>0</v>
          </cell>
        </row>
        <row r="11">
          <cell r="B11">
            <v>24.141666666666666</v>
          </cell>
          <cell r="C11">
            <v>29.6</v>
          </cell>
          <cell r="D11">
            <v>20.6</v>
          </cell>
          <cell r="E11">
            <v>79.875</v>
          </cell>
          <cell r="F11">
            <v>95</v>
          </cell>
          <cell r="G11">
            <v>55</v>
          </cell>
          <cell r="H11">
            <v>20.88</v>
          </cell>
          <cell r="I11" t="str">
            <v>N</v>
          </cell>
          <cell r="J11">
            <v>51.84</v>
          </cell>
          <cell r="K11">
            <v>0</v>
          </cell>
        </row>
        <row r="12">
          <cell r="B12">
            <v>21.229166666666661</v>
          </cell>
          <cell r="C12">
            <v>24.9</v>
          </cell>
          <cell r="D12">
            <v>17.7</v>
          </cell>
          <cell r="E12">
            <v>86.291666666666671</v>
          </cell>
          <cell r="F12">
            <v>97</v>
          </cell>
          <cell r="G12">
            <v>70</v>
          </cell>
          <cell r="H12">
            <v>26.28</v>
          </cell>
          <cell r="I12" t="str">
            <v>N</v>
          </cell>
          <cell r="J12">
            <v>65.160000000000011</v>
          </cell>
          <cell r="K12">
            <v>28.8</v>
          </cell>
        </row>
        <row r="13">
          <cell r="B13">
            <v>16.316666666666666</v>
          </cell>
          <cell r="C13">
            <v>19.8</v>
          </cell>
          <cell r="D13">
            <v>13.7</v>
          </cell>
          <cell r="E13">
            <v>91.875</v>
          </cell>
          <cell r="F13">
            <v>98</v>
          </cell>
          <cell r="G13">
            <v>75</v>
          </cell>
          <cell r="H13">
            <v>12.24</v>
          </cell>
          <cell r="I13" t="str">
            <v>S</v>
          </cell>
          <cell r="J13">
            <v>22.68</v>
          </cell>
          <cell r="K13">
            <v>0</v>
          </cell>
        </row>
        <row r="14">
          <cell r="B14">
            <v>17.595833333333339</v>
          </cell>
          <cell r="C14">
            <v>21.4</v>
          </cell>
          <cell r="D14">
            <v>15.3</v>
          </cell>
          <cell r="E14">
            <v>92.333333333333329</v>
          </cell>
          <cell r="F14">
            <v>97</v>
          </cell>
          <cell r="G14">
            <v>81</v>
          </cell>
          <cell r="H14">
            <v>12.6</v>
          </cell>
          <cell r="I14" t="str">
            <v>S</v>
          </cell>
          <cell r="J14">
            <v>26.28</v>
          </cell>
          <cell r="K14">
            <v>0</v>
          </cell>
        </row>
        <row r="15">
          <cell r="B15">
            <v>20.283333333333328</v>
          </cell>
          <cell r="C15">
            <v>26.5</v>
          </cell>
          <cell r="D15">
            <v>16.3</v>
          </cell>
          <cell r="E15">
            <v>81.291666666666671</v>
          </cell>
          <cell r="F15">
            <v>96</v>
          </cell>
          <cell r="G15">
            <v>54</v>
          </cell>
          <cell r="H15">
            <v>17.64</v>
          </cell>
          <cell r="I15" t="str">
            <v>NE</v>
          </cell>
          <cell r="J15">
            <v>37.440000000000005</v>
          </cell>
          <cell r="K15">
            <v>0.4</v>
          </cell>
        </row>
        <row r="16">
          <cell r="B16">
            <v>21.716666666666669</v>
          </cell>
          <cell r="C16">
            <v>28.3</v>
          </cell>
          <cell r="D16">
            <v>16.600000000000001</v>
          </cell>
          <cell r="E16">
            <v>73.25</v>
          </cell>
          <cell r="F16">
            <v>89</v>
          </cell>
          <cell r="G16">
            <v>51</v>
          </cell>
          <cell r="H16">
            <v>26.64</v>
          </cell>
          <cell r="I16" t="str">
            <v>NE</v>
          </cell>
          <cell r="J16">
            <v>44.28</v>
          </cell>
          <cell r="K16">
            <v>0</v>
          </cell>
        </row>
        <row r="17">
          <cell r="B17">
            <v>22.791666666666668</v>
          </cell>
          <cell r="C17">
            <v>29</v>
          </cell>
          <cell r="D17">
            <v>18.899999999999999</v>
          </cell>
          <cell r="E17">
            <v>72.416666666666671</v>
          </cell>
          <cell r="F17">
            <v>87</v>
          </cell>
          <cell r="G17">
            <v>48</v>
          </cell>
          <cell r="H17">
            <v>23.400000000000002</v>
          </cell>
          <cell r="I17" t="str">
            <v>NE</v>
          </cell>
          <cell r="J17">
            <v>44.28</v>
          </cell>
          <cell r="K17">
            <v>0</v>
          </cell>
        </row>
        <row r="18">
          <cell r="B18">
            <v>21.258333333333333</v>
          </cell>
          <cell r="C18">
            <v>24.8</v>
          </cell>
          <cell r="D18">
            <v>17.8</v>
          </cell>
          <cell r="E18">
            <v>84.416666666666671</v>
          </cell>
          <cell r="F18">
            <v>95</v>
          </cell>
          <cell r="G18">
            <v>67</v>
          </cell>
          <cell r="H18">
            <v>16.920000000000002</v>
          </cell>
          <cell r="I18" t="str">
            <v>S</v>
          </cell>
          <cell r="J18">
            <v>30.96</v>
          </cell>
          <cell r="K18">
            <v>3</v>
          </cell>
        </row>
        <row r="19">
          <cell r="B19">
            <v>20.762499999999999</v>
          </cell>
          <cell r="C19">
            <v>27</v>
          </cell>
          <cell r="D19">
            <v>17.399999999999999</v>
          </cell>
          <cell r="E19">
            <v>85.333333333333329</v>
          </cell>
          <cell r="F19">
            <v>97</v>
          </cell>
          <cell r="G19">
            <v>58</v>
          </cell>
          <cell r="H19">
            <v>11.879999999999999</v>
          </cell>
          <cell r="I19" t="str">
            <v>S</v>
          </cell>
          <cell r="J19">
            <v>20.52</v>
          </cell>
          <cell r="K19">
            <v>0</v>
          </cell>
        </row>
        <row r="20">
          <cell r="B20">
            <v>23.033333333333335</v>
          </cell>
          <cell r="C20">
            <v>28.3</v>
          </cell>
          <cell r="D20">
            <v>18.100000000000001</v>
          </cell>
          <cell r="E20">
            <v>74.708333333333329</v>
          </cell>
          <cell r="F20">
            <v>95</v>
          </cell>
          <cell r="G20">
            <v>47</v>
          </cell>
          <cell r="H20">
            <v>9</v>
          </cell>
          <cell r="I20" t="str">
            <v>SE</v>
          </cell>
          <cell r="J20">
            <v>19.079999999999998</v>
          </cell>
          <cell r="K20">
            <v>0</v>
          </cell>
        </row>
        <row r="21">
          <cell r="B21">
            <v>22.079166666666666</v>
          </cell>
          <cell r="C21">
            <v>27.7</v>
          </cell>
          <cell r="D21">
            <v>17.7</v>
          </cell>
          <cell r="E21">
            <v>77.916666666666671</v>
          </cell>
          <cell r="F21">
            <v>97</v>
          </cell>
          <cell r="G21">
            <v>49</v>
          </cell>
          <cell r="H21">
            <v>11.16</v>
          </cell>
          <cell r="I21" t="str">
            <v>NE</v>
          </cell>
          <cell r="J21">
            <v>20.88</v>
          </cell>
          <cell r="K21">
            <v>0.2</v>
          </cell>
        </row>
        <row r="22">
          <cell r="B22">
            <v>20.120833333333334</v>
          </cell>
          <cell r="C22">
            <v>24.9</v>
          </cell>
          <cell r="D22">
            <v>15.9</v>
          </cell>
          <cell r="E22">
            <v>79.375</v>
          </cell>
          <cell r="F22">
            <v>97</v>
          </cell>
          <cell r="G22">
            <v>48</v>
          </cell>
          <cell r="H22">
            <v>14.76</v>
          </cell>
          <cell r="I22" t="str">
            <v>S</v>
          </cell>
          <cell r="J22">
            <v>28.08</v>
          </cell>
          <cell r="K22">
            <v>0</v>
          </cell>
        </row>
        <row r="23">
          <cell r="B23">
            <v>18.295833333333331</v>
          </cell>
          <cell r="C23">
            <v>23.2</v>
          </cell>
          <cell r="D23">
            <v>14.6</v>
          </cell>
          <cell r="E23">
            <v>75.333333333333329</v>
          </cell>
          <cell r="F23">
            <v>92</v>
          </cell>
          <cell r="G23">
            <v>46</v>
          </cell>
          <cell r="H23">
            <v>14.76</v>
          </cell>
          <cell r="I23" t="str">
            <v>S</v>
          </cell>
          <cell r="J23">
            <v>31.319999999999997</v>
          </cell>
          <cell r="K23">
            <v>0</v>
          </cell>
        </row>
        <row r="24">
          <cell r="B24">
            <v>17.150000000000002</v>
          </cell>
          <cell r="C24">
            <v>22.9</v>
          </cell>
          <cell r="D24">
            <v>12.6</v>
          </cell>
          <cell r="E24">
            <v>75.375</v>
          </cell>
          <cell r="F24">
            <v>95</v>
          </cell>
          <cell r="G24">
            <v>56</v>
          </cell>
          <cell r="H24">
            <v>12.24</v>
          </cell>
          <cell r="I24" t="str">
            <v>SE</v>
          </cell>
          <cell r="J24">
            <v>22.32</v>
          </cell>
          <cell r="K24">
            <v>0</v>
          </cell>
        </row>
        <row r="25">
          <cell r="B25">
            <v>18.120833333333334</v>
          </cell>
          <cell r="C25">
            <v>24.2</v>
          </cell>
          <cell r="D25">
            <v>13.1</v>
          </cell>
          <cell r="E25">
            <v>74.208333333333329</v>
          </cell>
          <cell r="F25">
            <v>95</v>
          </cell>
          <cell r="G25">
            <v>50</v>
          </cell>
          <cell r="H25">
            <v>15.120000000000001</v>
          </cell>
          <cell r="I25" t="str">
            <v>NE</v>
          </cell>
          <cell r="J25">
            <v>28.44</v>
          </cell>
          <cell r="K25">
            <v>0</v>
          </cell>
        </row>
        <row r="26">
          <cell r="B26">
            <v>18.399999999999999</v>
          </cell>
          <cell r="C26">
            <v>24.1</v>
          </cell>
          <cell r="D26">
            <v>13.9</v>
          </cell>
          <cell r="E26">
            <v>72.291666666666671</v>
          </cell>
          <cell r="F26">
            <v>89</v>
          </cell>
          <cell r="G26">
            <v>54</v>
          </cell>
          <cell r="H26">
            <v>18.720000000000002</v>
          </cell>
          <cell r="I26" t="str">
            <v>NE</v>
          </cell>
          <cell r="J26">
            <v>40.680000000000007</v>
          </cell>
          <cell r="K26">
            <v>0</v>
          </cell>
        </row>
        <row r="27">
          <cell r="B27">
            <v>21.933333333333326</v>
          </cell>
          <cell r="C27">
            <v>29.5</v>
          </cell>
          <cell r="D27">
            <v>16.7</v>
          </cell>
          <cell r="E27">
            <v>61.958333333333336</v>
          </cell>
          <cell r="F27">
            <v>80</v>
          </cell>
          <cell r="G27">
            <v>35</v>
          </cell>
          <cell r="H27">
            <v>14.4</v>
          </cell>
          <cell r="I27" t="str">
            <v>NE</v>
          </cell>
          <cell r="J27">
            <v>29.16</v>
          </cell>
          <cell r="K27">
            <v>0</v>
          </cell>
        </row>
        <row r="28">
          <cell r="B28">
            <v>22.941666666666666</v>
          </cell>
          <cell r="C28">
            <v>29.7</v>
          </cell>
          <cell r="D28">
            <v>17.399999999999999</v>
          </cell>
          <cell r="E28">
            <v>64.083333333333329</v>
          </cell>
          <cell r="F28">
            <v>84</v>
          </cell>
          <cell r="G28">
            <v>42</v>
          </cell>
          <cell r="H28">
            <v>14.4</v>
          </cell>
          <cell r="I28" t="str">
            <v>N</v>
          </cell>
          <cell r="J28">
            <v>34.200000000000003</v>
          </cell>
          <cell r="K28">
            <v>0</v>
          </cell>
        </row>
        <row r="29">
          <cell r="B29">
            <v>22.125</v>
          </cell>
          <cell r="C29">
            <v>28.5</v>
          </cell>
          <cell r="D29">
            <v>16.2</v>
          </cell>
          <cell r="E29">
            <v>67.666666666666671</v>
          </cell>
          <cell r="F29">
            <v>92</v>
          </cell>
          <cell r="G29">
            <v>40</v>
          </cell>
          <cell r="H29">
            <v>13.68</v>
          </cell>
          <cell r="I29" t="str">
            <v>N</v>
          </cell>
          <cell r="J29">
            <v>34.92</v>
          </cell>
          <cell r="K29">
            <v>0</v>
          </cell>
        </row>
        <row r="30">
          <cell r="B30">
            <v>22.258333333333336</v>
          </cell>
          <cell r="C30">
            <v>29.7</v>
          </cell>
          <cell r="D30">
            <v>16.3</v>
          </cell>
          <cell r="E30">
            <v>68.75</v>
          </cell>
          <cell r="F30">
            <v>91</v>
          </cell>
          <cell r="G30">
            <v>38</v>
          </cell>
          <cell r="H30">
            <v>19.079999999999998</v>
          </cell>
          <cell r="I30" t="str">
            <v>N</v>
          </cell>
          <cell r="J30">
            <v>37.440000000000005</v>
          </cell>
          <cell r="K30">
            <v>0</v>
          </cell>
        </row>
        <row r="31">
          <cell r="B31">
            <v>20.700000000000003</v>
          </cell>
          <cell r="C31">
            <v>26.9</v>
          </cell>
          <cell r="D31">
            <v>16.8</v>
          </cell>
          <cell r="E31">
            <v>80.208333333333329</v>
          </cell>
          <cell r="F31">
            <v>93</v>
          </cell>
          <cell r="G31">
            <v>62</v>
          </cell>
          <cell r="H31">
            <v>23.759999999999998</v>
          </cell>
          <cell r="I31" t="str">
            <v>N</v>
          </cell>
          <cell r="J31">
            <v>40.680000000000007</v>
          </cell>
          <cell r="K31">
            <v>0</v>
          </cell>
        </row>
        <row r="32">
          <cell r="B32">
            <v>13.799999999999999</v>
          </cell>
          <cell r="C32">
            <v>17</v>
          </cell>
          <cell r="D32">
            <v>12.8</v>
          </cell>
          <cell r="E32">
            <v>92.666666666666671</v>
          </cell>
          <cell r="F32">
            <v>96</v>
          </cell>
          <cell r="G32">
            <v>86</v>
          </cell>
          <cell r="H32">
            <v>15.120000000000001</v>
          </cell>
          <cell r="I32" t="str">
            <v>NO</v>
          </cell>
          <cell r="J32">
            <v>27</v>
          </cell>
          <cell r="K32">
            <v>7.4</v>
          </cell>
        </row>
        <row r="33">
          <cell r="B33">
            <v>14.054166666666667</v>
          </cell>
          <cell r="C33">
            <v>20.399999999999999</v>
          </cell>
          <cell r="D33">
            <v>9.1999999999999993</v>
          </cell>
          <cell r="E33">
            <v>82.25</v>
          </cell>
          <cell r="F33">
            <v>96</v>
          </cell>
          <cell r="G33">
            <v>53</v>
          </cell>
          <cell r="H33">
            <v>12.6</v>
          </cell>
          <cell r="I33" t="str">
            <v>O</v>
          </cell>
          <cell r="J33">
            <v>28.8</v>
          </cell>
          <cell r="K33">
            <v>0.8</v>
          </cell>
        </row>
        <row r="34">
          <cell r="B34">
            <v>13.733333333333333</v>
          </cell>
          <cell r="C34">
            <v>21.1</v>
          </cell>
          <cell r="D34">
            <v>8.3000000000000007</v>
          </cell>
          <cell r="E34">
            <v>77.25</v>
          </cell>
          <cell r="F34">
            <v>97</v>
          </cell>
          <cell r="G34">
            <v>46</v>
          </cell>
          <cell r="H34">
            <v>6.84</v>
          </cell>
          <cell r="I34" t="str">
            <v>S</v>
          </cell>
          <cell r="J34">
            <v>14.04</v>
          </cell>
          <cell r="K34">
            <v>0.2</v>
          </cell>
        </row>
        <row r="35">
          <cell r="I35" t="str">
            <v>S</v>
          </cell>
        </row>
      </sheetData>
      <sheetData sheetId="6">
        <row r="5">
          <cell r="B5" t="str">
            <v>*</v>
          </cell>
        </row>
      </sheetData>
      <sheetData sheetId="7">
        <row r="5">
          <cell r="B5">
            <v>23.154166666666665</v>
          </cell>
        </row>
      </sheetData>
      <sheetData sheetId="8">
        <row r="5">
          <cell r="B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18.345833333333331</v>
          </cell>
          <cell r="C5">
            <v>21.9</v>
          </cell>
          <cell r="D5">
            <v>14.9</v>
          </cell>
          <cell r="E5">
            <v>82.5</v>
          </cell>
          <cell r="F5">
            <v>98</v>
          </cell>
          <cell r="G5">
            <v>57</v>
          </cell>
          <cell r="H5">
            <v>9</v>
          </cell>
          <cell r="I5" t="str">
            <v>SO</v>
          </cell>
          <cell r="J5">
            <v>31.680000000000003</v>
          </cell>
          <cell r="K5">
            <v>0.60000000000000009</v>
          </cell>
        </row>
        <row r="6">
          <cell r="B6">
            <v>13.658333333333331</v>
          </cell>
          <cell r="C6">
            <v>20.399999999999999</v>
          </cell>
          <cell r="D6">
            <v>9.1</v>
          </cell>
          <cell r="E6">
            <v>76.958333333333329</v>
          </cell>
          <cell r="F6">
            <v>96</v>
          </cell>
          <cell r="G6">
            <v>40</v>
          </cell>
          <cell r="H6">
            <v>0</v>
          </cell>
          <cell r="I6" t="str">
            <v>S</v>
          </cell>
          <cell r="J6">
            <v>23.759999999999998</v>
          </cell>
          <cell r="K6">
            <v>0.2</v>
          </cell>
        </row>
        <row r="7">
          <cell r="B7">
            <v>13.529166666666669</v>
          </cell>
          <cell r="C7">
            <v>22</v>
          </cell>
          <cell r="D7">
            <v>5.5</v>
          </cell>
          <cell r="E7">
            <v>75.458333333333329</v>
          </cell>
          <cell r="F7">
            <v>98</v>
          </cell>
          <cell r="G7">
            <v>37</v>
          </cell>
          <cell r="H7">
            <v>3.6</v>
          </cell>
          <cell r="I7" t="str">
            <v>NE</v>
          </cell>
          <cell r="J7">
            <v>30.6</v>
          </cell>
          <cell r="K7">
            <v>0</v>
          </cell>
        </row>
        <row r="8">
          <cell r="B8">
            <v>16.729166666666668</v>
          </cell>
          <cell r="C8">
            <v>23.7</v>
          </cell>
          <cell r="D8">
            <v>12.2</v>
          </cell>
          <cell r="E8">
            <v>69.916666666666671</v>
          </cell>
          <cell r="F8">
            <v>82</v>
          </cell>
          <cell r="G8">
            <v>53</v>
          </cell>
          <cell r="H8">
            <v>23.400000000000002</v>
          </cell>
          <cell r="I8" t="str">
            <v>NE</v>
          </cell>
          <cell r="J8">
            <v>38.519999999999996</v>
          </cell>
          <cell r="K8">
            <v>0</v>
          </cell>
        </row>
        <row r="9">
          <cell r="B9">
            <v>23.25</v>
          </cell>
          <cell r="C9">
            <v>29.8</v>
          </cell>
          <cell r="D9">
            <v>18.5</v>
          </cell>
          <cell r="E9">
            <v>71.791666666666671</v>
          </cell>
          <cell r="F9">
            <v>85</v>
          </cell>
          <cell r="G9">
            <v>57</v>
          </cell>
          <cell r="H9">
            <v>19.8</v>
          </cell>
          <cell r="I9" t="str">
            <v>NE</v>
          </cell>
          <cell r="J9">
            <v>53.64</v>
          </cell>
          <cell r="K9">
            <v>0</v>
          </cell>
        </row>
        <row r="10">
          <cell r="B10">
            <v>21.670833333333331</v>
          </cell>
          <cell r="C10">
            <v>25</v>
          </cell>
          <cell r="D10">
            <v>19.899999999999999</v>
          </cell>
          <cell r="E10">
            <v>93.833333333333329</v>
          </cell>
          <cell r="F10">
            <v>97</v>
          </cell>
          <cell r="G10">
            <v>76</v>
          </cell>
          <cell r="H10">
            <v>18</v>
          </cell>
          <cell r="I10" t="str">
            <v>NO</v>
          </cell>
          <cell r="J10">
            <v>35.28</v>
          </cell>
          <cell r="K10">
            <v>40.4</v>
          </cell>
        </row>
        <row r="11">
          <cell r="B11">
            <v>24.416666666666668</v>
          </cell>
          <cell r="C11">
            <v>29.7</v>
          </cell>
          <cell r="D11">
            <v>21.7</v>
          </cell>
          <cell r="E11">
            <v>82.666666666666671</v>
          </cell>
          <cell r="F11">
            <v>97</v>
          </cell>
          <cell r="G11">
            <v>59</v>
          </cell>
          <cell r="H11">
            <v>30.6</v>
          </cell>
          <cell r="I11" t="str">
            <v>NO</v>
          </cell>
          <cell r="J11">
            <v>64.8</v>
          </cell>
          <cell r="K11">
            <v>18.2</v>
          </cell>
        </row>
        <row r="12">
          <cell r="B12">
            <v>21.616666666666664</v>
          </cell>
          <cell r="C12">
            <v>25</v>
          </cell>
          <cell r="D12">
            <v>17.8</v>
          </cell>
          <cell r="E12">
            <v>85.583333333333329</v>
          </cell>
          <cell r="F12">
            <v>96</v>
          </cell>
          <cell r="G12">
            <v>70</v>
          </cell>
          <cell r="H12">
            <v>23.759999999999998</v>
          </cell>
          <cell r="I12" t="str">
            <v>NO</v>
          </cell>
          <cell r="J12">
            <v>50.04</v>
          </cell>
          <cell r="K12">
            <v>19.400000000000002</v>
          </cell>
        </row>
        <row r="13">
          <cell r="B13">
            <v>16.495833333333334</v>
          </cell>
          <cell r="C13">
            <v>20.2</v>
          </cell>
          <cell r="D13">
            <v>14.5</v>
          </cell>
          <cell r="E13">
            <v>90.708333333333329</v>
          </cell>
          <cell r="F13">
            <v>98</v>
          </cell>
          <cell r="G13">
            <v>73</v>
          </cell>
          <cell r="H13">
            <v>0</v>
          </cell>
          <cell r="I13" t="str">
            <v>SE</v>
          </cell>
          <cell r="J13">
            <v>19.079999999999998</v>
          </cell>
          <cell r="K13">
            <v>0</v>
          </cell>
        </row>
        <row r="14">
          <cell r="B14">
            <v>16.916666666666668</v>
          </cell>
          <cell r="C14">
            <v>20.2</v>
          </cell>
          <cell r="D14">
            <v>14.6</v>
          </cell>
          <cell r="E14">
            <v>92.833333333333329</v>
          </cell>
          <cell r="F14">
            <v>98</v>
          </cell>
          <cell r="G14">
            <v>84</v>
          </cell>
          <cell r="H14">
            <v>0</v>
          </cell>
          <cell r="I14" t="str">
            <v>SE</v>
          </cell>
          <cell r="J14">
            <v>20.88</v>
          </cell>
          <cell r="K14">
            <v>0.2</v>
          </cell>
        </row>
        <row r="15">
          <cell r="B15">
            <v>19.916666666666664</v>
          </cell>
          <cell r="C15">
            <v>26.1</v>
          </cell>
          <cell r="D15">
            <v>15.6</v>
          </cell>
          <cell r="E15">
            <v>80.041666666666671</v>
          </cell>
          <cell r="F15">
            <v>95</v>
          </cell>
          <cell r="G15">
            <v>56</v>
          </cell>
          <cell r="H15">
            <v>27.720000000000002</v>
          </cell>
          <cell r="I15" t="str">
            <v>NE</v>
          </cell>
          <cell r="J15">
            <v>52.92</v>
          </cell>
          <cell r="K15">
            <v>0</v>
          </cell>
        </row>
        <row r="16">
          <cell r="B16">
            <v>21.170833333333331</v>
          </cell>
          <cell r="C16">
            <v>27.2</v>
          </cell>
          <cell r="D16">
            <v>17.100000000000001</v>
          </cell>
          <cell r="E16">
            <v>76.458333333333329</v>
          </cell>
          <cell r="F16">
            <v>91</v>
          </cell>
          <cell r="G16">
            <v>53</v>
          </cell>
          <cell r="H16">
            <v>28.8</v>
          </cell>
          <cell r="I16" t="str">
            <v>NE</v>
          </cell>
          <cell r="J16">
            <v>50.4</v>
          </cell>
          <cell r="K16">
            <v>0</v>
          </cell>
        </row>
        <row r="17">
          <cell r="B17">
            <v>22.670833333333334</v>
          </cell>
          <cell r="C17">
            <v>29.2</v>
          </cell>
          <cell r="D17">
            <v>18.100000000000001</v>
          </cell>
          <cell r="E17">
            <v>70.083333333333329</v>
          </cell>
          <cell r="F17">
            <v>84</v>
          </cell>
          <cell r="G17">
            <v>46</v>
          </cell>
          <cell r="H17">
            <v>14.4</v>
          </cell>
          <cell r="I17" t="str">
            <v>NE</v>
          </cell>
          <cell r="J17">
            <v>35.64</v>
          </cell>
          <cell r="K17">
            <v>0</v>
          </cell>
        </row>
        <row r="18">
          <cell r="B18">
            <v>20.683333333333334</v>
          </cell>
          <cell r="C18">
            <v>23.6</v>
          </cell>
          <cell r="D18">
            <v>18.399999999999999</v>
          </cell>
          <cell r="E18">
            <v>87.083333333333329</v>
          </cell>
          <cell r="F18">
            <v>96</v>
          </cell>
          <cell r="G18">
            <v>69</v>
          </cell>
          <cell r="H18">
            <v>21.96</v>
          </cell>
          <cell r="I18" t="str">
            <v>NE</v>
          </cell>
          <cell r="J18">
            <v>56.519999999999996</v>
          </cell>
          <cell r="K18">
            <v>5.4</v>
          </cell>
        </row>
        <row r="19">
          <cell r="B19">
            <v>20.708333333333332</v>
          </cell>
          <cell r="C19">
            <v>26.5</v>
          </cell>
          <cell r="D19">
            <v>18.2</v>
          </cell>
          <cell r="E19">
            <v>88.260869565217391</v>
          </cell>
          <cell r="F19">
            <v>100</v>
          </cell>
          <cell r="G19">
            <v>63</v>
          </cell>
          <cell r="H19">
            <v>0</v>
          </cell>
          <cell r="I19" t="str">
            <v>S</v>
          </cell>
          <cell r="J19">
            <v>14.4</v>
          </cell>
          <cell r="K19">
            <v>0</v>
          </cell>
        </row>
        <row r="20">
          <cell r="B20">
            <v>21.204166666666669</v>
          </cell>
          <cell r="C20">
            <v>25.4</v>
          </cell>
          <cell r="D20">
            <v>18.399999999999999</v>
          </cell>
          <cell r="E20">
            <v>89.416666666666671</v>
          </cell>
          <cell r="F20">
            <v>97</v>
          </cell>
          <cell r="G20">
            <v>69</v>
          </cell>
          <cell r="H20">
            <v>0.36000000000000004</v>
          </cell>
          <cell r="I20" t="str">
            <v>SE</v>
          </cell>
          <cell r="J20">
            <v>15.120000000000001</v>
          </cell>
          <cell r="K20">
            <v>0</v>
          </cell>
        </row>
        <row r="21">
          <cell r="B21">
            <v>22.129166666666666</v>
          </cell>
          <cell r="C21">
            <v>28.1</v>
          </cell>
          <cell r="D21">
            <v>17</v>
          </cell>
          <cell r="E21">
            <v>82.958333333333329</v>
          </cell>
          <cell r="F21">
            <v>100</v>
          </cell>
          <cell r="G21">
            <v>55</v>
          </cell>
          <cell r="H21">
            <v>0.36000000000000004</v>
          </cell>
          <cell r="I21" t="str">
            <v>SE</v>
          </cell>
          <cell r="J21">
            <v>18</v>
          </cell>
          <cell r="K21">
            <v>0.2</v>
          </cell>
        </row>
        <row r="22">
          <cell r="B22">
            <v>20.235294117647058</v>
          </cell>
          <cell r="C22">
            <v>23.1</v>
          </cell>
          <cell r="D22">
            <v>17.899999999999999</v>
          </cell>
          <cell r="E22">
            <v>88.294117647058826</v>
          </cell>
          <cell r="F22">
            <v>97</v>
          </cell>
          <cell r="G22">
            <v>73</v>
          </cell>
          <cell r="H22">
            <v>3.9600000000000004</v>
          </cell>
          <cell r="I22" t="str">
            <v>S</v>
          </cell>
          <cell r="J22">
            <v>39.24</v>
          </cell>
          <cell r="K22">
            <v>0.2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NE</v>
          </cell>
        </row>
      </sheetData>
      <sheetData sheetId="6">
        <row r="5">
          <cell r="B5" t="str">
            <v>*</v>
          </cell>
        </row>
      </sheetData>
      <sheetData sheetId="7">
        <row r="5">
          <cell r="B5" t="str">
            <v>*</v>
          </cell>
        </row>
      </sheetData>
      <sheetData sheetId="8">
        <row r="5">
          <cell r="B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19.462500000000002</v>
          </cell>
          <cell r="C5">
            <v>22.5</v>
          </cell>
          <cell r="D5">
            <v>17</v>
          </cell>
          <cell r="E5">
            <v>81.791666666666671</v>
          </cell>
          <cell r="F5">
            <v>96</v>
          </cell>
          <cell r="G5">
            <v>55</v>
          </cell>
          <cell r="H5">
            <v>17.64</v>
          </cell>
          <cell r="I5" t="str">
            <v>L</v>
          </cell>
          <cell r="J5">
            <v>46.080000000000005</v>
          </cell>
          <cell r="K5">
            <v>11.200000000000001</v>
          </cell>
        </row>
        <row r="6">
          <cell r="B6">
            <v>15.083333333333334</v>
          </cell>
          <cell r="C6">
            <v>20.9</v>
          </cell>
          <cell r="D6">
            <v>10.4</v>
          </cell>
          <cell r="E6">
            <v>72.916666666666671</v>
          </cell>
          <cell r="F6">
            <v>92</v>
          </cell>
          <cell r="G6">
            <v>38</v>
          </cell>
          <cell r="H6">
            <v>11.520000000000001</v>
          </cell>
          <cell r="I6" t="str">
            <v>L</v>
          </cell>
          <cell r="J6">
            <v>25.2</v>
          </cell>
          <cell r="K6">
            <v>0</v>
          </cell>
        </row>
        <row r="7">
          <cell r="B7">
            <v>15.958333333333336</v>
          </cell>
          <cell r="C7">
            <v>23.4</v>
          </cell>
          <cell r="D7">
            <v>9.6999999999999993</v>
          </cell>
          <cell r="E7">
            <v>62.333333333333336</v>
          </cell>
          <cell r="F7">
            <v>88</v>
          </cell>
          <cell r="G7">
            <v>33</v>
          </cell>
          <cell r="H7">
            <v>14.04</v>
          </cell>
          <cell r="I7" t="str">
            <v>L</v>
          </cell>
          <cell r="J7">
            <v>25.2</v>
          </cell>
          <cell r="K7">
            <v>0</v>
          </cell>
        </row>
        <row r="8">
          <cell r="B8">
            <v>18.908333333333331</v>
          </cell>
          <cell r="C8">
            <v>26</v>
          </cell>
          <cell r="D8">
            <v>14.3</v>
          </cell>
          <cell r="E8">
            <v>59.541666666666664</v>
          </cell>
          <cell r="F8">
            <v>70</v>
          </cell>
          <cell r="G8">
            <v>45</v>
          </cell>
          <cell r="H8">
            <v>16.920000000000002</v>
          </cell>
          <cell r="I8" t="str">
            <v>L</v>
          </cell>
          <cell r="J8">
            <v>36.72</v>
          </cell>
          <cell r="K8">
            <v>0</v>
          </cell>
        </row>
        <row r="9">
          <cell r="B9">
            <v>22.933333333333326</v>
          </cell>
          <cell r="C9">
            <v>28.9</v>
          </cell>
          <cell r="D9">
            <v>20.3</v>
          </cell>
          <cell r="E9">
            <v>77.083333333333329</v>
          </cell>
          <cell r="F9">
            <v>93</v>
          </cell>
          <cell r="G9">
            <v>60</v>
          </cell>
          <cell r="H9">
            <v>20.16</v>
          </cell>
          <cell r="I9" t="str">
            <v>L</v>
          </cell>
          <cell r="J9">
            <v>35.64</v>
          </cell>
          <cell r="K9">
            <v>4.3999999999999995</v>
          </cell>
        </row>
        <row r="10">
          <cell r="B10">
            <v>25.283333333333335</v>
          </cell>
          <cell r="C10">
            <v>30.7</v>
          </cell>
          <cell r="D10">
            <v>22.8</v>
          </cell>
          <cell r="E10">
            <v>74.333333333333329</v>
          </cell>
          <cell r="F10">
            <v>86</v>
          </cell>
          <cell r="G10">
            <v>53</v>
          </cell>
          <cell r="H10">
            <v>33.840000000000003</v>
          </cell>
          <cell r="I10" t="str">
            <v>L</v>
          </cell>
          <cell r="J10">
            <v>61.92</v>
          </cell>
          <cell r="K10">
            <v>0</v>
          </cell>
        </row>
        <row r="11">
          <cell r="B11">
            <v>25.770833333333332</v>
          </cell>
          <cell r="C11">
            <v>31.1</v>
          </cell>
          <cell r="D11">
            <v>20.7</v>
          </cell>
          <cell r="E11">
            <v>70.791666666666671</v>
          </cell>
          <cell r="F11">
            <v>91</v>
          </cell>
          <cell r="G11">
            <v>47</v>
          </cell>
          <cell r="H11">
            <v>37.080000000000005</v>
          </cell>
          <cell r="I11" t="str">
            <v>L</v>
          </cell>
          <cell r="J11">
            <v>61.92</v>
          </cell>
          <cell r="K11">
            <v>0</v>
          </cell>
        </row>
        <row r="12">
          <cell r="B12">
            <v>22.837500000000002</v>
          </cell>
          <cell r="C12">
            <v>28.3</v>
          </cell>
          <cell r="D12">
            <v>18</v>
          </cell>
          <cell r="E12">
            <v>78.541666666666671</v>
          </cell>
          <cell r="F12">
            <v>96</v>
          </cell>
          <cell r="G12">
            <v>55</v>
          </cell>
          <cell r="H12">
            <v>36.72</v>
          </cell>
          <cell r="I12" t="str">
            <v>L</v>
          </cell>
          <cell r="J12">
            <v>66.600000000000009</v>
          </cell>
          <cell r="K12">
            <v>22</v>
          </cell>
        </row>
        <row r="13">
          <cell r="B13">
            <v>16.55</v>
          </cell>
          <cell r="C13">
            <v>18.3</v>
          </cell>
          <cell r="D13">
            <v>14.5</v>
          </cell>
          <cell r="E13">
            <v>91.416666666666671</v>
          </cell>
          <cell r="F13">
            <v>97</v>
          </cell>
          <cell r="G13">
            <v>83</v>
          </cell>
          <cell r="H13">
            <v>12.96</v>
          </cell>
          <cell r="I13" t="str">
            <v>L</v>
          </cell>
          <cell r="J13">
            <v>28.44</v>
          </cell>
          <cell r="K13">
            <v>0</v>
          </cell>
        </row>
        <row r="14">
          <cell r="B14">
            <v>18.795833333333334</v>
          </cell>
          <cell r="C14">
            <v>24</v>
          </cell>
          <cell r="D14">
            <v>15.6</v>
          </cell>
          <cell r="E14">
            <v>86.416666666666671</v>
          </cell>
          <cell r="F14">
            <v>95</v>
          </cell>
          <cell r="G14">
            <v>69</v>
          </cell>
          <cell r="H14">
            <v>15.840000000000002</v>
          </cell>
          <cell r="I14" t="str">
            <v>L</v>
          </cell>
          <cell r="J14">
            <v>30.6</v>
          </cell>
          <cell r="K14">
            <v>0</v>
          </cell>
        </row>
        <row r="15">
          <cell r="B15">
            <v>21.145833333333336</v>
          </cell>
          <cell r="C15">
            <v>27.2</v>
          </cell>
          <cell r="D15">
            <v>16.600000000000001</v>
          </cell>
          <cell r="E15">
            <v>74.5</v>
          </cell>
          <cell r="F15">
            <v>90</v>
          </cell>
          <cell r="G15">
            <v>50</v>
          </cell>
          <cell r="H15">
            <v>20.88</v>
          </cell>
          <cell r="I15" t="str">
            <v>L</v>
          </cell>
          <cell r="J15">
            <v>38.519999999999996</v>
          </cell>
          <cell r="K15">
            <v>0</v>
          </cell>
        </row>
        <row r="16">
          <cell r="B16">
            <v>22.270833333333332</v>
          </cell>
          <cell r="C16">
            <v>28.1</v>
          </cell>
          <cell r="D16">
            <v>18.100000000000001</v>
          </cell>
          <cell r="E16">
            <v>68.916666666666671</v>
          </cell>
          <cell r="F16">
            <v>84</v>
          </cell>
          <cell r="G16">
            <v>49</v>
          </cell>
          <cell r="H16">
            <v>20.88</v>
          </cell>
          <cell r="I16" t="str">
            <v>L</v>
          </cell>
          <cell r="J16">
            <v>43.2</v>
          </cell>
          <cell r="K16">
            <v>0</v>
          </cell>
        </row>
        <row r="17">
          <cell r="B17">
            <v>23.537499999999994</v>
          </cell>
          <cell r="C17">
            <v>30.5</v>
          </cell>
          <cell r="D17">
            <v>18.899999999999999</v>
          </cell>
          <cell r="E17">
            <v>64.041666666666671</v>
          </cell>
          <cell r="F17">
            <v>78</v>
          </cell>
          <cell r="G17">
            <v>41</v>
          </cell>
          <cell r="H17">
            <v>22.32</v>
          </cell>
          <cell r="I17" t="str">
            <v>L</v>
          </cell>
          <cell r="J17">
            <v>42.84</v>
          </cell>
          <cell r="K17">
            <v>0</v>
          </cell>
        </row>
        <row r="18">
          <cell r="B18">
            <v>22.204166666666666</v>
          </cell>
          <cell r="C18">
            <v>24.8</v>
          </cell>
          <cell r="D18">
            <v>19.600000000000001</v>
          </cell>
          <cell r="E18">
            <v>76.333333333333329</v>
          </cell>
          <cell r="F18">
            <v>92</v>
          </cell>
          <cell r="G18">
            <v>62</v>
          </cell>
          <cell r="H18">
            <v>12.24</v>
          </cell>
          <cell r="I18" t="str">
            <v>L</v>
          </cell>
          <cell r="J18">
            <v>25.56</v>
          </cell>
          <cell r="K18">
            <v>1.7999999999999998</v>
          </cell>
        </row>
        <row r="19">
          <cell r="B19">
            <v>22.158333333333335</v>
          </cell>
          <cell r="C19">
            <v>28.2</v>
          </cell>
          <cell r="D19">
            <v>18.5</v>
          </cell>
          <cell r="E19">
            <v>80.125</v>
          </cell>
          <cell r="F19">
            <v>96</v>
          </cell>
          <cell r="G19">
            <v>51</v>
          </cell>
          <cell r="H19">
            <v>11.879999999999999</v>
          </cell>
          <cell r="I19" t="str">
            <v>L</v>
          </cell>
          <cell r="J19">
            <v>19.440000000000001</v>
          </cell>
          <cell r="K19">
            <v>0</v>
          </cell>
        </row>
        <row r="20">
          <cell r="B20">
            <v>23.599999999999998</v>
          </cell>
          <cell r="C20">
            <v>28.5</v>
          </cell>
          <cell r="D20">
            <v>19.899999999999999</v>
          </cell>
          <cell r="E20">
            <v>74.166666666666671</v>
          </cell>
          <cell r="F20">
            <v>90</v>
          </cell>
          <cell r="G20">
            <v>53</v>
          </cell>
          <cell r="H20">
            <v>11.16</v>
          </cell>
          <cell r="I20" t="str">
            <v>L</v>
          </cell>
          <cell r="J20">
            <v>19.079999999999998</v>
          </cell>
          <cell r="K20">
            <v>0</v>
          </cell>
        </row>
        <row r="21">
          <cell r="B21">
            <v>23.154166666666665</v>
          </cell>
          <cell r="C21">
            <v>29</v>
          </cell>
          <cell r="D21">
            <v>18.8</v>
          </cell>
          <cell r="E21">
            <v>74.5</v>
          </cell>
          <cell r="F21">
            <v>94</v>
          </cell>
          <cell r="G21">
            <v>44</v>
          </cell>
          <cell r="H21">
            <v>11.16</v>
          </cell>
          <cell r="I21" t="str">
            <v>L</v>
          </cell>
          <cell r="J21">
            <v>21.96</v>
          </cell>
          <cell r="K21">
            <v>0</v>
          </cell>
        </row>
        <row r="22">
          <cell r="B22">
            <v>21.845833333333331</v>
          </cell>
          <cell r="C22">
            <v>25.3</v>
          </cell>
          <cell r="D22">
            <v>19</v>
          </cell>
          <cell r="E22">
            <v>76.833333333333329</v>
          </cell>
          <cell r="F22">
            <v>90</v>
          </cell>
          <cell r="G22">
            <v>46</v>
          </cell>
          <cell r="H22">
            <v>16.559999999999999</v>
          </cell>
          <cell r="I22" t="str">
            <v>L</v>
          </cell>
          <cell r="J22">
            <v>34.200000000000003</v>
          </cell>
          <cell r="K22">
            <v>0</v>
          </cell>
        </row>
        <row r="23">
          <cell r="B23">
            <v>18.445833333333333</v>
          </cell>
          <cell r="C23">
            <v>24</v>
          </cell>
          <cell r="D23">
            <v>15</v>
          </cell>
          <cell r="E23">
            <v>81.833333333333329</v>
          </cell>
          <cell r="F23">
            <v>95</v>
          </cell>
          <cell r="G23">
            <v>55</v>
          </cell>
          <cell r="H23">
            <v>21.240000000000002</v>
          </cell>
          <cell r="I23" t="str">
            <v>L</v>
          </cell>
          <cell r="J23">
            <v>37.080000000000005</v>
          </cell>
          <cell r="K23">
            <v>0</v>
          </cell>
        </row>
        <row r="24">
          <cell r="B24">
            <v>17.375</v>
          </cell>
          <cell r="C24">
            <v>23.5</v>
          </cell>
          <cell r="D24">
            <v>13.4</v>
          </cell>
          <cell r="E24">
            <v>82.666666666666671</v>
          </cell>
          <cell r="F24">
            <v>98</v>
          </cell>
          <cell r="G24">
            <v>56</v>
          </cell>
          <cell r="H24">
            <v>10.08</v>
          </cell>
          <cell r="I24" t="str">
            <v>L</v>
          </cell>
          <cell r="J24">
            <v>19.079999999999998</v>
          </cell>
          <cell r="K24">
            <v>0.2</v>
          </cell>
        </row>
        <row r="25">
          <cell r="B25">
            <v>17.954166666666669</v>
          </cell>
          <cell r="C25">
            <v>24.8</v>
          </cell>
          <cell r="D25">
            <v>13</v>
          </cell>
          <cell r="E25">
            <v>75.083333333333329</v>
          </cell>
          <cell r="F25">
            <v>95</v>
          </cell>
          <cell r="G25">
            <v>44</v>
          </cell>
          <cell r="H25">
            <v>13.32</v>
          </cell>
          <cell r="I25" t="str">
            <v>L</v>
          </cell>
          <cell r="J25">
            <v>25.2</v>
          </cell>
          <cell r="K25">
            <v>0</v>
          </cell>
        </row>
        <row r="26">
          <cell r="B26">
            <v>19.062500000000004</v>
          </cell>
          <cell r="C26">
            <v>25.8</v>
          </cell>
          <cell r="D26">
            <v>14.4</v>
          </cell>
          <cell r="E26">
            <v>70.541666666666671</v>
          </cell>
          <cell r="F26">
            <v>88</v>
          </cell>
          <cell r="G26">
            <v>44</v>
          </cell>
          <cell r="H26">
            <v>15.120000000000001</v>
          </cell>
          <cell r="I26" t="str">
            <v>L</v>
          </cell>
          <cell r="J26">
            <v>30.96</v>
          </cell>
          <cell r="K26">
            <v>0</v>
          </cell>
        </row>
        <row r="27">
          <cell r="B27">
            <v>22.624999999999996</v>
          </cell>
          <cell r="C27">
            <v>30.4</v>
          </cell>
          <cell r="D27">
            <v>16.399999999999999</v>
          </cell>
          <cell r="E27">
            <v>58.958333333333336</v>
          </cell>
          <cell r="F27">
            <v>80</v>
          </cell>
          <cell r="G27">
            <v>32</v>
          </cell>
          <cell r="H27">
            <v>18.720000000000002</v>
          </cell>
          <cell r="I27" t="str">
            <v>L</v>
          </cell>
          <cell r="J27">
            <v>32.04</v>
          </cell>
          <cell r="K27">
            <v>0</v>
          </cell>
        </row>
        <row r="28">
          <cell r="B28">
            <v>23.104166666666671</v>
          </cell>
          <cell r="C28">
            <v>30.5</v>
          </cell>
          <cell r="D28">
            <v>16.8</v>
          </cell>
          <cell r="E28">
            <v>58.666666666666664</v>
          </cell>
          <cell r="F28">
            <v>80</v>
          </cell>
          <cell r="G28">
            <v>36</v>
          </cell>
          <cell r="H28">
            <v>18.720000000000002</v>
          </cell>
          <cell r="I28" t="str">
            <v>L</v>
          </cell>
          <cell r="J28">
            <v>32.4</v>
          </cell>
          <cell r="K28">
            <v>0</v>
          </cell>
        </row>
        <row r="29">
          <cell r="B29">
            <v>22.779166666666665</v>
          </cell>
          <cell r="C29">
            <v>30.2</v>
          </cell>
          <cell r="D29">
            <v>17</v>
          </cell>
          <cell r="E29">
            <v>59.791666666666664</v>
          </cell>
          <cell r="F29">
            <v>79</v>
          </cell>
          <cell r="G29">
            <v>35</v>
          </cell>
          <cell r="H29">
            <v>23.400000000000002</v>
          </cell>
          <cell r="I29" t="str">
            <v>L</v>
          </cell>
          <cell r="J29">
            <v>34.200000000000003</v>
          </cell>
          <cell r="K29">
            <v>0</v>
          </cell>
        </row>
        <row r="30">
          <cell r="B30">
            <v>23</v>
          </cell>
          <cell r="C30">
            <v>30.9</v>
          </cell>
          <cell r="D30">
            <v>16.5</v>
          </cell>
          <cell r="E30">
            <v>63.333333333333336</v>
          </cell>
          <cell r="F30">
            <v>86</v>
          </cell>
          <cell r="G30">
            <v>36</v>
          </cell>
          <cell r="H30">
            <v>25.56</v>
          </cell>
          <cell r="I30" t="str">
            <v>L</v>
          </cell>
          <cell r="J30">
            <v>41.76</v>
          </cell>
          <cell r="K30">
            <v>0</v>
          </cell>
        </row>
        <row r="31">
          <cell r="B31">
            <v>23.433333333333337</v>
          </cell>
          <cell r="C31">
            <v>31.2</v>
          </cell>
          <cell r="D31">
            <v>17.2</v>
          </cell>
          <cell r="E31">
            <v>67.375</v>
          </cell>
          <cell r="F31">
            <v>88</v>
          </cell>
          <cell r="G31">
            <v>40</v>
          </cell>
          <cell r="H31">
            <v>24.840000000000003</v>
          </cell>
          <cell r="I31" t="str">
            <v>L</v>
          </cell>
          <cell r="J31">
            <v>42.480000000000004</v>
          </cell>
          <cell r="K31">
            <v>0</v>
          </cell>
        </row>
        <row r="32">
          <cell r="B32">
            <v>15.612499999999999</v>
          </cell>
          <cell r="C32">
            <v>21.5</v>
          </cell>
          <cell r="D32">
            <v>13.9</v>
          </cell>
          <cell r="E32">
            <v>88.833333333333329</v>
          </cell>
          <cell r="F32">
            <v>95</v>
          </cell>
          <cell r="G32">
            <v>76</v>
          </cell>
          <cell r="H32">
            <v>20.16</v>
          </cell>
          <cell r="I32" t="str">
            <v>L</v>
          </cell>
          <cell r="J32">
            <v>28.44</v>
          </cell>
          <cell r="K32">
            <v>6.6000000000000005</v>
          </cell>
        </row>
        <row r="33">
          <cell r="B33">
            <v>14.954166666666666</v>
          </cell>
          <cell r="C33">
            <v>20.100000000000001</v>
          </cell>
          <cell r="D33">
            <v>11.9</v>
          </cell>
          <cell r="E33">
            <v>81.375</v>
          </cell>
          <cell r="F33">
            <v>95</v>
          </cell>
          <cell r="G33">
            <v>56</v>
          </cell>
          <cell r="H33">
            <v>15.840000000000002</v>
          </cell>
          <cell r="I33" t="str">
            <v>L</v>
          </cell>
          <cell r="J33">
            <v>27.36</v>
          </cell>
          <cell r="K33">
            <v>0.4</v>
          </cell>
        </row>
        <row r="34">
          <cell r="B34">
            <v>14.537500000000001</v>
          </cell>
          <cell r="C34">
            <v>21</v>
          </cell>
          <cell r="D34">
            <v>9.8000000000000007</v>
          </cell>
          <cell r="E34">
            <v>74.166666666666671</v>
          </cell>
          <cell r="F34">
            <v>94</v>
          </cell>
          <cell r="G34">
            <v>44</v>
          </cell>
          <cell r="H34">
            <v>10.08</v>
          </cell>
          <cell r="I34" t="str">
            <v>L</v>
          </cell>
          <cell r="J34">
            <v>21.96</v>
          </cell>
          <cell r="K34">
            <v>0.2</v>
          </cell>
        </row>
        <row r="35">
          <cell r="I35" t="str">
            <v>L</v>
          </cell>
        </row>
      </sheetData>
      <sheetData sheetId="6">
        <row r="5">
          <cell r="B5" t="str">
            <v>*</v>
          </cell>
        </row>
      </sheetData>
      <sheetData sheetId="7">
        <row r="5">
          <cell r="B5">
            <v>22.958333333333332</v>
          </cell>
        </row>
      </sheetData>
      <sheetData sheetId="8">
        <row r="5">
          <cell r="B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20.400000000000002</v>
          </cell>
          <cell r="C5">
            <v>24.2</v>
          </cell>
          <cell r="D5">
            <v>18</v>
          </cell>
          <cell r="E5">
            <v>79.083333333333329</v>
          </cell>
          <cell r="F5">
            <v>94</v>
          </cell>
          <cell r="G5">
            <v>53</v>
          </cell>
          <cell r="H5">
            <v>11.16</v>
          </cell>
          <cell r="I5" t="str">
            <v>S</v>
          </cell>
          <cell r="J5">
            <v>28.44</v>
          </cell>
          <cell r="K5">
            <v>0.60000000000000009</v>
          </cell>
        </row>
        <row r="6">
          <cell r="B6">
            <v>15.962499999999999</v>
          </cell>
          <cell r="C6">
            <v>23.9</v>
          </cell>
          <cell r="D6">
            <v>9.6999999999999993</v>
          </cell>
          <cell r="E6">
            <v>74.083333333333329</v>
          </cell>
          <cell r="F6">
            <v>96</v>
          </cell>
          <cell r="G6">
            <v>36</v>
          </cell>
          <cell r="H6">
            <v>11.520000000000001</v>
          </cell>
          <cell r="I6" t="str">
            <v>S</v>
          </cell>
          <cell r="J6">
            <v>24.12</v>
          </cell>
          <cell r="K6">
            <v>0.2</v>
          </cell>
        </row>
        <row r="7">
          <cell r="B7">
            <v>16.612500000000001</v>
          </cell>
          <cell r="C7">
            <v>25.9</v>
          </cell>
          <cell r="D7">
            <v>8.3000000000000007</v>
          </cell>
          <cell r="E7">
            <v>73.958333333333329</v>
          </cell>
          <cell r="F7">
            <v>94</v>
          </cell>
          <cell r="G7">
            <v>47</v>
          </cell>
          <cell r="H7">
            <v>11.879999999999999</v>
          </cell>
          <cell r="I7" t="str">
            <v>NE</v>
          </cell>
          <cell r="J7">
            <v>25.92</v>
          </cell>
          <cell r="K7">
            <v>0</v>
          </cell>
        </row>
        <row r="8">
          <cell r="B8">
            <v>22.345833333333331</v>
          </cell>
          <cell r="C8">
            <v>29.3</v>
          </cell>
          <cell r="D8">
            <v>17.899999999999999</v>
          </cell>
          <cell r="E8">
            <v>77.583333333333329</v>
          </cell>
          <cell r="F8">
            <v>91</v>
          </cell>
          <cell r="G8">
            <v>59</v>
          </cell>
          <cell r="H8">
            <v>22.68</v>
          </cell>
          <cell r="I8" t="str">
            <v>N</v>
          </cell>
          <cell r="J8">
            <v>39.24</v>
          </cell>
          <cell r="K8">
            <v>0.4</v>
          </cell>
        </row>
        <row r="9">
          <cell r="B9">
            <v>26.429166666666664</v>
          </cell>
          <cell r="C9">
            <v>30.8</v>
          </cell>
          <cell r="D9">
            <v>22.8</v>
          </cell>
          <cell r="E9">
            <v>73.833333333333329</v>
          </cell>
          <cell r="F9">
            <v>89</v>
          </cell>
          <cell r="G9">
            <v>56</v>
          </cell>
          <cell r="H9">
            <v>20.16</v>
          </cell>
          <cell r="I9" t="str">
            <v>N</v>
          </cell>
          <cell r="J9">
            <v>46.080000000000005</v>
          </cell>
          <cell r="K9">
            <v>0</v>
          </cell>
        </row>
        <row r="10">
          <cell r="B10">
            <v>26.012499999999992</v>
          </cell>
          <cell r="C10">
            <v>29.8</v>
          </cell>
          <cell r="D10">
            <v>23.5</v>
          </cell>
          <cell r="E10">
            <v>77.166666666666671</v>
          </cell>
          <cell r="F10">
            <v>90</v>
          </cell>
          <cell r="G10">
            <v>61</v>
          </cell>
          <cell r="H10">
            <v>16.559999999999999</v>
          </cell>
          <cell r="I10" t="str">
            <v>N</v>
          </cell>
          <cell r="J10">
            <v>32.76</v>
          </cell>
          <cell r="K10">
            <v>0</v>
          </cell>
        </row>
        <row r="11">
          <cell r="B11">
            <v>25.616666666666671</v>
          </cell>
          <cell r="C11">
            <v>31.1</v>
          </cell>
          <cell r="D11">
            <v>22.2</v>
          </cell>
          <cell r="E11">
            <v>78.083333333333329</v>
          </cell>
          <cell r="F11">
            <v>94</v>
          </cell>
          <cell r="G11">
            <v>50</v>
          </cell>
          <cell r="H11">
            <v>23.400000000000002</v>
          </cell>
          <cell r="I11" t="str">
            <v>N</v>
          </cell>
          <cell r="J11">
            <v>46.440000000000005</v>
          </cell>
          <cell r="K11">
            <v>2.2000000000000002</v>
          </cell>
        </row>
        <row r="12">
          <cell r="B12">
            <v>22.712499999999995</v>
          </cell>
          <cell r="C12">
            <v>27</v>
          </cell>
          <cell r="D12">
            <v>18.100000000000001</v>
          </cell>
          <cell r="E12">
            <v>81.541666666666671</v>
          </cell>
          <cell r="F12">
            <v>96</v>
          </cell>
          <cell r="G12">
            <v>65</v>
          </cell>
          <cell r="H12">
            <v>19.440000000000001</v>
          </cell>
          <cell r="I12" t="str">
            <v>N</v>
          </cell>
          <cell r="J12">
            <v>50.76</v>
          </cell>
          <cell r="K12">
            <v>41.4</v>
          </cell>
        </row>
        <row r="13">
          <cell r="B13">
            <v>18.875000000000004</v>
          </cell>
          <cell r="C13">
            <v>23.4</v>
          </cell>
          <cell r="D13">
            <v>15.8</v>
          </cell>
          <cell r="E13">
            <v>85.291666666666671</v>
          </cell>
          <cell r="F13">
            <v>96</v>
          </cell>
          <cell r="G13">
            <v>67</v>
          </cell>
          <cell r="H13">
            <v>8.2799999999999994</v>
          </cell>
          <cell r="I13" t="str">
            <v>SE</v>
          </cell>
          <cell r="J13">
            <v>24.48</v>
          </cell>
          <cell r="K13">
            <v>0</v>
          </cell>
        </row>
        <row r="14">
          <cell r="B14">
            <v>19.208333333333336</v>
          </cell>
          <cell r="C14">
            <v>23.7</v>
          </cell>
          <cell r="D14">
            <v>17.600000000000001</v>
          </cell>
          <cell r="E14">
            <v>89.125</v>
          </cell>
          <cell r="F14">
            <v>95</v>
          </cell>
          <cell r="G14">
            <v>76</v>
          </cell>
          <cell r="H14">
            <v>12.96</v>
          </cell>
          <cell r="I14" t="str">
            <v>SO</v>
          </cell>
          <cell r="J14">
            <v>24.48</v>
          </cell>
          <cell r="K14">
            <v>6.8000000000000007</v>
          </cell>
        </row>
        <row r="15">
          <cell r="B15">
            <v>22.670833333333331</v>
          </cell>
          <cell r="C15">
            <v>29.6</v>
          </cell>
          <cell r="D15">
            <v>16.100000000000001</v>
          </cell>
          <cell r="E15">
            <v>74.541666666666671</v>
          </cell>
          <cell r="F15">
            <v>95</v>
          </cell>
          <cell r="G15">
            <v>46</v>
          </cell>
          <cell r="H15">
            <v>18.720000000000002</v>
          </cell>
          <cell r="I15" t="str">
            <v>NE</v>
          </cell>
          <cell r="J15">
            <v>38.880000000000003</v>
          </cell>
          <cell r="K15">
            <v>0</v>
          </cell>
        </row>
        <row r="16">
          <cell r="B16">
            <v>23.854166666666668</v>
          </cell>
          <cell r="C16">
            <v>29.8</v>
          </cell>
          <cell r="D16">
            <v>19</v>
          </cell>
          <cell r="E16">
            <v>69.416666666666671</v>
          </cell>
          <cell r="F16">
            <v>87</v>
          </cell>
          <cell r="G16">
            <v>49</v>
          </cell>
          <cell r="H16">
            <v>24.12</v>
          </cell>
          <cell r="I16" t="str">
            <v>N</v>
          </cell>
          <cell r="J16">
            <v>49.680000000000007</v>
          </cell>
          <cell r="K16">
            <v>0</v>
          </cell>
        </row>
        <row r="17">
          <cell r="B17">
            <v>24.9375</v>
          </cell>
          <cell r="C17">
            <v>30.4</v>
          </cell>
          <cell r="D17">
            <v>19.3</v>
          </cell>
          <cell r="E17">
            <v>71.125</v>
          </cell>
          <cell r="F17">
            <v>93</v>
          </cell>
          <cell r="G17">
            <v>51</v>
          </cell>
          <cell r="H17">
            <v>19.8</v>
          </cell>
          <cell r="I17" t="str">
            <v>N</v>
          </cell>
          <cell r="J17">
            <v>41.04</v>
          </cell>
          <cell r="K17">
            <v>0</v>
          </cell>
        </row>
        <row r="18">
          <cell r="B18">
            <v>20.620833333333341</v>
          </cell>
          <cell r="C18">
            <v>25.4</v>
          </cell>
          <cell r="D18">
            <v>16.7</v>
          </cell>
          <cell r="E18">
            <v>83.5</v>
          </cell>
          <cell r="F18">
            <v>94</v>
          </cell>
          <cell r="G18">
            <v>69</v>
          </cell>
          <cell r="H18">
            <v>12.6</v>
          </cell>
          <cell r="I18" t="str">
            <v>SO</v>
          </cell>
          <cell r="J18">
            <v>24.840000000000003</v>
          </cell>
          <cell r="K18">
            <v>3.6</v>
          </cell>
        </row>
        <row r="19">
          <cell r="B19">
            <v>21.608333333333338</v>
          </cell>
          <cell r="C19">
            <v>29.8</v>
          </cell>
          <cell r="D19">
            <v>17.600000000000001</v>
          </cell>
          <cell r="E19">
            <v>81.916666666666671</v>
          </cell>
          <cell r="F19">
            <v>95</v>
          </cell>
          <cell r="G19">
            <v>55</v>
          </cell>
          <cell r="H19">
            <v>6.12</v>
          </cell>
          <cell r="I19" t="str">
            <v>S</v>
          </cell>
          <cell r="J19">
            <v>22.68</v>
          </cell>
          <cell r="K19">
            <v>0</v>
          </cell>
        </row>
        <row r="20">
          <cell r="B20">
            <v>23.404166666666669</v>
          </cell>
          <cell r="C20">
            <v>31.4</v>
          </cell>
          <cell r="D20">
            <v>17.399999999999999</v>
          </cell>
          <cell r="E20">
            <v>78.041666666666671</v>
          </cell>
          <cell r="F20">
            <v>97</v>
          </cell>
          <cell r="G20">
            <v>40</v>
          </cell>
          <cell r="H20">
            <v>7.2</v>
          </cell>
          <cell r="I20" t="str">
            <v>SE</v>
          </cell>
          <cell r="J20">
            <v>16.920000000000002</v>
          </cell>
          <cell r="K20">
            <v>0</v>
          </cell>
        </row>
        <row r="21">
          <cell r="B21">
            <v>22.629166666666666</v>
          </cell>
          <cell r="C21">
            <v>30</v>
          </cell>
          <cell r="D21">
            <v>16.8</v>
          </cell>
          <cell r="E21">
            <v>77.666666666666671</v>
          </cell>
          <cell r="F21">
            <v>96</v>
          </cell>
          <cell r="G21">
            <v>44</v>
          </cell>
          <cell r="H21">
            <v>11.520000000000001</v>
          </cell>
          <cell r="I21" t="str">
            <v>NE</v>
          </cell>
          <cell r="J21">
            <v>21.6</v>
          </cell>
          <cell r="K21">
            <v>0</v>
          </cell>
        </row>
        <row r="22">
          <cell r="B22">
            <v>22.687500000000004</v>
          </cell>
          <cell r="C22">
            <v>29.7</v>
          </cell>
          <cell r="D22">
            <v>18.8</v>
          </cell>
          <cell r="E22">
            <v>79.625</v>
          </cell>
          <cell r="F22">
            <v>95</v>
          </cell>
          <cell r="G22">
            <v>49</v>
          </cell>
          <cell r="H22">
            <v>7.5600000000000005</v>
          </cell>
          <cell r="I22" t="str">
            <v>S</v>
          </cell>
          <cell r="J22">
            <v>22.68</v>
          </cell>
          <cell r="K22">
            <v>0</v>
          </cell>
        </row>
        <row r="23">
          <cell r="B23">
            <v>20.204166666666666</v>
          </cell>
          <cell r="C23">
            <v>24.9</v>
          </cell>
          <cell r="D23">
            <v>17.399999999999999</v>
          </cell>
          <cell r="E23">
            <v>80.708333333333329</v>
          </cell>
          <cell r="F23">
            <v>93</v>
          </cell>
          <cell r="G23">
            <v>57</v>
          </cell>
          <cell r="H23">
            <v>7.9200000000000008</v>
          </cell>
          <cell r="I23" t="str">
            <v>S</v>
          </cell>
          <cell r="J23">
            <v>18.36</v>
          </cell>
          <cell r="K23">
            <v>0</v>
          </cell>
        </row>
        <row r="24">
          <cell r="B24">
            <v>19.137499999999996</v>
          </cell>
          <cell r="C24">
            <v>26.4</v>
          </cell>
          <cell r="D24">
            <v>13.3</v>
          </cell>
          <cell r="E24">
            <v>77.25</v>
          </cell>
          <cell r="F24">
            <v>94</v>
          </cell>
          <cell r="G24">
            <v>48</v>
          </cell>
          <cell r="H24">
            <v>7.9200000000000008</v>
          </cell>
          <cell r="I24" t="str">
            <v>SE</v>
          </cell>
          <cell r="J24">
            <v>18</v>
          </cell>
          <cell r="K24">
            <v>0.2</v>
          </cell>
        </row>
        <row r="25">
          <cell r="B25">
            <v>20.399999999999999</v>
          </cell>
          <cell r="C25">
            <v>28</v>
          </cell>
          <cell r="D25">
            <v>13.8</v>
          </cell>
          <cell r="E25">
            <v>73.291666666666671</v>
          </cell>
          <cell r="F25">
            <v>94</v>
          </cell>
          <cell r="G25">
            <v>43</v>
          </cell>
          <cell r="H25">
            <v>12.24</v>
          </cell>
          <cell r="I25" t="str">
            <v>SE</v>
          </cell>
          <cell r="J25">
            <v>21.6</v>
          </cell>
          <cell r="K25">
            <v>0</v>
          </cell>
        </row>
        <row r="26">
          <cell r="B26">
            <v>21.354166666666668</v>
          </cell>
          <cell r="C26">
            <v>28</v>
          </cell>
          <cell r="D26">
            <v>14.1</v>
          </cell>
          <cell r="E26">
            <v>66.625</v>
          </cell>
          <cell r="F26">
            <v>92</v>
          </cell>
          <cell r="G26">
            <v>41</v>
          </cell>
          <cell r="H26">
            <v>16.2</v>
          </cell>
          <cell r="I26" t="str">
            <v>SE</v>
          </cell>
          <cell r="J26">
            <v>39.96</v>
          </cell>
          <cell r="K26">
            <v>0</v>
          </cell>
        </row>
        <row r="27">
          <cell r="B27">
            <v>22.387499999999999</v>
          </cell>
          <cell r="C27">
            <v>30.3</v>
          </cell>
          <cell r="D27">
            <v>14.8</v>
          </cell>
          <cell r="E27">
            <v>70.333333333333329</v>
          </cell>
          <cell r="F27">
            <v>95</v>
          </cell>
          <cell r="G27">
            <v>38</v>
          </cell>
          <cell r="H27">
            <v>18.36</v>
          </cell>
          <cell r="I27" t="str">
            <v>N</v>
          </cell>
          <cell r="J27">
            <v>33.480000000000004</v>
          </cell>
          <cell r="K27">
            <v>0</v>
          </cell>
        </row>
        <row r="28">
          <cell r="B28">
            <v>23.433333333333334</v>
          </cell>
          <cell r="C28">
            <v>30.1</v>
          </cell>
          <cell r="D28">
            <v>16.7</v>
          </cell>
          <cell r="E28">
            <v>70.75</v>
          </cell>
          <cell r="F28">
            <v>95</v>
          </cell>
          <cell r="G28">
            <v>46</v>
          </cell>
          <cell r="H28">
            <v>18</v>
          </cell>
          <cell r="I28" t="str">
            <v>N</v>
          </cell>
          <cell r="J28">
            <v>32.04</v>
          </cell>
          <cell r="K28">
            <v>0</v>
          </cell>
        </row>
        <row r="29">
          <cell r="B29">
            <v>22.874999999999996</v>
          </cell>
          <cell r="C29">
            <v>29.4</v>
          </cell>
          <cell r="D29">
            <v>16.399999999999999</v>
          </cell>
          <cell r="E29">
            <v>72.083333333333329</v>
          </cell>
          <cell r="F29">
            <v>94</v>
          </cell>
          <cell r="G29">
            <v>46</v>
          </cell>
          <cell r="H29">
            <v>14.4</v>
          </cell>
          <cell r="I29" t="str">
            <v>N</v>
          </cell>
          <cell r="J29">
            <v>27</v>
          </cell>
          <cell r="K29">
            <v>0</v>
          </cell>
        </row>
        <row r="30">
          <cell r="B30">
            <v>23.787499999999998</v>
          </cell>
          <cell r="C30">
            <v>29.8</v>
          </cell>
          <cell r="D30">
            <v>18.8</v>
          </cell>
          <cell r="E30">
            <v>69.833333333333329</v>
          </cell>
          <cell r="F30">
            <v>89</v>
          </cell>
          <cell r="G30">
            <v>47</v>
          </cell>
          <cell r="H30">
            <v>17.64</v>
          </cell>
          <cell r="I30" t="str">
            <v>N</v>
          </cell>
          <cell r="J30">
            <v>36</v>
          </cell>
          <cell r="K30">
            <v>0</v>
          </cell>
        </row>
        <row r="31">
          <cell r="B31">
            <v>20.491666666666667</v>
          </cell>
          <cell r="C31">
            <v>24.8</v>
          </cell>
          <cell r="D31">
            <v>16.7</v>
          </cell>
          <cell r="E31">
            <v>81.208333333333329</v>
          </cell>
          <cell r="F31">
            <v>93</v>
          </cell>
          <cell r="G31">
            <v>68</v>
          </cell>
          <cell r="H31">
            <v>12.96</v>
          </cell>
          <cell r="I31" t="str">
            <v>SO</v>
          </cell>
          <cell r="J31">
            <v>30.6</v>
          </cell>
          <cell r="K31">
            <v>0</v>
          </cell>
        </row>
        <row r="32">
          <cell r="B32">
            <v>14.466666666666667</v>
          </cell>
          <cell r="C32">
            <v>16.8</v>
          </cell>
          <cell r="D32">
            <v>13.6</v>
          </cell>
          <cell r="E32">
            <v>88.583333333333329</v>
          </cell>
          <cell r="F32">
            <v>94</v>
          </cell>
          <cell r="G32">
            <v>81</v>
          </cell>
          <cell r="H32">
            <v>12.6</v>
          </cell>
          <cell r="I32" t="str">
            <v>O</v>
          </cell>
          <cell r="J32">
            <v>27</v>
          </cell>
          <cell r="K32">
            <v>6.6000000000000005</v>
          </cell>
        </row>
        <row r="33">
          <cell r="B33">
            <v>15.158333333333331</v>
          </cell>
          <cell r="C33">
            <v>21.2</v>
          </cell>
          <cell r="D33">
            <v>12.1</v>
          </cell>
          <cell r="E33">
            <v>81.125</v>
          </cell>
          <cell r="F33">
            <v>94</v>
          </cell>
          <cell r="G33">
            <v>55</v>
          </cell>
          <cell r="H33">
            <v>12.24</v>
          </cell>
          <cell r="I33" t="str">
            <v>SO</v>
          </cell>
          <cell r="J33">
            <v>25.92</v>
          </cell>
          <cell r="K33">
            <v>0.2</v>
          </cell>
        </row>
        <row r="34">
          <cell r="B34">
            <v>14.658333333333333</v>
          </cell>
          <cell r="C34">
            <v>23.2</v>
          </cell>
          <cell r="D34">
            <v>9.6999999999999993</v>
          </cell>
          <cell r="E34">
            <v>80.666666666666671</v>
          </cell>
          <cell r="F34">
            <v>97</v>
          </cell>
          <cell r="G34">
            <v>41</v>
          </cell>
          <cell r="H34">
            <v>5.04</v>
          </cell>
          <cell r="I34" t="str">
            <v>S</v>
          </cell>
          <cell r="J34">
            <v>16.559999999999999</v>
          </cell>
          <cell r="K34">
            <v>0.2</v>
          </cell>
        </row>
        <row r="35">
          <cell r="I35" t="str">
            <v>N</v>
          </cell>
        </row>
      </sheetData>
      <sheetData sheetId="6">
        <row r="5">
          <cell r="B5" t="str">
            <v>*</v>
          </cell>
        </row>
      </sheetData>
      <sheetData sheetId="7">
        <row r="5">
          <cell r="B5">
            <v>23.387500000000003</v>
          </cell>
        </row>
      </sheetData>
      <sheetData sheetId="8">
        <row r="5">
          <cell r="B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18.866666666666671</v>
          </cell>
          <cell r="C5">
            <v>22.8</v>
          </cell>
          <cell r="D5">
            <v>15.2</v>
          </cell>
          <cell r="E5">
            <v>81.416666666666671</v>
          </cell>
          <cell r="F5">
            <v>96</v>
          </cell>
          <cell r="G5">
            <v>52</v>
          </cell>
          <cell r="H5">
            <v>10.44</v>
          </cell>
          <cell r="I5" t="str">
            <v>SO</v>
          </cell>
          <cell r="J5">
            <v>29.880000000000003</v>
          </cell>
          <cell r="K5">
            <v>0.4</v>
          </cell>
        </row>
        <row r="6">
          <cell r="B6">
            <v>14.049999999999999</v>
          </cell>
          <cell r="C6">
            <v>21.7</v>
          </cell>
          <cell r="D6">
            <v>7.7</v>
          </cell>
          <cell r="E6">
            <v>74.625</v>
          </cell>
          <cell r="F6">
            <v>96</v>
          </cell>
          <cell r="G6">
            <v>35</v>
          </cell>
          <cell r="H6">
            <v>7.9200000000000008</v>
          </cell>
          <cell r="I6" t="str">
            <v>SE</v>
          </cell>
          <cell r="J6">
            <v>16.559999999999999</v>
          </cell>
          <cell r="K6">
            <v>0.2</v>
          </cell>
        </row>
        <row r="7">
          <cell r="B7">
            <v>13.958333333333334</v>
          </cell>
          <cell r="C7">
            <v>24.2</v>
          </cell>
          <cell r="D7">
            <v>5.5</v>
          </cell>
          <cell r="E7">
            <v>71.833333333333329</v>
          </cell>
          <cell r="F7">
            <v>96</v>
          </cell>
          <cell r="G7">
            <v>33</v>
          </cell>
          <cell r="H7">
            <v>12.96</v>
          </cell>
          <cell r="I7" t="str">
            <v>NE</v>
          </cell>
          <cell r="J7">
            <v>29.880000000000003</v>
          </cell>
          <cell r="K7">
            <v>0</v>
          </cell>
        </row>
        <row r="8">
          <cell r="B8">
            <v>18.995833333333334</v>
          </cell>
          <cell r="C8">
            <v>26.4</v>
          </cell>
          <cell r="D8">
            <v>14.3</v>
          </cell>
          <cell r="E8">
            <v>62.583333333333336</v>
          </cell>
          <cell r="F8">
            <v>76</v>
          </cell>
          <cell r="G8">
            <v>47</v>
          </cell>
          <cell r="H8">
            <v>16.2</v>
          </cell>
          <cell r="I8" t="str">
            <v>NE</v>
          </cell>
          <cell r="J8">
            <v>33.840000000000003</v>
          </cell>
          <cell r="K8">
            <v>0</v>
          </cell>
        </row>
        <row r="9">
          <cell r="B9">
            <v>24.325000000000003</v>
          </cell>
          <cell r="C9">
            <v>30.1</v>
          </cell>
          <cell r="D9">
            <v>20.3</v>
          </cell>
          <cell r="E9">
            <v>72.375</v>
          </cell>
          <cell r="F9">
            <v>88</v>
          </cell>
          <cell r="G9">
            <v>56</v>
          </cell>
          <cell r="H9">
            <v>21.240000000000002</v>
          </cell>
          <cell r="I9" t="str">
            <v>N</v>
          </cell>
          <cell r="J9">
            <v>46.440000000000005</v>
          </cell>
          <cell r="K9">
            <v>0</v>
          </cell>
        </row>
        <row r="10">
          <cell r="B10">
            <v>24.191666666666666</v>
          </cell>
          <cell r="C10">
            <v>30.3</v>
          </cell>
          <cell r="D10">
            <v>22.6</v>
          </cell>
          <cell r="E10">
            <v>82.541666666666671</v>
          </cell>
          <cell r="F10">
            <v>92</v>
          </cell>
          <cell r="G10">
            <v>56</v>
          </cell>
          <cell r="H10">
            <v>21.6</v>
          </cell>
          <cell r="I10" t="str">
            <v>N</v>
          </cell>
          <cell r="J10">
            <v>58.32</v>
          </cell>
          <cell r="K10">
            <v>1.4</v>
          </cell>
        </row>
        <row r="11">
          <cell r="B11">
            <v>24.599999999999998</v>
          </cell>
          <cell r="C11">
            <v>29.7</v>
          </cell>
          <cell r="D11">
            <v>22</v>
          </cell>
          <cell r="E11">
            <v>79.541666666666671</v>
          </cell>
          <cell r="F11">
            <v>95</v>
          </cell>
          <cell r="G11">
            <v>53</v>
          </cell>
          <cell r="H11">
            <v>18.720000000000002</v>
          </cell>
          <cell r="I11" t="str">
            <v>N</v>
          </cell>
          <cell r="J11">
            <v>48.6</v>
          </cell>
          <cell r="K11">
            <v>5.8</v>
          </cell>
        </row>
        <row r="12">
          <cell r="B12">
            <v>22.154166666666665</v>
          </cell>
          <cell r="C12">
            <v>25.9</v>
          </cell>
          <cell r="D12">
            <v>18.399999999999999</v>
          </cell>
          <cell r="E12">
            <v>82.333333333333329</v>
          </cell>
          <cell r="F12">
            <v>96</v>
          </cell>
          <cell r="G12">
            <v>64</v>
          </cell>
          <cell r="H12">
            <v>21.240000000000002</v>
          </cell>
          <cell r="I12" t="str">
            <v>N</v>
          </cell>
          <cell r="J12">
            <v>52.56</v>
          </cell>
          <cell r="K12">
            <v>14.799999999999999</v>
          </cell>
        </row>
        <row r="13">
          <cell r="B13">
            <v>17.004166666666666</v>
          </cell>
          <cell r="C13">
            <v>21.8</v>
          </cell>
          <cell r="D13">
            <v>14.2</v>
          </cell>
          <cell r="E13">
            <v>88.458333333333329</v>
          </cell>
          <cell r="F13">
            <v>97</v>
          </cell>
          <cell r="G13">
            <v>69</v>
          </cell>
          <cell r="H13">
            <v>5.4</v>
          </cell>
          <cell r="I13" t="str">
            <v>SE</v>
          </cell>
          <cell r="J13">
            <v>18.36</v>
          </cell>
          <cell r="K13">
            <v>0</v>
          </cell>
        </row>
        <row r="14">
          <cell r="B14">
            <v>17.508333333333333</v>
          </cell>
          <cell r="C14">
            <v>21.2</v>
          </cell>
          <cell r="D14">
            <v>15.2</v>
          </cell>
          <cell r="E14">
            <v>91.625</v>
          </cell>
          <cell r="F14">
            <v>96</v>
          </cell>
          <cell r="G14">
            <v>84</v>
          </cell>
          <cell r="H14">
            <v>2.16</v>
          </cell>
          <cell r="I14" t="str">
            <v>SE</v>
          </cell>
          <cell r="J14">
            <v>20.16</v>
          </cell>
          <cell r="K14">
            <v>0</v>
          </cell>
        </row>
        <row r="15">
          <cell r="B15">
            <v>20.466666666666661</v>
          </cell>
          <cell r="C15">
            <v>27.3</v>
          </cell>
          <cell r="D15">
            <v>16.3</v>
          </cell>
          <cell r="E15">
            <v>78.75</v>
          </cell>
          <cell r="F15">
            <v>96</v>
          </cell>
          <cell r="G15">
            <v>50</v>
          </cell>
          <cell r="H15">
            <v>20.88</v>
          </cell>
          <cell r="I15" t="str">
            <v>NE</v>
          </cell>
          <cell r="J15">
            <v>42.84</v>
          </cell>
          <cell r="K15">
            <v>0.2</v>
          </cell>
        </row>
        <row r="16">
          <cell r="B16">
            <v>22.387499999999999</v>
          </cell>
          <cell r="C16">
            <v>28.5</v>
          </cell>
          <cell r="D16">
            <v>18.100000000000001</v>
          </cell>
          <cell r="E16">
            <v>69.541666666666671</v>
          </cell>
          <cell r="F16">
            <v>86</v>
          </cell>
          <cell r="G16">
            <v>47</v>
          </cell>
          <cell r="H16">
            <v>20.16</v>
          </cell>
          <cell r="I16" t="str">
            <v>NE</v>
          </cell>
          <cell r="J16">
            <v>43.92</v>
          </cell>
          <cell r="K16">
            <v>0</v>
          </cell>
        </row>
        <row r="17">
          <cell r="B17">
            <v>23.816666666666666</v>
          </cell>
          <cell r="C17">
            <v>29.9</v>
          </cell>
          <cell r="D17">
            <v>19.2</v>
          </cell>
          <cell r="E17">
            <v>65.875</v>
          </cell>
          <cell r="F17">
            <v>81</v>
          </cell>
          <cell r="G17">
            <v>47</v>
          </cell>
          <cell r="H17">
            <v>21.6</v>
          </cell>
          <cell r="I17" t="str">
            <v>NE</v>
          </cell>
          <cell r="J17">
            <v>41.4</v>
          </cell>
          <cell r="K17">
            <v>0</v>
          </cell>
        </row>
        <row r="18">
          <cell r="B18">
            <v>21.170833333333338</v>
          </cell>
          <cell r="C18">
            <v>24.5</v>
          </cell>
          <cell r="D18">
            <v>18.2</v>
          </cell>
          <cell r="E18">
            <v>85.5</v>
          </cell>
          <cell r="F18">
            <v>97</v>
          </cell>
          <cell r="G18">
            <v>70</v>
          </cell>
          <cell r="H18">
            <v>10.8</v>
          </cell>
          <cell r="I18" t="str">
            <v>S</v>
          </cell>
          <cell r="J18">
            <v>26.64</v>
          </cell>
          <cell r="K18">
            <v>1.4</v>
          </cell>
        </row>
        <row r="19">
          <cell r="B19">
            <v>20.604166666666668</v>
          </cell>
          <cell r="C19">
            <v>26.9</v>
          </cell>
          <cell r="D19">
            <v>17.600000000000001</v>
          </cell>
          <cell r="E19">
            <v>86.166666666666671</v>
          </cell>
          <cell r="F19">
            <v>96</v>
          </cell>
          <cell r="G19">
            <v>64</v>
          </cell>
          <cell r="H19">
            <v>4.32</v>
          </cell>
          <cell r="I19" t="str">
            <v>S</v>
          </cell>
          <cell r="J19">
            <v>16.2</v>
          </cell>
          <cell r="K19">
            <v>0</v>
          </cell>
        </row>
        <row r="20">
          <cell r="B20">
            <v>22.383333333333329</v>
          </cell>
          <cell r="C20">
            <v>28.3</v>
          </cell>
          <cell r="D20">
            <v>18.3</v>
          </cell>
          <cell r="E20">
            <v>81.625</v>
          </cell>
          <cell r="F20">
            <v>96</v>
          </cell>
          <cell r="G20">
            <v>56</v>
          </cell>
          <cell r="H20">
            <v>7.2</v>
          </cell>
          <cell r="I20" t="str">
            <v>SE</v>
          </cell>
          <cell r="J20">
            <v>22.68</v>
          </cell>
          <cell r="K20">
            <v>0</v>
          </cell>
        </row>
        <row r="21">
          <cell r="B21">
            <v>22.362500000000001</v>
          </cell>
          <cell r="C21">
            <v>27.9</v>
          </cell>
          <cell r="D21">
            <v>17.2</v>
          </cell>
          <cell r="E21">
            <v>79.75</v>
          </cell>
          <cell r="F21">
            <v>96</v>
          </cell>
          <cell r="G21">
            <v>50</v>
          </cell>
          <cell r="H21">
            <v>2.52</v>
          </cell>
          <cell r="I21" t="str">
            <v>SE</v>
          </cell>
          <cell r="J21">
            <v>15.120000000000001</v>
          </cell>
          <cell r="K21">
            <v>0</v>
          </cell>
        </row>
        <row r="22">
          <cell r="B22">
            <v>19.679166666666667</v>
          </cell>
          <cell r="C22">
            <v>23.7</v>
          </cell>
          <cell r="D22">
            <v>16.7</v>
          </cell>
          <cell r="E22">
            <v>85.458333333333329</v>
          </cell>
          <cell r="F22">
            <v>97</v>
          </cell>
          <cell r="G22">
            <v>62</v>
          </cell>
          <cell r="H22">
            <v>10.08</v>
          </cell>
          <cell r="I22" t="str">
            <v>S</v>
          </cell>
          <cell r="J22">
            <v>24.12</v>
          </cell>
          <cell r="K22">
            <v>0.2</v>
          </cell>
        </row>
        <row r="23">
          <cell r="B23">
            <v>17.56666666666667</v>
          </cell>
          <cell r="C23">
            <v>23.9</v>
          </cell>
          <cell r="D23">
            <v>12.1</v>
          </cell>
          <cell r="E23">
            <v>73.125</v>
          </cell>
          <cell r="F23">
            <v>94</v>
          </cell>
          <cell r="G23">
            <v>35</v>
          </cell>
          <cell r="H23">
            <v>9.3600000000000012</v>
          </cell>
          <cell r="I23" t="str">
            <v>S</v>
          </cell>
          <cell r="J23">
            <v>24.48</v>
          </cell>
          <cell r="K23">
            <v>0</v>
          </cell>
        </row>
        <row r="24">
          <cell r="B24">
            <v>15.587499999999999</v>
          </cell>
          <cell r="C24">
            <v>23.2</v>
          </cell>
          <cell r="D24">
            <v>9.9</v>
          </cell>
          <cell r="E24">
            <v>79.5</v>
          </cell>
          <cell r="F24">
            <v>95</v>
          </cell>
          <cell r="G24">
            <v>53</v>
          </cell>
          <cell r="H24">
            <v>4.6800000000000006</v>
          </cell>
          <cell r="I24" t="str">
            <v>L</v>
          </cell>
          <cell r="J24">
            <v>17.64</v>
          </cell>
          <cell r="K24">
            <v>0</v>
          </cell>
        </row>
        <row r="25">
          <cell r="B25">
            <v>17.645833333333336</v>
          </cell>
          <cell r="C25">
            <v>25.8</v>
          </cell>
          <cell r="D25">
            <v>12.2</v>
          </cell>
          <cell r="E25">
            <v>75.083333333333329</v>
          </cell>
          <cell r="F25">
            <v>95</v>
          </cell>
          <cell r="G25">
            <v>41</v>
          </cell>
          <cell r="H25">
            <v>11.879999999999999</v>
          </cell>
          <cell r="I25" t="str">
            <v>L</v>
          </cell>
          <cell r="J25">
            <v>25.92</v>
          </cell>
          <cell r="K25">
            <v>0.2</v>
          </cell>
        </row>
        <row r="26">
          <cell r="B26">
            <v>18.604166666666668</v>
          </cell>
          <cell r="C26">
            <v>26.6</v>
          </cell>
          <cell r="D26">
            <v>12.8</v>
          </cell>
          <cell r="E26">
            <v>73.041666666666671</v>
          </cell>
          <cell r="F26">
            <v>93</v>
          </cell>
          <cell r="G26">
            <v>43</v>
          </cell>
          <cell r="H26">
            <v>16.920000000000002</v>
          </cell>
          <cell r="I26" t="str">
            <v>NE</v>
          </cell>
          <cell r="J26">
            <v>32.04</v>
          </cell>
          <cell r="K26">
            <v>0</v>
          </cell>
        </row>
        <row r="27">
          <cell r="B27">
            <v>21.920833333333331</v>
          </cell>
          <cell r="C27">
            <v>30.1</v>
          </cell>
          <cell r="D27">
            <v>14.1</v>
          </cell>
          <cell r="E27">
            <v>63.666666666666664</v>
          </cell>
          <cell r="F27">
            <v>92</v>
          </cell>
          <cell r="G27">
            <v>36</v>
          </cell>
          <cell r="H27">
            <v>15.120000000000001</v>
          </cell>
          <cell r="I27" t="str">
            <v>NE</v>
          </cell>
          <cell r="J27">
            <v>33.480000000000004</v>
          </cell>
          <cell r="K27">
            <v>0</v>
          </cell>
        </row>
        <row r="28">
          <cell r="B28">
            <v>23.850000000000005</v>
          </cell>
          <cell r="C28">
            <v>31</v>
          </cell>
          <cell r="D28">
            <v>17.8</v>
          </cell>
          <cell r="E28">
            <v>59.291666666666664</v>
          </cell>
          <cell r="F28">
            <v>82</v>
          </cell>
          <cell r="G28">
            <v>36</v>
          </cell>
          <cell r="H28">
            <v>14.04</v>
          </cell>
          <cell r="I28" t="str">
            <v>N</v>
          </cell>
          <cell r="J28">
            <v>29.880000000000003</v>
          </cell>
          <cell r="K28">
            <v>0</v>
          </cell>
        </row>
        <row r="29">
          <cell r="B29">
            <v>22.733333333333334</v>
          </cell>
          <cell r="C29">
            <v>29.9</v>
          </cell>
          <cell r="D29">
            <v>16.100000000000001</v>
          </cell>
          <cell r="E29">
            <v>64</v>
          </cell>
          <cell r="F29">
            <v>91</v>
          </cell>
          <cell r="G29">
            <v>32</v>
          </cell>
          <cell r="H29">
            <v>14.4</v>
          </cell>
          <cell r="I29" t="str">
            <v>N</v>
          </cell>
          <cell r="J29">
            <v>35.64</v>
          </cell>
          <cell r="K29">
            <v>0</v>
          </cell>
        </row>
        <row r="30">
          <cell r="B30">
            <v>23.787499999999998</v>
          </cell>
          <cell r="C30">
            <v>29.8</v>
          </cell>
          <cell r="D30">
            <v>18.8</v>
          </cell>
          <cell r="E30">
            <v>69.833333333333329</v>
          </cell>
          <cell r="F30">
            <v>89</v>
          </cell>
          <cell r="G30">
            <v>47</v>
          </cell>
          <cell r="H30">
            <v>17.64</v>
          </cell>
          <cell r="I30" t="str">
            <v>N</v>
          </cell>
          <cell r="J30">
            <v>36</v>
          </cell>
          <cell r="K30">
            <v>0</v>
          </cell>
        </row>
        <row r="31">
          <cell r="B31">
            <v>20.491666666666667</v>
          </cell>
          <cell r="C31">
            <v>24.8</v>
          </cell>
          <cell r="D31">
            <v>16.7</v>
          </cell>
          <cell r="E31">
            <v>81.208333333333329</v>
          </cell>
          <cell r="F31">
            <v>93</v>
          </cell>
          <cell r="G31">
            <v>68</v>
          </cell>
          <cell r="H31">
            <v>12.96</v>
          </cell>
          <cell r="I31" t="str">
            <v>SO</v>
          </cell>
          <cell r="J31">
            <v>30.6</v>
          </cell>
          <cell r="K31">
            <v>0</v>
          </cell>
        </row>
        <row r="32">
          <cell r="B32">
            <v>14.466666666666667</v>
          </cell>
          <cell r="C32">
            <v>16.8</v>
          </cell>
          <cell r="D32">
            <v>13.6</v>
          </cell>
          <cell r="E32">
            <v>88.583333333333329</v>
          </cell>
          <cell r="F32">
            <v>94</v>
          </cell>
          <cell r="G32">
            <v>81</v>
          </cell>
          <cell r="H32">
            <v>12.6</v>
          </cell>
          <cell r="I32" t="str">
            <v>O</v>
          </cell>
          <cell r="J32">
            <v>27</v>
          </cell>
          <cell r="K32">
            <v>6.6000000000000005</v>
          </cell>
        </row>
        <row r="33">
          <cell r="B33">
            <v>15.158333333333331</v>
          </cell>
          <cell r="C33">
            <v>21.2</v>
          </cell>
          <cell r="D33">
            <v>12.1</v>
          </cell>
          <cell r="E33">
            <v>81.125</v>
          </cell>
          <cell r="F33">
            <v>94</v>
          </cell>
          <cell r="G33">
            <v>55</v>
          </cell>
          <cell r="H33">
            <v>12.24</v>
          </cell>
          <cell r="I33" t="str">
            <v>SO</v>
          </cell>
          <cell r="J33">
            <v>25.92</v>
          </cell>
          <cell r="K33">
            <v>0.2</v>
          </cell>
        </row>
        <row r="34">
          <cell r="B34">
            <v>14.658333333333333</v>
          </cell>
          <cell r="C34">
            <v>23.2</v>
          </cell>
          <cell r="D34">
            <v>9.6999999999999993</v>
          </cell>
          <cell r="E34">
            <v>80.666666666666671</v>
          </cell>
          <cell r="F34">
            <v>97</v>
          </cell>
          <cell r="G34">
            <v>41</v>
          </cell>
          <cell r="H34">
            <v>5.04</v>
          </cell>
          <cell r="I34" t="str">
            <v>S</v>
          </cell>
          <cell r="J34">
            <v>16.559999999999999</v>
          </cell>
          <cell r="K34">
            <v>0.2</v>
          </cell>
        </row>
        <row r="35">
          <cell r="I35" t="str">
            <v>NE</v>
          </cell>
        </row>
      </sheetData>
      <sheetData sheetId="6">
        <row r="5">
          <cell r="B5" t="str">
            <v>*</v>
          </cell>
        </row>
      </sheetData>
      <sheetData sheetId="7">
        <row r="5">
          <cell r="B5">
            <v>22.016666666666666</v>
          </cell>
        </row>
      </sheetData>
      <sheetData sheetId="8">
        <row r="5">
          <cell r="B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19.495833333333337</v>
          </cell>
          <cell r="C5">
            <v>22.7</v>
          </cell>
          <cell r="D5">
            <v>16.100000000000001</v>
          </cell>
          <cell r="E5">
            <v>85.333333333333329</v>
          </cell>
          <cell r="F5">
            <v>100</v>
          </cell>
          <cell r="G5">
            <v>56</v>
          </cell>
          <cell r="H5">
            <v>8.64</v>
          </cell>
          <cell r="I5" t="str">
            <v>NO</v>
          </cell>
          <cell r="J5">
            <v>25.56</v>
          </cell>
          <cell r="K5">
            <v>4.4000000000000004</v>
          </cell>
        </row>
        <row r="6">
          <cell r="B6">
            <v>14.395833333333334</v>
          </cell>
          <cell r="C6">
            <v>20.9</v>
          </cell>
          <cell r="D6">
            <v>8.6999999999999993</v>
          </cell>
          <cell r="E6">
            <v>79.125</v>
          </cell>
          <cell r="F6">
            <v>100</v>
          </cell>
          <cell r="G6">
            <v>41</v>
          </cell>
          <cell r="H6">
            <v>12.6</v>
          </cell>
          <cell r="I6" t="str">
            <v>SO</v>
          </cell>
          <cell r="J6">
            <v>27</v>
          </cell>
          <cell r="K6">
            <v>0</v>
          </cell>
        </row>
        <row r="7">
          <cell r="B7">
            <v>13.524999999999999</v>
          </cell>
          <cell r="C7">
            <v>24.2</v>
          </cell>
          <cell r="D7">
            <v>5.0999999999999996</v>
          </cell>
          <cell r="E7">
            <v>81.416666666666671</v>
          </cell>
          <cell r="F7">
            <v>100</v>
          </cell>
          <cell r="G7">
            <v>49</v>
          </cell>
          <cell r="H7">
            <v>9</v>
          </cell>
          <cell r="I7" t="str">
            <v>SO</v>
          </cell>
          <cell r="J7">
            <v>19.8</v>
          </cell>
          <cell r="K7">
            <v>0.2</v>
          </cell>
        </row>
        <row r="8">
          <cell r="B8">
            <v>20.029166666666669</v>
          </cell>
          <cell r="C8">
            <v>29.3</v>
          </cell>
          <cell r="D8">
            <v>13.7</v>
          </cell>
          <cell r="E8">
            <v>80.541666666666671</v>
          </cell>
          <cell r="F8">
            <v>99</v>
          </cell>
          <cell r="G8">
            <v>52</v>
          </cell>
          <cell r="H8">
            <v>10.08</v>
          </cell>
          <cell r="I8" t="str">
            <v>SO</v>
          </cell>
          <cell r="J8">
            <v>32.04</v>
          </cell>
          <cell r="K8">
            <v>0</v>
          </cell>
        </row>
        <row r="9">
          <cell r="B9">
            <v>24.308333333333334</v>
          </cell>
          <cell r="C9">
            <v>30.9</v>
          </cell>
          <cell r="D9">
            <v>20.2</v>
          </cell>
          <cell r="E9">
            <v>84.708333333333329</v>
          </cell>
          <cell r="F9">
            <v>100</v>
          </cell>
          <cell r="G9">
            <v>53</v>
          </cell>
          <cell r="H9">
            <v>12.96</v>
          </cell>
          <cell r="I9" t="str">
            <v>L</v>
          </cell>
          <cell r="J9">
            <v>41.76</v>
          </cell>
          <cell r="K9">
            <v>0</v>
          </cell>
        </row>
        <row r="10">
          <cell r="B10">
            <v>24.441666666666666</v>
          </cell>
          <cell r="C10">
            <v>29.6</v>
          </cell>
          <cell r="D10">
            <v>21.4</v>
          </cell>
          <cell r="E10">
            <v>86.041666666666671</v>
          </cell>
          <cell r="F10">
            <v>100</v>
          </cell>
          <cell r="G10">
            <v>60</v>
          </cell>
          <cell r="H10">
            <v>14.04</v>
          </cell>
          <cell r="I10" t="str">
            <v>L</v>
          </cell>
          <cell r="J10">
            <v>49.32</v>
          </cell>
          <cell r="K10">
            <v>0.2</v>
          </cell>
        </row>
        <row r="11">
          <cell r="B11">
            <v>24.574999999999999</v>
          </cell>
          <cell r="C11">
            <v>30.5</v>
          </cell>
          <cell r="D11">
            <v>20</v>
          </cell>
          <cell r="E11">
            <v>81.458333333333329</v>
          </cell>
          <cell r="F11">
            <v>100</v>
          </cell>
          <cell r="G11">
            <v>53</v>
          </cell>
          <cell r="H11">
            <v>13.32</v>
          </cell>
          <cell r="I11" t="str">
            <v>L</v>
          </cell>
          <cell r="J11">
            <v>42.480000000000004</v>
          </cell>
          <cell r="K11">
            <v>0</v>
          </cell>
        </row>
        <row r="12">
          <cell r="B12">
            <v>21.979166666666668</v>
          </cell>
          <cell r="C12">
            <v>28.3</v>
          </cell>
          <cell r="D12">
            <v>17.5</v>
          </cell>
          <cell r="E12">
            <v>88.416666666666671</v>
          </cell>
          <cell r="F12">
            <v>100</v>
          </cell>
          <cell r="G12">
            <v>61</v>
          </cell>
          <cell r="H12">
            <v>25.2</v>
          </cell>
          <cell r="I12" t="str">
            <v>L</v>
          </cell>
          <cell r="J12">
            <v>66.600000000000009</v>
          </cell>
          <cell r="K12">
            <v>28</v>
          </cell>
        </row>
        <row r="13">
          <cell r="B13">
            <v>16.445833333333336</v>
          </cell>
          <cell r="C13">
            <v>18.899999999999999</v>
          </cell>
          <cell r="D13">
            <v>14.2</v>
          </cell>
          <cell r="E13">
            <v>96.222222222222229</v>
          </cell>
          <cell r="F13">
            <v>100</v>
          </cell>
          <cell r="G13">
            <v>84</v>
          </cell>
          <cell r="H13">
            <v>10.8</v>
          </cell>
          <cell r="I13" t="str">
            <v>SO</v>
          </cell>
          <cell r="J13">
            <v>21.96</v>
          </cell>
          <cell r="K13">
            <v>0</v>
          </cell>
        </row>
        <row r="14">
          <cell r="B14">
            <v>18.016666666666666</v>
          </cell>
          <cell r="C14">
            <v>22.7</v>
          </cell>
          <cell r="D14">
            <v>15.6</v>
          </cell>
          <cell r="E14">
            <v>95.571428571428569</v>
          </cell>
          <cell r="F14">
            <v>100</v>
          </cell>
          <cell r="G14">
            <v>82</v>
          </cell>
          <cell r="H14">
            <v>10.08</v>
          </cell>
          <cell r="I14" t="str">
            <v>SO</v>
          </cell>
          <cell r="J14">
            <v>20.88</v>
          </cell>
          <cell r="K14">
            <v>0</v>
          </cell>
        </row>
        <row r="15">
          <cell r="B15">
            <v>20.537500000000001</v>
          </cell>
          <cell r="C15">
            <v>28.4</v>
          </cell>
          <cell r="D15">
            <v>14.7</v>
          </cell>
          <cell r="E15">
            <v>69.384615384615387</v>
          </cell>
          <cell r="F15">
            <v>100</v>
          </cell>
          <cell r="G15">
            <v>48</v>
          </cell>
          <cell r="H15">
            <v>11.520000000000001</v>
          </cell>
          <cell r="I15" t="str">
            <v>SO</v>
          </cell>
          <cell r="J15">
            <v>33.119999999999997</v>
          </cell>
          <cell r="K15">
            <v>0</v>
          </cell>
        </row>
        <row r="16">
          <cell r="B16">
            <v>21.183333333333334</v>
          </cell>
          <cell r="C16">
            <v>30</v>
          </cell>
          <cell r="D16">
            <v>14.8</v>
          </cell>
          <cell r="E16">
            <v>80.875</v>
          </cell>
          <cell r="F16">
            <v>100</v>
          </cell>
          <cell r="G16">
            <v>47</v>
          </cell>
          <cell r="H16">
            <v>10.8</v>
          </cell>
          <cell r="I16" t="str">
            <v>SE</v>
          </cell>
          <cell r="J16">
            <v>37.440000000000005</v>
          </cell>
          <cell r="K16">
            <v>0</v>
          </cell>
        </row>
        <row r="17">
          <cell r="B17">
            <v>22.383333333333336</v>
          </cell>
          <cell r="C17">
            <v>30.6</v>
          </cell>
          <cell r="D17">
            <v>16.899999999999999</v>
          </cell>
          <cell r="E17">
            <v>80.875</v>
          </cell>
          <cell r="F17">
            <v>100</v>
          </cell>
          <cell r="G17">
            <v>45</v>
          </cell>
          <cell r="H17">
            <v>7.9200000000000008</v>
          </cell>
          <cell r="I17" t="str">
            <v>L</v>
          </cell>
          <cell r="J17">
            <v>32.4</v>
          </cell>
          <cell r="K17">
            <v>0</v>
          </cell>
        </row>
        <row r="18">
          <cell r="B18">
            <v>21.695833333333329</v>
          </cell>
          <cell r="C18">
            <v>25.4</v>
          </cell>
          <cell r="D18">
            <v>18.399999999999999</v>
          </cell>
          <cell r="E18">
            <v>87.833333333333329</v>
          </cell>
          <cell r="F18">
            <v>99</v>
          </cell>
          <cell r="G18">
            <v>67</v>
          </cell>
          <cell r="H18">
            <v>6.48</v>
          </cell>
          <cell r="I18" t="str">
            <v>NO</v>
          </cell>
          <cell r="J18">
            <v>18.720000000000002</v>
          </cell>
          <cell r="K18">
            <v>1</v>
          </cell>
        </row>
        <row r="19">
          <cell r="B19">
            <v>21.404166666666665</v>
          </cell>
          <cell r="C19">
            <v>27.4</v>
          </cell>
          <cell r="D19">
            <v>18.5</v>
          </cell>
          <cell r="E19">
            <v>86.375</v>
          </cell>
          <cell r="F19">
            <v>99</v>
          </cell>
          <cell r="G19">
            <v>52</v>
          </cell>
          <cell r="H19">
            <v>6.48</v>
          </cell>
          <cell r="I19" t="str">
            <v>NO</v>
          </cell>
          <cell r="J19">
            <v>16.920000000000002</v>
          </cell>
          <cell r="K19">
            <v>0</v>
          </cell>
        </row>
        <row r="20">
          <cell r="B20">
            <v>21.083333333333332</v>
          </cell>
          <cell r="C20">
            <v>28.4</v>
          </cell>
          <cell r="D20">
            <v>16.5</v>
          </cell>
          <cell r="E20">
            <v>85.041666666666671</v>
          </cell>
          <cell r="F20">
            <v>100</v>
          </cell>
          <cell r="G20">
            <v>50</v>
          </cell>
          <cell r="H20">
            <v>7.9200000000000008</v>
          </cell>
          <cell r="I20" t="str">
            <v>NE</v>
          </cell>
          <cell r="J20">
            <v>17.64</v>
          </cell>
          <cell r="K20">
            <v>0</v>
          </cell>
        </row>
        <row r="21">
          <cell r="B21">
            <v>21.074999999999999</v>
          </cell>
          <cell r="C21">
            <v>28.2</v>
          </cell>
          <cell r="D21">
            <v>15.7</v>
          </cell>
          <cell r="E21">
            <v>83.916666666666671</v>
          </cell>
          <cell r="F21">
            <v>100</v>
          </cell>
          <cell r="G21">
            <v>49</v>
          </cell>
          <cell r="H21">
            <v>9</v>
          </cell>
          <cell r="I21" t="str">
            <v>SO</v>
          </cell>
          <cell r="J21">
            <v>21.240000000000002</v>
          </cell>
          <cell r="K21">
            <v>0.2</v>
          </cell>
        </row>
        <row r="22">
          <cell r="B22">
            <v>19.145833333333332</v>
          </cell>
          <cell r="C22">
            <v>26.9</v>
          </cell>
          <cell r="D22">
            <v>15</v>
          </cell>
          <cell r="E22">
            <v>90.791666666666671</v>
          </cell>
          <cell r="F22">
            <v>100</v>
          </cell>
          <cell r="G22">
            <v>55</v>
          </cell>
          <cell r="H22">
            <v>9.7200000000000006</v>
          </cell>
          <cell r="I22" t="str">
            <v>NE</v>
          </cell>
          <cell r="J22">
            <v>55.800000000000004</v>
          </cell>
          <cell r="K22">
            <v>9.3999999999999986</v>
          </cell>
        </row>
        <row r="23">
          <cell r="B23">
            <v>18.020833333333332</v>
          </cell>
          <cell r="C23">
            <v>22.7</v>
          </cell>
          <cell r="D23">
            <v>15.9</v>
          </cell>
          <cell r="E23">
            <v>90.541666666666671</v>
          </cell>
          <cell r="F23">
            <v>100</v>
          </cell>
          <cell r="G23">
            <v>65</v>
          </cell>
          <cell r="H23">
            <v>7.5600000000000005</v>
          </cell>
          <cell r="I23" t="str">
            <v>O</v>
          </cell>
          <cell r="J23">
            <v>19.440000000000001</v>
          </cell>
          <cell r="K23">
            <v>0</v>
          </cell>
        </row>
        <row r="24">
          <cell r="B24">
            <v>16.337500000000002</v>
          </cell>
          <cell r="C24">
            <v>23.5</v>
          </cell>
          <cell r="D24">
            <v>10.9</v>
          </cell>
          <cell r="E24">
            <v>87.75</v>
          </cell>
          <cell r="F24">
            <v>100</v>
          </cell>
          <cell r="G24">
            <v>57</v>
          </cell>
          <cell r="H24">
            <v>7.2</v>
          </cell>
          <cell r="I24" t="str">
            <v>SO</v>
          </cell>
          <cell r="J24">
            <v>18.36</v>
          </cell>
          <cell r="K24">
            <v>0</v>
          </cell>
        </row>
        <row r="25">
          <cell r="B25">
            <v>17.50416666666667</v>
          </cell>
          <cell r="C25">
            <v>25.6</v>
          </cell>
          <cell r="D25">
            <v>10.1</v>
          </cell>
          <cell r="E25">
            <v>82.666666666666671</v>
          </cell>
          <cell r="F25">
            <v>100</v>
          </cell>
          <cell r="G25">
            <v>48</v>
          </cell>
          <cell r="H25">
            <v>9.7200000000000006</v>
          </cell>
          <cell r="I25" t="str">
            <v>SO</v>
          </cell>
          <cell r="J25">
            <v>22.32</v>
          </cell>
          <cell r="K25">
            <v>0.2</v>
          </cell>
        </row>
        <row r="26">
          <cell r="B26">
            <v>17.75416666666667</v>
          </cell>
          <cell r="C26">
            <v>25.4</v>
          </cell>
          <cell r="D26">
            <v>10</v>
          </cell>
          <cell r="E26">
            <v>79.041666666666671</v>
          </cell>
          <cell r="F26">
            <v>100</v>
          </cell>
          <cell r="G26">
            <v>52</v>
          </cell>
          <cell r="H26">
            <v>10.44</v>
          </cell>
          <cell r="I26" t="str">
            <v>SO</v>
          </cell>
          <cell r="J26">
            <v>23.040000000000003</v>
          </cell>
          <cell r="K26">
            <v>0</v>
          </cell>
        </row>
        <row r="27">
          <cell r="B27">
            <v>20.166666666666668</v>
          </cell>
          <cell r="C27">
            <v>30.9</v>
          </cell>
          <cell r="D27">
            <v>11.9</v>
          </cell>
          <cell r="E27">
            <v>76.583333333333329</v>
          </cell>
          <cell r="F27">
            <v>100</v>
          </cell>
          <cell r="G27">
            <v>32</v>
          </cell>
          <cell r="H27">
            <v>6.12</v>
          </cell>
          <cell r="I27" t="str">
            <v>NE</v>
          </cell>
          <cell r="J27">
            <v>20.16</v>
          </cell>
          <cell r="K27">
            <v>0</v>
          </cell>
        </row>
        <row r="28">
          <cell r="B28">
            <v>21.258333333333329</v>
          </cell>
          <cell r="C28">
            <v>30.9</v>
          </cell>
          <cell r="D28">
            <v>14.1</v>
          </cell>
          <cell r="E28">
            <v>77.125</v>
          </cell>
          <cell r="F28">
            <v>100</v>
          </cell>
          <cell r="G28">
            <v>37</v>
          </cell>
          <cell r="H28">
            <v>7.2</v>
          </cell>
          <cell r="I28" t="str">
            <v>L</v>
          </cell>
          <cell r="J28">
            <v>23.400000000000002</v>
          </cell>
          <cell r="K28">
            <v>0</v>
          </cell>
        </row>
        <row r="29">
          <cell r="B29">
            <v>20.779166666666669</v>
          </cell>
          <cell r="C29">
            <v>29.7</v>
          </cell>
          <cell r="D29">
            <v>13.2</v>
          </cell>
          <cell r="E29">
            <v>77.041666666666671</v>
          </cell>
          <cell r="F29">
            <v>100</v>
          </cell>
          <cell r="G29">
            <v>37</v>
          </cell>
          <cell r="H29">
            <v>7.9200000000000008</v>
          </cell>
          <cell r="I29" t="str">
            <v>NE</v>
          </cell>
          <cell r="J29">
            <v>21.96</v>
          </cell>
          <cell r="K29">
            <v>0</v>
          </cell>
        </row>
        <row r="30">
          <cell r="B30">
            <v>21.354166666666668</v>
          </cell>
          <cell r="C30">
            <v>30.2</v>
          </cell>
          <cell r="D30">
            <v>14.5</v>
          </cell>
          <cell r="E30">
            <v>77.083333333333329</v>
          </cell>
          <cell r="F30">
            <v>100</v>
          </cell>
          <cell r="G30">
            <v>41</v>
          </cell>
          <cell r="H30">
            <v>10.8</v>
          </cell>
          <cell r="I30" t="str">
            <v>NE</v>
          </cell>
          <cell r="J30">
            <v>32.76</v>
          </cell>
          <cell r="K30">
            <v>0</v>
          </cell>
        </row>
        <row r="31">
          <cell r="B31">
            <v>20.400000000000006</v>
          </cell>
          <cell r="C31">
            <v>28.2</v>
          </cell>
          <cell r="D31">
            <v>15.9</v>
          </cell>
          <cell r="E31">
            <v>84.666666666666671</v>
          </cell>
          <cell r="F31">
            <v>100</v>
          </cell>
          <cell r="G31">
            <v>57</v>
          </cell>
          <cell r="H31">
            <v>19.079999999999998</v>
          </cell>
          <cell r="I31" t="str">
            <v>NE</v>
          </cell>
          <cell r="J31">
            <v>38.519999999999996</v>
          </cell>
          <cell r="K31">
            <v>0</v>
          </cell>
        </row>
        <row r="32">
          <cell r="B32">
            <v>14.120833333333328</v>
          </cell>
          <cell r="C32">
            <v>17.3</v>
          </cell>
          <cell r="D32">
            <v>13.2</v>
          </cell>
          <cell r="E32">
            <v>96.208333333333329</v>
          </cell>
          <cell r="F32">
            <v>100</v>
          </cell>
          <cell r="G32">
            <v>88</v>
          </cell>
          <cell r="H32">
            <v>13.32</v>
          </cell>
          <cell r="I32" t="str">
            <v>NE</v>
          </cell>
          <cell r="J32">
            <v>27</v>
          </cell>
          <cell r="K32">
            <v>6.2</v>
          </cell>
        </row>
        <row r="33">
          <cell r="B33">
            <v>15.137500000000001</v>
          </cell>
          <cell r="C33">
            <v>22.2</v>
          </cell>
          <cell r="D33">
            <v>10.7</v>
          </cell>
          <cell r="E33">
            <v>80.708333333333329</v>
          </cell>
          <cell r="F33">
            <v>100</v>
          </cell>
          <cell r="G33">
            <v>48</v>
          </cell>
          <cell r="H33">
            <v>10.08</v>
          </cell>
          <cell r="I33" t="str">
            <v>NE</v>
          </cell>
          <cell r="J33">
            <v>24.48</v>
          </cell>
          <cell r="K33">
            <v>0.2</v>
          </cell>
        </row>
        <row r="34">
          <cell r="B34">
            <v>12.458333333333334</v>
          </cell>
          <cell r="C34">
            <v>21.4</v>
          </cell>
          <cell r="D34">
            <v>5.4</v>
          </cell>
          <cell r="E34">
            <v>79.650000000000006</v>
          </cell>
          <cell r="F34">
            <v>100</v>
          </cell>
          <cell r="G34">
            <v>44</v>
          </cell>
          <cell r="H34">
            <v>6.48</v>
          </cell>
          <cell r="I34" t="str">
            <v>NE</v>
          </cell>
          <cell r="J34">
            <v>15.48</v>
          </cell>
          <cell r="K34">
            <v>0</v>
          </cell>
        </row>
        <row r="35">
          <cell r="I35" t="str">
            <v>SO</v>
          </cell>
        </row>
      </sheetData>
      <sheetData sheetId="6">
        <row r="5">
          <cell r="B5" t="str">
            <v>*</v>
          </cell>
        </row>
      </sheetData>
      <sheetData sheetId="7">
        <row r="5">
          <cell r="B5">
            <v>20.520833333333332</v>
          </cell>
        </row>
      </sheetData>
      <sheetData sheetId="8">
        <row r="5">
          <cell r="B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21.366666666666664</v>
          </cell>
          <cell r="C5">
            <v>24</v>
          </cell>
          <cell r="D5">
            <v>19.399999999999999</v>
          </cell>
          <cell r="E5">
            <v>81.541666666666671</v>
          </cell>
          <cell r="F5">
            <v>96</v>
          </cell>
          <cell r="G5">
            <v>61</v>
          </cell>
          <cell r="H5">
            <v>8.64</v>
          </cell>
          <cell r="I5" t="str">
            <v>S</v>
          </cell>
          <cell r="J5">
            <v>23.040000000000003</v>
          </cell>
          <cell r="K5">
            <v>2.8000000000000007</v>
          </cell>
        </row>
        <row r="6">
          <cell r="B6">
            <v>17.179166666666664</v>
          </cell>
          <cell r="C6">
            <v>22.6</v>
          </cell>
          <cell r="D6">
            <v>13.1</v>
          </cell>
          <cell r="E6">
            <v>79.5</v>
          </cell>
          <cell r="F6">
            <v>94</v>
          </cell>
          <cell r="G6">
            <v>53</v>
          </cell>
          <cell r="H6">
            <v>10.44</v>
          </cell>
          <cell r="I6" t="str">
            <v>S</v>
          </cell>
          <cell r="J6">
            <v>23.400000000000002</v>
          </cell>
          <cell r="K6">
            <v>0</v>
          </cell>
        </row>
        <row r="7">
          <cell r="B7">
            <v>18.43333333333333</v>
          </cell>
          <cell r="C7">
            <v>25.6</v>
          </cell>
          <cell r="D7">
            <v>13.6</v>
          </cell>
          <cell r="E7">
            <v>74.583333333333329</v>
          </cell>
          <cell r="F7">
            <v>87</v>
          </cell>
          <cell r="G7">
            <v>53</v>
          </cell>
          <cell r="H7">
            <v>10.08</v>
          </cell>
          <cell r="I7" t="str">
            <v>S</v>
          </cell>
          <cell r="J7">
            <v>20.52</v>
          </cell>
          <cell r="K7">
            <v>0</v>
          </cell>
        </row>
        <row r="8">
          <cell r="B8">
            <v>22.791666666666671</v>
          </cell>
          <cell r="C8">
            <v>30.1</v>
          </cell>
          <cell r="D8">
            <v>17.3</v>
          </cell>
          <cell r="E8">
            <v>81.5</v>
          </cell>
          <cell r="F8">
            <v>96</v>
          </cell>
          <cell r="G8">
            <v>58</v>
          </cell>
          <cell r="H8">
            <v>16.2</v>
          </cell>
          <cell r="I8" t="str">
            <v>N</v>
          </cell>
          <cell r="J8">
            <v>33.119999999999997</v>
          </cell>
          <cell r="K8">
            <v>0</v>
          </cell>
        </row>
        <row r="9">
          <cell r="B9">
            <v>26.412500000000005</v>
          </cell>
          <cell r="C9">
            <v>32</v>
          </cell>
          <cell r="D9">
            <v>21.8</v>
          </cell>
          <cell r="E9">
            <v>75.875</v>
          </cell>
          <cell r="F9">
            <v>95</v>
          </cell>
          <cell r="G9">
            <v>52</v>
          </cell>
          <cell r="H9">
            <v>18.36</v>
          </cell>
          <cell r="I9" t="str">
            <v>N</v>
          </cell>
          <cell r="J9">
            <v>41.76</v>
          </cell>
          <cell r="K9">
            <v>0</v>
          </cell>
        </row>
        <row r="10">
          <cell r="B10">
            <v>26.179166666666664</v>
          </cell>
          <cell r="C10">
            <v>30.7</v>
          </cell>
          <cell r="D10">
            <v>22.5</v>
          </cell>
          <cell r="E10">
            <v>79.208333333333329</v>
          </cell>
          <cell r="F10">
            <v>95</v>
          </cell>
          <cell r="G10">
            <v>61</v>
          </cell>
          <cell r="H10">
            <v>14.76</v>
          </cell>
          <cell r="I10" t="str">
            <v>N</v>
          </cell>
          <cell r="J10">
            <v>34.56</v>
          </cell>
          <cell r="K10">
            <v>0</v>
          </cell>
        </row>
        <row r="11">
          <cell r="B11">
            <v>25.924999999999997</v>
          </cell>
          <cell r="C11">
            <v>31.4</v>
          </cell>
          <cell r="D11">
            <v>22.1</v>
          </cell>
          <cell r="E11">
            <v>76.75</v>
          </cell>
          <cell r="F11">
            <v>94</v>
          </cell>
          <cell r="G11">
            <v>54</v>
          </cell>
          <cell r="H11">
            <v>15.840000000000002</v>
          </cell>
          <cell r="I11" t="str">
            <v>N</v>
          </cell>
          <cell r="J11">
            <v>40.680000000000007</v>
          </cell>
          <cell r="K11">
            <v>0</v>
          </cell>
        </row>
        <row r="12">
          <cell r="B12">
            <v>23.891666666666669</v>
          </cell>
          <cell r="C12">
            <v>29.7</v>
          </cell>
          <cell r="D12">
            <v>19.600000000000001</v>
          </cell>
          <cell r="E12">
            <v>83.791666666666671</v>
          </cell>
          <cell r="F12">
            <v>96</v>
          </cell>
          <cell r="G12">
            <v>62</v>
          </cell>
          <cell r="H12">
            <v>15.840000000000002</v>
          </cell>
          <cell r="I12" t="str">
            <v>N</v>
          </cell>
          <cell r="J12">
            <v>48.24</v>
          </cell>
          <cell r="K12">
            <v>16.599999999999998</v>
          </cell>
        </row>
        <row r="13">
          <cell r="B13">
            <v>19.966666666666665</v>
          </cell>
          <cell r="C13">
            <v>23.8</v>
          </cell>
          <cell r="D13">
            <v>17.600000000000001</v>
          </cell>
          <cell r="E13">
            <v>87.208333333333329</v>
          </cell>
          <cell r="F13">
            <v>96</v>
          </cell>
          <cell r="G13">
            <v>74</v>
          </cell>
          <cell r="H13">
            <v>10.44</v>
          </cell>
          <cell r="I13" t="str">
            <v>S</v>
          </cell>
          <cell r="J13">
            <v>29.16</v>
          </cell>
          <cell r="K13">
            <v>9.6</v>
          </cell>
        </row>
        <row r="14">
          <cell r="B14">
            <v>20.8</v>
          </cell>
          <cell r="C14">
            <v>24.9</v>
          </cell>
          <cell r="D14">
            <v>18.5</v>
          </cell>
          <cell r="E14">
            <v>82.416666666666671</v>
          </cell>
          <cell r="F14">
            <v>95</v>
          </cell>
          <cell r="G14">
            <v>56</v>
          </cell>
          <cell r="H14">
            <v>14.04</v>
          </cell>
          <cell r="I14" t="str">
            <v>SE</v>
          </cell>
          <cell r="J14">
            <v>32.04</v>
          </cell>
          <cell r="K14">
            <v>1.6</v>
          </cell>
        </row>
        <row r="15">
          <cell r="B15">
            <v>23.012499999999999</v>
          </cell>
          <cell r="C15">
            <v>29.9</v>
          </cell>
          <cell r="D15">
            <v>18.399999999999999</v>
          </cell>
          <cell r="E15">
            <v>77.291666666666671</v>
          </cell>
          <cell r="F15">
            <v>95</v>
          </cell>
          <cell r="G15">
            <v>47</v>
          </cell>
          <cell r="H15">
            <v>12.24</v>
          </cell>
          <cell r="I15" t="str">
            <v>S</v>
          </cell>
          <cell r="J15">
            <v>27.36</v>
          </cell>
          <cell r="K15">
            <v>0</v>
          </cell>
        </row>
        <row r="16">
          <cell r="B16">
            <v>23.562499999999996</v>
          </cell>
          <cell r="C16">
            <v>30.4</v>
          </cell>
          <cell r="D16">
            <v>18.5</v>
          </cell>
          <cell r="E16">
            <v>76.583333333333329</v>
          </cell>
          <cell r="F16">
            <v>94</v>
          </cell>
          <cell r="G16">
            <v>50</v>
          </cell>
          <cell r="H16">
            <v>16.920000000000002</v>
          </cell>
          <cell r="I16" t="str">
            <v>N</v>
          </cell>
          <cell r="J16">
            <v>33.480000000000004</v>
          </cell>
          <cell r="K16">
            <v>0</v>
          </cell>
        </row>
        <row r="17">
          <cell r="B17">
            <v>24.966666666666665</v>
          </cell>
          <cell r="C17">
            <v>30.6</v>
          </cell>
          <cell r="D17">
            <v>20.5</v>
          </cell>
          <cell r="E17">
            <v>75.75</v>
          </cell>
          <cell r="F17">
            <v>95</v>
          </cell>
          <cell r="G17">
            <v>53</v>
          </cell>
          <cell r="H17">
            <v>14.4</v>
          </cell>
          <cell r="I17" t="str">
            <v>NE</v>
          </cell>
          <cell r="J17">
            <v>29.880000000000003</v>
          </cell>
          <cell r="K17">
            <v>0</v>
          </cell>
        </row>
        <row r="18">
          <cell r="B18">
            <v>21.866666666666671</v>
          </cell>
          <cell r="C18">
            <v>25.8</v>
          </cell>
          <cell r="D18">
            <v>19.2</v>
          </cell>
          <cell r="E18">
            <v>83.416666666666671</v>
          </cell>
          <cell r="F18">
            <v>95</v>
          </cell>
          <cell r="G18">
            <v>64</v>
          </cell>
          <cell r="H18">
            <v>15.840000000000002</v>
          </cell>
          <cell r="I18" t="str">
            <v>O</v>
          </cell>
          <cell r="J18">
            <v>37.080000000000005</v>
          </cell>
          <cell r="K18">
            <v>0.60000000000000009</v>
          </cell>
        </row>
        <row r="19">
          <cell r="B19">
            <v>21.408333333333335</v>
          </cell>
          <cell r="C19">
            <v>28.1</v>
          </cell>
          <cell r="D19">
            <v>17.8</v>
          </cell>
          <cell r="E19">
            <v>84.083333333333329</v>
          </cell>
          <cell r="F19">
            <v>92</v>
          </cell>
          <cell r="G19">
            <v>62</v>
          </cell>
          <cell r="H19">
            <v>5.4</v>
          </cell>
          <cell r="I19" t="str">
            <v>S</v>
          </cell>
          <cell r="J19">
            <v>15.120000000000001</v>
          </cell>
          <cell r="K19">
            <v>0</v>
          </cell>
        </row>
        <row r="20">
          <cell r="B20">
            <v>23.170833333333331</v>
          </cell>
          <cell r="C20">
            <v>30.8</v>
          </cell>
          <cell r="D20">
            <v>18.5</v>
          </cell>
          <cell r="E20">
            <v>80.958333333333329</v>
          </cell>
          <cell r="F20">
            <v>97</v>
          </cell>
          <cell r="G20">
            <v>45</v>
          </cell>
          <cell r="H20">
            <v>5.7600000000000007</v>
          </cell>
          <cell r="I20" t="str">
            <v>S</v>
          </cell>
          <cell r="J20">
            <v>12.6</v>
          </cell>
          <cell r="K20">
            <v>0.2</v>
          </cell>
        </row>
        <row r="21">
          <cell r="B21">
            <v>23.904166666666669</v>
          </cell>
          <cell r="C21">
            <v>30.7</v>
          </cell>
          <cell r="D21">
            <v>19.600000000000001</v>
          </cell>
          <cell r="E21">
            <v>75.583333333333329</v>
          </cell>
          <cell r="F21">
            <v>94</v>
          </cell>
          <cell r="G21">
            <v>42</v>
          </cell>
          <cell r="H21">
            <v>6.48</v>
          </cell>
          <cell r="I21" t="str">
            <v>S</v>
          </cell>
          <cell r="J21">
            <v>16.2</v>
          </cell>
          <cell r="K21">
            <v>0</v>
          </cell>
        </row>
        <row r="22">
          <cell r="B22">
            <v>22.699999999999992</v>
          </cell>
          <cell r="C22">
            <v>28.9</v>
          </cell>
          <cell r="D22">
            <v>19.100000000000001</v>
          </cell>
          <cell r="E22">
            <v>80.458333333333329</v>
          </cell>
          <cell r="F22">
            <v>96</v>
          </cell>
          <cell r="G22">
            <v>49</v>
          </cell>
          <cell r="H22">
            <v>9.3600000000000012</v>
          </cell>
          <cell r="I22" t="str">
            <v>S</v>
          </cell>
          <cell r="J22">
            <v>24.48</v>
          </cell>
          <cell r="K22">
            <v>0.2</v>
          </cell>
        </row>
        <row r="23">
          <cell r="B23">
            <v>20.533333333333335</v>
          </cell>
          <cell r="C23">
            <v>22.9</v>
          </cell>
          <cell r="D23">
            <v>18.5</v>
          </cell>
          <cell r="E23">
            <v>81.666666666666671</v>
          </cell>
          <cell r="F23">
            <v>92</v>
          </cell>
          <cell r="G23">
            <v>69</v>
          </cell>
          <cell r="H23">
            <v>7.9200000000000008</v>
          </cell>
          <cell r="I23" t="str">
            <v>S</v>
          </cell>
          <cell r="J23">
            <v>22.32</v>
          </cell>
          <cell r="K23">
            <v>0</v>
          </cell>
        </row>
        <row r="24">
          <cell r="B24">
            <v>19.404166666666665</v>
          </cell>
          <cell r="C24">
            <v>26</v>
          </cell>
          <cell r="D24">
            <v>14.8</v>
          </cell>
          <cell r="E24">
            <v>82.208333333333329</v>
          </cell>
          <cell r="F24">
            <v>96</v>
          </cell>
          <cell r="G24">
            <v>60</v>
          </cell>
          <cell r="H24">
            <v>9.3600000000000012</v>
          </cell>
          <cell r="I24" t="str">
            <v>S</v>
          </cell>
          <cell r="J24">
            <v>20.52</v>
          </cell>
          <cell r="K24">
            <v>0</v>
          </cell>
        </row>
        <row r="25">
          <cell r="B25">
            <v>20.537499999999998</v>
          </cell>
          <cell r="C25">
            <v>28.3</v>
          </cell>
          <cell r="D25">
            <v>15.7</v>
          </cell>
          <cell r="E25">
            <v>78.875</v>
          </cell>
          <cell r="F25">
            <v>94</v>
          </cell>
          <cell r="G25">
            <v>48</v>
          </cell>
          <cell r="H25">
            <v>7.9200000000000008</v>
          </cell>
          <cell r="I25" t="str">
            <v>S</v>
          </cell>
          <cell r="J25">
            <v>16.559999999999999</v>
          </cell>
          <cell r="K25">
            <v>0.2</v>
          </cell>
        </row>
        <row r="26">
          <cell r="B26">
            <v>20.804166666666664</v>
          </cell>
          <cell r="C26">
            <v>25.4</v>
          </cell>
          <cell r="D26">
            <v>16.8</v>
          </cell>
          <cell r="E26">
            <v>76.666666666666671</v>
          </cell>
          <cell r="F26">
            <v>93</v>
          </cell>
          <cell r="G26">
            <v>53</v>
          </cell>
          <cell r="H26">
            <v>6.48</v>
          </cell>
          <cell r="I26" t="str">
            <v>SO</v>
          </cell>
          <cell r="J26">
            <v>13.68</v>
          </cell>
          <cell r="K26">
            <v>0</v>
          </cell>
        </row>
        <row r="27">
          <cell r="B27">
            <v>22.470833333333335</v>
          </cell>
          <cell r="C27">
            <v>30.4</v>
          </cell>
          <cell r="D27">
            <v>16.5</v>
          </cell>
          <cell r="E27">
            <v>76.875</v>
          </cell>
          <cell r="F27">
            <v>95</v>
          </cell>
          <cell r="G27">
            <v>45</v>
          </cell>
          <cell r="H27">
            <v>11.520000000000001</v>
          </cell>
          <cell r="I27" t="str">
            <v>O</v>
          </cell>
          <cell r="J27">
            <v>25.2</v>
          </cell>
          <cell r="K27">
            <v>0</v>
          </cell>
        </row>
        <row r="28">
          <cell r="B28">
            <v>23.416666666666671</v>
          </cell>
          <cell r="C28">
            <v>30.6</v>
          </cell>
          <cell r="D28">
            <v>18</v>
          </cell>
          <cell r="E28">
            <v>77</v>
          </cell>
          <cell r="F28">
            <v>96</v>
          </cell>
          <cell r="G28">
            <v>43</v>
          </cell>
          <cell r="H28">
            <v>10.44</v>
          </cell>
          <cell r="I28" t="str">
            <v>O</v>
          </cell>
          <cell r="J28">
            <v>23.759999999999998</v>
          </cell>
          <cell r="K28">
            <v>0</v>
          </cell>
        </row>
        <row r="29">
          <cell r="B29">
            <v>23.150000000000002</v>
          </cell>
          <cell r="C29">
            <v>29.9</v>
          </cell>
          <cell r="D29">
            <v>16.7</v>
          </cell>
          <cell r="E29">
            <v>75.291666666666671</v>
          </cell>
          <cell r="F29">
            <v>96</v>
          </cell>
          <cell r="G29">
            <v>45</v>
          </cell>
          <cell r="H29">
            <v>11.520000000000001</v>
          </cell>
          <cell r="I29" t="str">
            <v>N</v>
          </cell>
          <cell r="J29">
            <v>22.68</v>
          </cell>
          <cell r="K29">
            <v>0</v>
          </cell>
        </row>
        <row r="30">
          <cell r="B30">
            <v>23.108333333333334</v>
          </cell>
          <cell r="C30">
            <v>30.4</v>
          </cell>
          <cell r="D30">
            <v>17.600000000000001</v>
          </cell>
          <cell r="E30">
            <v>78.916666666666671</v>
          </cell>
          <cell r="F30">
            <v>96</v>
          </cell>
          <cell r="G30">
            <v>48</v>
          </cell>
          <cell r="H30">
            <v>11.16</v>
          </cell>
          <cell r="I30" t="str">
            <v>N</v>
          </cell>
          <cell r="J30">
            <v>25.92</v>
          </cell>
          <cell r="K30">
            <v>0</v>
          </cell>
        </row>
        <row r="31">
          <cell r="B31">
            <v>20.879166666666663</v>
          </cell>
          <cell r="C31">
            <v>25.9</v>
          </cell>
          <cell r="D31">
            <v>17.8</v>
          </cell>
          <cell r="E31">
            <v>84.041666666666671</v>
          </cell>
          <cell r="F31">
            <v>97</v>
          </cell>
          <cell r="G31">
            <v>62</v>
          </cell>
          <cell r="H31">
            <v>11.520000000000001</v>
          </cell>
          <cell r="I31" t="str">
            <v>O</v>
          </cell>
          <cell r="J31">
            <v>27</v>
          </cell>
          <cell r="K31">
            <v>0.2</v>
          </cell>
        </row>
        <row r="32">
          <cell r="B32">
            <v>15.25</v>
          </cell>
          <cell r="C32">
            <v>18.2</v>
          </cell>
          <cell r="D32">
            <v>14.3</v>
          </cell>
          <cell r="E32">
            <v>83.708333333333329</v>
          </cell>
          <cell r="F32">
            <v>93</v>
          </cell>
          <cell r="G32">
            <v>77</v>
          </cell>
          <cell r="H32">
            <v>8.2799999999999994</v>
          </cell>
          <cell r="I32" t="str">
            <v>O</v>
          </cell>
          <cell r="J32">
            <v>27.36</v>
          </cell>
          <cell r="K32">
            <v>0.60000000000000009</v>
          </cell>
        </row>
        <row r="33">
          <cell r="B33">
            <v>15.72916666666667</v>
          </cell>
          <cell r="C33">
            <v>20.7</v>
          </cell>
          <cell r="D33">
            <v>13.8</v>
          </cell>
          <cell r="E33">
            <v>80</v>
          </cell>
          <cell r="F33">
            <v>95</v>
          </cell>
          <cell r="G33">
            <v>54</v>
          </cell>
          <cell r="H33">
            <v>5.04</v>
          </cell>
          <cell r="I33" t="str">
            <v>NO</v>
          </cell>
          <cell r="J33">
            <v>15.840000000000002</v>
          </cell>
          <cell r="K33">
            <v>0</v>
          </cell>
        </row>
        <row r="34">
          <cell r="B34">
            <v>16.054166666666664</v>
          </cell>
          <cell r="C34">
            <v>22.6</v>
          </cell>
          <cell r="D34">
            <v>10.8</v>
          </cell>
          <cell r="E34">
            <v>80.958333333333329</v>
          </cell>
          <cell r="F34">
            <v>96</v>
          </cell>
          <cell r="G34">
            <v>55</v>
          </cell>
          <cell r="H34">
            <v>5.7600000000000007</v>
          </cell>
          <cell r="I34" t="str">
            <v>S</v>
          </cell>
          <cell r="J34">
            <v>22.32</v>
          </cell>
          <cell r="K34">
            <v>0.2</v>
          </cell>
        </row>
        <row r="35">
          <cell r="I35" t="str">
            <v>S</v>
          </cell>
        </row>
      </sheetData>
      <sheetData sheetId="6">
        <row r="5">
          <cell r="B5" t="str">
            <v>*</v>
          </cell>
        </row>
      </sheetData>
      <sheetData sheetId="7">
        <row r="5">
          <cell r="B5">
            <v>23.429166666666664</v>
          </cell>
        </row>
      </sheetData>
      <sheetData sheetId="8">
        <row r="5">
          <cell r="B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22.066666666666666</v>
          </cell>
          <cell r="C5">
            <v>26.4</v>
          </cell>
          <cell r="D5">
            <v>20</v>
          </cell>
          <cell r="E5">
            <v>88.125</v>
          </cell>
          <cell r="F5">
            <v>96</v>
          </cell>
          <cell r="G5">
            <v>72</v>
          </cell>
          <cell r="H5">
            <v>16.2</v>
          </cell>
          <cell r="I5" t="str">
            <v>N</v>
          </cell>
          <cell r="J5">
            <v>29.880000000000003</v>
          </cell>
          <cell r="K5">
            <v>17.399999999999995</v>
          </cell>
        </row>
        <row r="6">
          <cell r="B6">
            <v>20.158333333333335</v>
          </cell>
          <cell r="C6">
            <v>24.3</v>
          </cell>
          <cell r="D6">
            <v>16.7</v>
          </cell>
          <cell r="E6">
            <v>81.083333333333329</v>
          </cell>
          <cell r="F6">
            <v>95</v>
          </cell>
          <cell r="G6">
            <v>60</v>
          </cell>
          <cell r="H6">
            <v>16.559999999999999</v>
          </cell>
          <cell r="I6" t="str">
            <v>NO</v>
          </cell>
          <cell r="J6">
            <v>29.880000000000003</v>
          </cell>
          <cell r="K6">
            <v>0.2</v>
          </cell>
        </row>
        <row r="7">
          <cell r="B7">
            <v>20.608333333333334</v>
          </cell>
          <cell r="C7">
            <v>25.2</v>
          </cell>
          <cell r="D7">
            <v>17.600000000000001</v>
          </cell>
          <cell r="E7">
            <v>82.333333333333329</v>
          </cell>
          <cell r="F7">
            <v>91</v>
          </cell>
          <cell r="G7">
            <v>68</v>
          </cell>
          <cell r="H7">
            <v>9</v>
          </cell>
          <cell r="I7" t="str">
            <v>O</v>
          </cell>
          <cell r="J7">
            <v>16.920000000000002</v>
          </cell>
          <cell r="K7">
            <v>0.4</v>
          </cell>
        </row>
        <row r="8">
          <cell r="B8">
            <v>24.283333333333331</v>
          </cell>
          <cell r="C8">
            <v>31.5</v>
          </cell>
          <cell r="D8">
            <v>19.2</v>
          </cell>
          <cell r="E8">
            <v>80.333333333333329</v>
          </cell>
          <cell r="F8">
            <v>96</v>
          </cell>
          <cell r="G8">
            <v>54</v>
          </cell>
          <cell r="H8">
            <v>23.400000000000002</v>
          </cell>
          <cell r="I8" t="str">
            <v>SO</v>
          </cell>
          <cell r="J8">
            <v>44.64</v>
          </cell>
          <cell r="K8">
            <v>0</v>
          </cell>
        </row>
        <row r="9">
          <cell r="B9">
            <v>26.970833333333331</v>
          </cell>
          <cell r="C9">
            <v>32.5</v>
          </cell>
          <cell r="D9">
            <v>23.1</v>
          </cell>
          <cell r="E9">
            <v>75.916666666666671</v>
          </cell>
          <cell r="F9">
            <v>92</v>
          </cell>
          <cell r="G9">
            <v>52</v>
          </cell>
          <cell r="H9">
            <v>28.08</v>
          </cell>
          <cell r="I9" t="str">
            <v>S</v>
          </cell>
          <cell r="J9">
            <v>48.24</v>
          </cell>
          <cell r="K9">
            <v>0</v>
          </cell>
        </row>
        <row r="10">
          <cell r="B10">
            <v>26.275000000000006</v>
          </cell>
          <cell r="C10">
            <v>32.4</v>
          </cell>
          <cell r="D10">
            <v>20.8</v>
          </cell>
          <cell r="E10">
            <v>78.666666666666671</v>
          </cell>
          <cell r="F10">
            <v>96</v>
          </cell>
          <cell r="G10">
            <v>48</v>
          </cell>
          <cell r="H10">
            <v>28.44</v>
          </cell>
          <cell r="I10" t="str">
            <v>SE</v>
          </cell>
          <cell r="J10">
            <v>50.04</v>
          </cell>
          <cell r="K10">
            <v>0</v>
          </cell>
        </row>
        <row r="11">
          <cell r="B11">
            <v>26.049999999999997</v>
          </cell>
          <cell r="C11">
            <v>32.1</v>
          </cell>
          <cell r="D11">
            <v>20.5</v>
          </cell>
          <cell r="E11">
            <v>77.791666666666671</v>
          </cell>
          <cell r="F11">
            <v>96</v>
          </cell>
          <cell r="G11">
            <v>51</v>
          </cell>
          <cell r="H11">
            <v>24.12</v>
          </cell>
          <cell r="I11" t="str">
            <v>S</v>
          </cell>
          <cell r="J11">
            <v>44.28</v>
          </cell>
          <cell r="K11">
            <v>0</v>
          </cell>
        </row>
        <row r="12">
          <cell r="B12">
            <v>23.654545454545453</v>
          </cell>
          <cell r="C12">
            <v>25.3</v>
          </cell>
          <cell r="D12">
            <v>22.4</v>
          </cell>
          <cell r="E12">
            <v>90.272727272727266</v>
          </cell>
          <cell r="F12">
            <v>95</v>
          </cell>
          <cell r="G12">
            <v>83</v>
          </cell>
          <cell r="H12">
            <v>8.64</v>
          </cell>
          <cell r="I12" t="str">
            <v>S</v>
          </cell>
          <cell r="J12">
            <v>14.76</v>
          </cell>
          <cell r="K12">
            <v>0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>
            <v>29.144444444444446</v>
          </cell>
          <cell r="C16">
            <v>31.6</v>
          </cell>
          <cell r="D16">
            <v>24.8</v>
          </cell>
          <cell r="E16">
            <v>58.666666666666664</v>
          </cell>
          <cell r="F16">
            <v>81</v>
          </cell>
          <cell r="G16">
            <v>48</v>
          </cell>
          <cell r="H16">
            <v>24.12</v>
          </cell>
          <cell r="I16" t="str">
            <v>S</v>
          </cell>
          <cell r="J16">
            <v>44.28</v>
          </cell>
          <cell r="K16">
            <v>0</v>
          </cell>
        </row>
        <row r="17">
          <cell r="B17">
            <v>25.477777777777774</v>
          </cell>
          <cell r="C17">
            <v>31.3</v>
          </cell>
          <cell r="D17">
            <v>20.7</v>
          </cell>
          <cell r="E17">
            <v>73.388888888888886</v>
          </cell>
          <cell r="F17">
            <v>94</v>
          </cell>
          <cell r="G17">
            <v>48</v>
          </cell>
          <cell r="H17">
            <v>20.88</v>
          </cell>
          <cell r="I17" t="str">
            <v>S</v>
          </cell>
          <cell r="J17">
            <v>36</v>
          </cell>
          <cell r="K17">
            <v>0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</v>
          </cell>
        </row>
      </sheetData>
      <sheetData sheetId="6">
        <row r="5">
          <cell r="B5" t="str">
            <v>*</v>
          </cell>
        </row>
      </sheetData>
      <sheetData sheetId="7">
        <row r="5">
          <cell r="B5" t="str">
            <v>*</v>
          </cell>
        </row>
      </sheetData>
      <sheetData sheetId="8">
        <row r="5">
          <cell r="B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18.120833333333334</v>
          </cell>
          <cell r="C5">
            <v>21</v>
          </cell>
          <cell r="D5">
            <v>15.6</v>
          </cell>
          <cell r="E5">
            <v>84.041666666666671</v>
          </cell>
          <cell r="F5">
            <v>95</v>
          </cell>
          <cell r="G5">
            <v>62</v>
          </cell>
          <cell r="H5">
            <v>13.68</v>
          </cell>
          <cell r="I5" t="str">
            <v>O</v>
          </cell>
          <cell r="J5">
            <v>30.96</v>
          </cell>
          <cell r="K5">
            <v>7.6</v>
          </cell>
        </row>
        <row r="6">
          <cell r="B6">
            <v>19.566666666666666</v>
          </cell>
          <cell r="C6">
            <v>24.6</v>
          </cell>
          <cell r="D6">
            <v>17.3</v>
          </cell>
          <cell r="E6">
            <v>81.083333333333329</v>
          </cell>
          <cell r="F6">
            <v>96</v>
          </cell>
          <cell r="G6">
            <v>48</v>
          </cell>
          <cell r="H6">
            <v>14.04</v>
          </cell>
          <cell r="I6" t="str">
            <v>S</v>
          </cell>
          <cell r="J6">
            <v>22.32</v>
          </cell>
          <cell r="K6">
            <v>0.4</v>
          </cell>
        </row>
        <row r="7">
          <cell r="B7">
            <v>17.775000000000002</v>
          </cell>
          <cell r="C7">
            <v>25.3</v>
          </cell>
          <cell r="D7">
            <v>10.3</v>
          </cell>
          <cell r="E7">
            <v>71.333333333333329</v>
          </cell>
          <cell r="F7">
            <v>95</v>
          </cell>
          <cell r="G7">
            <v>41</v>
          </cell>
          <cell r="H7">
            <v>6.84</v>
          </cell>
          <cell r="I7" t="str">
            <v>S</v>
          </cell>
          <cell r="J7">
            <v>17.64</v>
          </cell>
          <cell r="K7">
            <v>0</v>
          </cell>
        </row>
        <row r="8">
          <cell r="B8">
            <v>20.041666666666668</v>
          </cell>
          <cell r="C8">
            <v>29.3</v>
          </cell>
          <cell r="D8">
            <v>12.7</v>
          </cell>
          <cell r="E8">
            <v>71.625</v>
          </cell>
          <cell r="F8">
            <v>94</v>
          </cell>
          <cell r="G8">
            <v>42</v>
          </cell>
          <cell r="H8">
            <v>9.7200000000000006</v>
          </cell>
          <cell r="I8" t="str">
            <v>NE</v>
          </cell>
          <cell r="J8">
            <v>20.88</v>
          </cell>
          <cell r="K8">
            <v>0</v>
          </cell>
        </row>
        <row r="9">
          <cell r="B9">
            <v>24.425000000000001</v>
          </cell>
          <cell r="C9">
            <v>32.700000000000003</v>
          </cell>
          <cell r="D9">
            <v>17.2</v>
          </cell>
          <cell r="E9">
            <v>66.625</v>
          </cell>
          <cell r="F9">
            <v>94</v>
          </cell>
          <cell r="G9">
            <v>33</v>
          </cell>
          <cell r="H9">
            <v>18.720000000000002</v>
          </cell>
          <cell r="I9" t="str">
            <v>N</v>
          </cell>
          <cell r="J9">
            <v>32.76</v>
          </cell>
          <cell r="K9">
            <v>0</v>
          </cell>
        </row>
        <row r="10">
          <cell r="B10">
            <v>24.650000000000006</v>
          </cell>
          <cell r="C10">
            <v>31.8</v>
          </cell>
          <cell r="D10">
            <v>18.3</v>
          </cell>
          <cell r="E10">
            <v>67.125</v>
          </cell>
          <cell r="F10">
            <v>91</v>
          </cell>
          <cell r="G10">
            <v>40</v>
          </cell>
          <cell r="H10">
            <v>18.720000000000002</v>
          </cell>
          <cell r="I10" t="str">
            <v>N</v>
          </cell>
          <cell r="J10">
            <v>33.840000000000003</v>
          </cell>
          <cell r="K10">
            <v>0</v>
          </cell>
        </row>
        <row r="11">
          <cell r="B11">
            <v>24.987499999999997</v>
          </cell>
          <cell r="C11">
            <v>33.299999999999997</v>
          </cell>
          <cell r="D11">
            <v>18.2</v>
          </cell>
          <cell r="E11">
            <v>62</v>
          </cell>
          <cell r="F11">
            <v>88</v>
          </cell>
          <cell r="G11">
            <v>27</v>
          </cell>
          <cell r="H11">
            <v>18.36</v>
          </cell>
          <cell r="I11" t="str">
            <v>NE</v>
          </cell>
          <cell r="J11">
            <v>41.04</v>
          </cell>
          <cell r="K11">
            <v>0</v>
          </cell>
        </row>
        <row r="12">
          <cell r="B12">
            <v>24.320833333333329</v>
          </cell>
          <cell r="C12">
            <v>33.4</v>
          </cell>
          <cell r="D12">
            <v>16.600000000000001</v>
          </cell>
          <cell r="E12">
            <v>56.375</v>
          </cell>
          <cell r="F12">
            <v>88</v>
          </cell>
          <cell r="G12">
            <v>22</v>
          </cell>
          <cell r="H12">
            <v>20.16</v>
          </cell>
          <cell r="I12" t="str">
            <v>N</v>
          </cell>
          <cell r="J12">
            <v>41.76</v>
          </cell>
          <cell r="K12">
            <v>0</v>
          </cell>
        </row>
        <row r="13">
          <cell r="B13">
            <v>23.433333333333334</v>
          </cell>
          <cell r="C13">
            <v>30.5</v>
          </cell>
          <cell r="D13">
            <v>16.8</v>
          </cell>
          <cell r="E13">
            <v>70.375</v>
          </cell>
          <cell r="F13">
            <v>95</v>
          </cell>
          <cell r="G13">
            <v>42</v>
          </cell>
          <cell r="H13">
            <v>19.079999999999998</v>
          </cell>
          <cell r="I13" t="str">
            <v>S</v>
          </cell>
          <cell r="J13">
            <v>41.04</v>
          </cell>
          <cell r="K13">
            <v>0</v>
          </cell>
        </row>
        <row r="14">
          <cell r="B14">
            <v>23.525000000000002</v>
          </cell>
          <cell r="C14">
            <v>30.4</v>
          </cell>
          <cell r="D14">
            <v>17.600000000000001</v>
          </cell>
          <cell r="E14">
            <v>67.791666666666671</v>
          </cell>
          <cell r="F14">
            <v>96</v>
          </cell>
          <cell r="G14">
            <v>33</v>
          </cell>
          <cell r="H14">
            <v>18.36</v>
          </cell>
          <cell r="I14" t="str">
            <v>S</v>
          </cell>
          <cell r="J14">
            <v>32.76</v>
          </cell>
          <cell r="K14">
            <v>0</v>
          </cell>
        </row>
        <row r="15">
          <cell r="B15">
            <v>23.608333333333338</v>
          </cell>
          <cell r="C15">
            <v>30</v>
          </cell>
          <cell r="D15">
            <v>18.600000000000001</v>
          </cell>
          <cell r="E15">
            <v>57.375</v>
          </cell>
          <cell r="F15">
            <v>78</v>
          </cell>
          <cell r="G15">
            <v>33</v>
          </cell>
          <cell r="H15">
            <v>19.8</v>
          </cell>
          <cell r="I15" t="str">
            <v>L</v>
          </cell>
          <cell r="J15">
            <v>36</v>
          </cell>
          <cell r="K15">
            <v>0</v>
          </cell>
        </row>
        <row r="16">
          <cell r="B16">
            <v>22.82083333333334</v>
          </cell>
          <cell r="C16">
            <v>30.3</v>
          </cell>
          <cell r="D16">
            <v>15.5</v>
          </cell>
          <cell r="E16">
            <v>61.166666666666664</v>
          </cell>
          <cell r="F16">
            <v>90</v>
          </cell>
          <cell r="G16">
            <v>37</v>
          </cell>
          <cell r="H16">
            <v>16.2</v>
          </cell>
          <cell r="I16" t="str">
            <v>L</v>
          </cell>
          <cell r="J16">
            <v>38.880000000000003</v>
          </cell>
          <cell r="K16">
            <v>0</v>
          </cell>
        </row>
        <row r="17">
          <cell r="B17">
            <v>23.337500000000002</v>
          </cell>
          <cell r="C17">
            <v>30.2</v>
          </cell>
          <cell r="D17">
            <v>16.600000000000001</v>
          </cell>
          <cell r="E17">
            <v>60.041666666666664</v>
          </cell>
          <cell r="F17">
            <v>87</v>
          </cell>
          <cell r="G17">
            <v>35</v>
          </cell>
          <cell r="H17">
            <v>13.32</v>
          </cell>
          <cell r="I17" t="str">
            <v>NE</v>
          </cell>
          <cell r="J17">
            <v>24.840000000000003</v>
          </cell>
          <cell r="K17">
            <v>0</v>
          </cell>
        </row>
        <row r="18">
          <cell r="B18">
            <v>22.483333333333334</v>
          </cell>
          <cell r="C18">
            <v>30.2</v>
          </cell>
          <cell r="D18">
            <v>15.1</v>
          </cell>
          <cell r="E18">
            <v>65.708333333333329</v>
          </cell>
          <cell r="F18">
            <v>93</v>
          </cell>
          <cell r="G18">
            <v>35</v>
          </cell>
          <cell r="H18">
            <v>18</v>
          </cell>
          <cell r="I18" t="str">
            <v>NE</v>
          </cell>
          <cell r="J18">
            <v>30.96</v>
          </cell>
          <cell r="K18">
            <v>0</v>
          </cell>
        </row>
        <row r="19">
          <cell r="B19">
            <v>22.483333333333331</v>
          </cell>
          <cell r="C19">
            <v>30.1</v>
          </cell>
          <cell r="D19">
            <v>15.3</v>
          </cell>
          <cell r="E19">
            <v>67</v>
          </cell>
          <cell r="F19">
            <v>93</v>
          </cell>
          <cell r="G19">
            <v>37</v>
          </cell>
          <cell r="H19">
            <v>13.68</v>
          </cell>
          <cell r="I19" t="str">
            <v>O</v>
          </cell>
          <cell r="J19">
            <v>24.48</v>
          </cell>
          <cell r="K19">
            <v>0</v>
          </cell>
        </row>
        <row r="20">
          <cell r="B20">
            <v>21.962500000000002</v>
          </cell>
          <cell r="C20">
            <v>30.5</v>
          </cell>
          <cell r="D20">
            <v>13.7</v>
          </cell>
          <cell r="E20">
            <v>66.166666666666671</v>
          </cell>
          <cell r="F20">
            <v>94</v>
          </cell>
          <cell r="G20">
            <v>33</v>
          </cell>
          <cell r="H20">
            <v>10.44</v>
          </cell>
          <cell r="I20" t="str">
            <v>NE</v>
          </cell>
          <cell r="J20">
            <v>21.96</v>
          </cell>
          <cell r="K20">
            <v>0</v>
          </cell>
        </row>
        <row r="21">
          <cell r="B21">
            <v>21.987500000000001</v>
          </cell>
          <cell r="C21">
            <v>30.2</v>
          </cell>
          <cell r="D21">
            <v>14.8</v>
          </cell>
          <cell r="E21">
            <v>65.333333333333329</v>
          </cell>
          <cell r="F21">
            <v>91</v>
          </cell>
          <cell r="G21">
            <v>31</v>
          </cell>
          <cell r="H21">
            <v>12.24</v>
          </cell>
          <cell r="I21" t="str">
            <v>SO</v>
          </cell>
          <cell r="J21">
            <v>25.2</v>
          </cell>
          <cell r="K21">
            <v>0</v>
          </cell>
        </row>
        <row r="22">
          <cell r="B22">
            <v>22.345833333333331</v>
          </cell>
          <cell r="C22">
            <v>30.8</v>
          </cell>
          <cell r="D22">
            <v>15.1</v>
          </cell>
          <cell r="E22">
            <v>63.041666666666664</v>
          </cell>
          <cell r="F22">
            <v>91</v>
          </cell>
          <cell r="G22">
            <v>30</v>
          </cell>
          <cell r="H22">
            <v>10.44</v>
          </cell>
          <cell r="I22" t="str">
            <v>O</v>
          </cell>
          <cell r="J22">
            <v>20.88</v>
          </cell>
          <cell r="K22">
            <v>0</v>
          </cell>
        </row>
        <row r="23">
          <cell r="B23">
            <v>21.537499999999994</v>
          </cell>
          <cell r="C23">
            <v>28.4</v>
          </cell>
          <cell r="D23">
            <v>15.4</v>
          </cell>
          <cell r="E23">
            <v>66.416666666666671</v>
          </cell>
          <cell r="F23">
            <v>94</v>
          </cell>
          <cell r="G23">
            <v>39</v>
          </cell>
          <cell r="H23">
            <v>11.879999999999999</v>
          </cell>
          <cell r="I23" t="str">
            <v>SO</v>
          </cell>
          <cell r="J23">
            <v>22.32</v>
          </cell>
          <cell r="K23">
            <v>0</v>
          </cell>
        </row>
        <row r="24">
          <cell r="B24">
            <v>20.016666666666666</v>
          </cell>
          <cell r="C24">
            <v>26.9</v>
          </cell>
          <cell r="D24">
            <v>13.9</v>
          </cell>
          <cell r="E24">
            <v>67.875</v>
          </cell>
          <cell r="F24">
            <v>94</v>
          </cell>
          <cell r="G24">
            <v>27</v>
          </cell>
          <cell r="H24">
            <v>10.44</v>
          </cell>
          <cell r="I24" t="str">
            <v>S</v>
          </cell>
          <cell r="J24">
            <v>19.440000000000001</v>
          </cell>
          <cell r="K24">
            <v>0</v>
          </cell>
        </row>
        <row r="25">
          <cell r="B25">
            <v>19.633333333333333</v>
          </cell>
          <cell r="C25">
            <v>28.7</v>
          </cell>
          <cell r="D25">
            <v>11.4</v>
          </cell>
          <cell r="E25">
            <v>62.708333333333336</v>
          </cell>
          <cell r="F25">
            <v>95</v>
          </cell>
          <cell r="G25">
            <v>24</v>
          </cell>
          <cell r="H25">
            <v>13.32</v>
          </cell>
          <cell r="I25" t="str">
            <v>S</v>
          </cell>
          <cell r="J25">
            <v>27</v>
          </cell>
          <cell r="K25">
            <v>0</v>
          </cell>
        </row>
        <row r="26">
          <cell r="B26">
            <v>21.020833333333332</v>
          </cell>
          <cell r="C26">
            <v>30.1</v>
          </cell>
          <cell r="D26">
            <v>11.2</v>
          </cell>
          <cell r="E26">
            <v>55.875</v>
          </cell>
          <cell r="F26">
            <v>89</v>
          </cell>
          <cell r="G26">
            <v>29</v>
          </cell>
          <cell r="H26">
            <v>13.32</v>
          </cell>
          <cell r="I26" t="str">
            <v>NE</v>
          </cell>
          <cell r="J26">
            <v>24.840000000000003</v>
          </cell>
          <cell r="K26">
            <v>0</v>
          </cell>
        </row>
        <row r="27">
          <cell r="B27">
            <v>22.516666666666662</v>
          </cell>
          <cell r="C27">
            <v>29</v>
          </cell>
          <cell r="D27">
            <v>14.9</v>
          </cell>
          <cell r="E27">
            <v>56.791666666666664</v>
          </cell>
          <cell r="F27">
            <v>85</v>
          </cell>
          <cell r="G27">
            <v>36</v>
          </cell>
          <cell r="H27">
            <v>14.4</v>
          </cell>
          <cell r="I27" t="str">
            <v>NE</v>
          </cell>
          <cell r="J27">
            <v>28.44</v>
          </cell>
          <cell r="K27">
            <v>0</v>
          </cell>
        </row>
        <row r="28">
          <cell r="B28">
            <v>21.529166666666669</v>
          </cell>
          <cell r="C28">
            <v>29.9</v>
          </cell>
          <cell r="D28">
            <v>14.6</v>
          </cell>
          <cell r="E28">
            <v>65.041666666666671</v>
          </cell>
          <cell r="F28">
            <v>94</v>
          </cell>
          <cell r="G28">
            <v>33</v>
          </cell>
          <cell r="H28">
            <v>9</v>
          </cell>
          <cell r="I28" t="str">
            <v>N</v>
          </cell>
          <cell r="J28">
            <v>23.040000000000003</v>
          </cell>
          <cell r="K28">
            <v>0</v>
          </cell>
        </row>
        <row r="29">
          <cell r="B29">
            <v>21.904166666666669</v>
          </cell>
          <cell r="C29">
            <v>31.2</v>
          </cell>
          <cell r="D29">
            <v>13.3</v>
          </cell>
          <cell r="E29">
            <v>62.208333333333336</v>
          </cell>
          <cell r="F29">
            <v>93</v>
          </cell>
          <cell r="G29">
            <v>29</v>
          </cell>
          <cell r="H29">
            <v>14.4</v>
          </cell>
          <cell r="I29" t="str">
            <v>N</v>
          </cell>
          <cell r="J29">
            <v>30.6</v>
          </cell>
          <cell r="K29">
            <v>0</v>
          </cell>
        </row>
        <row r="30">
          <cell r="B30">
            <v>23.004166666666663</v>
          </cell>
          <cell r="C30">
            <v>31.7</v>
          </cell>
          <cell r="D30">
            <v>14.7</v>
          </cell>
          <cell r="E30">
            <v>59.416666666666664</v>
          </cell>
          <cell r="F30">
            <v>89</v>
          </cell>
          <cell r="G30">
            <v>30</v>
          </cell>
          <cell r="H30">
            <v>13.68</v>
          </cell>
          <cell r="I30" t="str">
            <v>N</v>
          </cell>
          <cell r="J30">
            <v>28.8</v>
          </cell>
          <cell r="K30">
            <v>0</v>
          </cell>
        </row>
        <row r="31">
          <cell r="B31">
            <v>23.262499999999999</v>
          </cell>
          <cell r="C31">
            <v>32.6</v>
          </cell>
          <cell r="D31">
            <v>14.8</v>
          </cell>
          <cell r="E31">
            <v>58.791666666666664</v>
          </cell>
          <cell r="F31">
            <v>89</v>
          </cell>
          <cell r="G31">
            <v>27</v>
          </cell>
          <cell r="H31">
            <v>13.68</v>
          </cell>
          <cell r="I31" t="str">
            <v>N</v>
          </cell>
          <cell r="J31">
            <v>30.240000000000002</v>
          </cell>
          <cell r="K31">
            <v>0</v>
          </cell>
        </row>
        <row r="32">
          <cell r="B32">
            <v>20.983333333333331</v>
          </cell>
          <cell r="C32">
            <v>25.1</v>
          </cell>
          <cell r="D32">
            <v>16.399999999999999</v>
          </cell>
          <cell r="E32">
            <v>71.958333333333329</v>
          </cell>
          <cell r="F32">
            <v>87</v>
          </cell>
          <cell r="G32">
            <v>54</v>
          </cell>
          <cell r="H32">
            <v>21.6</v>
          </cell>
          <cell r="I32" t="str">
            <v>SO</v>
          </cell>
          <cell r="J32">
            <v>36.72</v>
          </cell>
          <cell r="K32">
            <v>0</v>
          </cell>
        </row>
        <row r="33">
          <cell r="B33">
            <v>17.645833333333339</v>
          </cell>
          <cell r="C33">
            <v>21.5</v>
          </cell>
          <cell r="D33">
            <v>13.4</v>
          </cell>
          <cell r="E33">
            <v>75.666666666666671</v>
          </cell>
          <cell r="F33">
            <v>92</v>
          </cell>
          <cell r="G33">
            <v>56</v>
          </cell>
          <cell r="H33">
            <v>16.920000000000002</v>
          </cell>
          <cell r="I33" t="str">
            <v>SO</v>
          </cell>
          <cell r="J33">
            <v>29.16</v>
          </cell>
          <cell r="K33">
            <v>0</v>
          </cell>
        </row>
        <row r="34">
          <cell r="B34">
            <v>18.083333333333332</v>
          </cell>
          <cell r="C34">
            <v>24.8</v>
          </cell>
          <cell r="D34">
            <v>12.6</v>
          </cell>
          <cell r="E34">
            <v>64.875</v>
          </cell>
          <cell r="F34">
            <v>91</v>
          </cell>
          <cell r="G34">
            <v>38</v>
          </cell>
          <cell r="H34">
            <v>12.24</v>
          </cell>
          <cell r="I34" t="str">
            <v>S</v>
          </cell>
          <cell r="J34">
            <v>23.040000000000003</v>
          </cell>
          <cell r="K34">
            <v>0</v>
          </cell>
        </row>
        <row r="35">
          <cell r="I35" t="str">
            <v>S</v>
          </cell>
        </row>
      </sheetData>
      <sheetData sheetId="6">
        <row r="5">
          <cell r="B5" t="str">
            <v>*</v>
          </cell>
        </row>
      </sheetData>
      <sheetData sheetId="7">
        <row r="5">
          <cell r="B5">
            <v>23.429166666666664</v>
          </cell>
        </row>
      </sheetData>
      <sheetData sheetId="8">
        <row r="5">
          <cell r="B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16.366666666666667</v>
          </cell>
          <cell r="C5">
            <v>19.5</v>
          </cell>
          <cell r="D5">
            <v>13.6</v>
          </cell>
          <cell r="E5">
            <v>80.666666666666671</v>
          </cell>
          <cell r="F5">
            <v>100</v>
          </cell>
          <cell r="G5">
            <v>59</v>
          </cell>
          <cell r="H5">
            <v>15.840000000000002</v>
          </cell>
          <cell r="I5" t="str">
            <v>S</v>
          </cell>
          <cell r="J5">
            <v>36.36</v>
          </cell>
          <cell r="K5">
            <v>1.2</v>
          </cell>
        </row>
        <row r="6">
          <cell r="B6">
            <v>13.116666666666667</v>
          </cell>
          <cell r="C6">
            <v>20</v>
          </cell>
          <cell r="D6">
            <v>8.3000000000000007</v>
          </cell>
          <cell r="E6">
            <v>77.083333333333329</v>
          </cell>
          <cell r="F6">
            <v>98</v>
          </cell>
          <cell r="G6">
            <v>36</v>
          </cell>
          <cell r="H6">
            <v>15.120000000000001</v>
          </cell>
          <cell r="I6" t="str">
            <v>L</v>
          </cell>
          <cell r="J6">
            <v>32.76</v>
          </cell>
          <cell r="K6">
            <v>0.2</v>
          </cell>
        </row>
        <row r="7">
          <cell r="B7">
            <v>13.579166666666666</v>
          </cell>
          <cell r="C7">
            <v>21.4</v>
          </cell>
          <cell r="D7">
            <v>7.5</v>
          </cell>
          <cell r="E7">
            <v>71.791666666666671</v>
          </cell>
          <cell r="F7">
            <v>90</v>
          </cell>
          <cell r="G7">
            <v>49</v>
          </cell>
          <cell r="H7">
            <v>20.88</v>
          </cell>
          <cell r="I7" t="str">
            <v>NE</v>
          </cell>
          <cell r="J7">
            <v>37.440000000000005</v>
          </cell>
          <cell r="K7">
            <v>0</v>
          </cell>
        </row>
        <row r="8">
          <cell r="B8">
            <v>17.887500000000003</v>
          </cell>
          <cell r="C8">
            <v>25.3</v>
          </cell>
          <cell r="D8">
            <v>13.8</v>
          </cell>
          <cell r="E8">
            <v>78.416666666666671</v>
          </cell>
          <cell r="F8">
            <v>85</v>
          </cell>
          <cell r="G8">
            <v>66</v>
          </cell>
          <cell r="H8">
            <v>20.52</v>
          </cell>
          <cell r="I8" t="str">
            <v>NE</v>
          </cell>
          <cell r="J8">
            <v>41.76</v>
          </cell>
          <cell r="K8">
            <v>0</v>
          </cell>
        </row>
        <row r="9">
          <cell r="B9">
            <v>23.254166666666666</v>
          </cell>
          <cell r="C9">
            <v>28.2</v>
          </cell>
          <cell r="D9">
            <v>19.7</v>
          </cell>
          <cell r="E9">
            <v>80.36363636363636</v>
          </cell>
          <cell r="F9">
            <v>99</v>
          </cell>
          <cell r="G9">
            <v>60</v>
          </cell>
          <cell r="H9">
            <v>22.32</v>
          </cell>
          <cell r="I9" t="str">
            <v>N</v>
          </cell>
          <cell r="J9">
            <v>57.6</v>
          </cell>
          <cell r="K9">
            <v>1.7999999999999998</v>
          </cell>
        </row>
        <row r="10">
          <cell r="B10">
            <v>23.158333333333335</v>
          </cell>
          <cell r="C10">
            <v>26.7</v>
          </cell>
          <cell r="D10">
            <v>21.6</v>
          </cell>
          <cell r="E10">
            <v>84.625</v>
          </cell>
          <cell r="F10">
            <v>100</v>
          </cell>
          <cell r="G10">
            <v>66</v>
          </cell>
          <cell r="H10">
            <v>25.56</v>
          </cell>
          <cell r="I10" t="str">
            <v>NO</v>
          </cell>
          <cell r="J10">
            <v>67.319999999999993</v>
          </cell>
          <cell r="K10">
            <v>6.2</v>
          </cell>
        </row>
        <row r="11">
          <cell r="B11">
            <v>23.070833333333329</v>
          </cell>
          <cell r="C11">
            <v>27.4</v>
          </cell>
          <cell r="D11">
            <v>20.8</v>
          </cell>
          <cell r="E11">
            <v>82.782608695652172</v>
          </cell>
          <cell r="F11">
            <v>100</v>
          </cell>
          <cell r="G11">
            <v>58</v>
          </cell>
          <cell r="H11">
            <v>18.720000000000002</v>
          </cell>
          <cell r="I11" t="str">
            <v>N</v>
          </cell>
          <cell r="J11">
            <v>48.96</v>
          </cell>
          <cell r="K11">
            <v>11.8</v>
          </cell>
        </row>
        <row r="12">
          <cell r="B12">
            <v>20.166666666666661</v>
          </cell>
          <cell r="C12">
            <v>23.7</v>
          </cell>
          <cell r="D12">
            <v>15.2</v>
          </cell>
          <cell r="E12">
            <v>82.0625</v>
          </cell>
          <cell r="F12">
            <v>100</v>
          </cell>
          <cell r="G12">
            <v>73</v>
          </cell>
          <cell r="H12">
            <v>21.96</v>
          </cell>
          <cell r="I12" t="str">
            <v>N</v>
          </cell>
          <cell r="J12">
            <v>56.519999999999996</v>
          </cell>
          <cell r="K12">
            <v>28.200000000000003</v>
          </cell>
        </row>
        <row r="13">
          <cell r="B13">
            <v>15.337499999999997</v>
          </cell>
          <cell r="C13">
            <v>19.600000000000001</v>
          </cell>
          <cell r="D13">
            <v>12.9</v>
          </cell>
          <cell r="E13">
            <v>87.75</v>
          </cell>
          <cell r="F13">
            <v>100</v>
          </cell>
          <cell r="G13">
            <v>74</v>
          </cell>
          <cell r="H13">
            <v>16.559999999999999</v>
          </cell>
          <cell r="I13" t="str">
            <v>L</v>
          </cell>
          <cell r="J13">
            <v>29.52</v>
          </cell>
          <cell r="K13">
            <v>0.60000000000000009</v>
          </cell>
        </row>
        <row r="14">
          <cell r="B14">
            <v>16.904166666666665</v>
          </cell>
          <cell r="C14">
            <v>19.899999999999999</v>
          </cell>
          <cell r="D14">
            <v>15.2</v>
          </cell>
          <cell r="E14">
            <v>86.454545454545453</v>
          </cell>
          <cell r="F14">
            <v>100</v>
          </cell>
          <cell r="G14">
            <v>58</v>
          </cell>
          <cell r="H14">
            <v>27.720000000000002</v>
          </cell>
          <cell r="I14" t="str">
            <v>NE</v>
          </cell>
          <cell r="J14">
            <v>69.48</v>
          </cell>
          <cell r="K14">
            <v>9</v>
          </cell>
        </row>
        <row r="15">
          <cell r="B15">
            <v>18.891666666666669</v>
          </cell>
          <cell r="C15">
            <v>24.3</v>
          </cell>
          <cell r="D15">
            <v>16.100000000000001</v>
          </cell>
          <cell r="E15">
            <v>78.833333333333329</v>
          </cell>
          <cell r="F15">
            <v>100</v>
          </cell>
          <cell r="G15">
            <v>63</v>
          </cell>
          <cell r="H15">
            <v>27.720000000000002</v>
          </cell>
          <cell r="I15" t="str">
            <v>NE</v>
          </cell>
          <cell r="J15">
            <v>49.32</v>
          </cell>
          <cell r="K15">
            <v>0</v>
          </cell>
        </row>
        <row r="16">
          <cell r="B16">
            <v>19.708333333333336</v>
          </cell>
          <cell r="C16">
            <v>26.7</v>
          </cell>
          <cell r="D16">
            <v>15</v>
          </cell>
          <cell r="E16">
            <v>78.277777777777771</v>
          </cell>
          <cell r="F16">
            <v>100</v>
          </cell>
          <cell r="G16">
            <v>55</v>
          </cell>
          <cell r="H16">
            <v>21.6</v>
          </cell>
          <cell r="I16" t="str">
            <v>NE</v>
          </cell>
          <cell r="J16">
            <v>49.680000000000007</v>
          </cell>
          <cell r="K16">
            <v>0.2</v>
          </cell>
        </row>
        <row r="17">
          <cell r="B17">
            <v>21.866666666666671</v>
          </cell>
          <cell r="C17">
            <v>28.3</v>
          </cell>
          <cell r="D17">
            <v>17.100000000000001</v>
          </cell>
          <cell r="E17">
            <v>77.833333333333329</v>
          </cell>
          <cell r="F17">
            <v>100</v>
          </cell>
          <cell r="G17">
            <v>52</v>
          </cell>
          <cell r="H17">
            <v>19.440000000000001</v>
          </cell>
          <cell r="I17" t="str">
            <v>NE</v>
          </cell>
          <cell r="J17">
            <v>46.800000000000004</v>
          </cell>
          <cell r="K17">
            <v>0</v>
          </cell>
        </row>
        <row r="18">
          <cell r="B18">
            <v>17.562499999999996</v>
          </cell>
          <cell r="C18">
            <v>23.8</v>
          </cell>
          <cell r="D18">
            <v>14.5</v>
          </cell>
          <cell r="E18">
            <v>84.142857142857139</v>
          </cell>
          <cell r="F18">
            <v>100</v>
          </cell>
          <cell r="G18">
            <v>68</v>
          </cell>
          <cell r="H18">
            <v>15.120000000000001</v>
          </cell>
          <cell r="I18" t="str">
            <v>SO</v>
          </cell>
          <cell r="J18">
            <v>41.04</v>
          </cell>
          <cell r="K18">
            <v>3.6</v>
          </cell>
        </row>
        <row r="19">
          <cell r="B19">
            <v>18.391666666666662</v>
          </cell>
          <cell r="C19">
            <v>24.6</v>
          </cell>
          <cell r="D19">
            <v>15.2</v>
          </cell>
          <cell r="E19">
            <v>81.625</v>
          </cell>
          <cell r="F19">
            <v>90</v>
          </cell>
          <cell r="G19">
            <v>71</v>
          </cell>
          <cell r="H19">
            <v>12.6</v>
          </cell>
          <cell r="I19" t="str">
            <v>NE</v>
          </cell>
          <cell r="J19">
            <v>24.12</v>
          </cell>
          <cell r="K19">
            <v>0.4</v>
          </cell>
        </row>
        <row r="20">
          <cell r="B20">
            <v>21.291666666666668</v>
          </cell>
          <cell r="C20">
            <v>27.2</v>
          </cell>
          <cell r="D20">
            <v>18.100000000000001</v>
          </cell>
          <cell r="E20">
            <v>78.666666666666671</v>
          </cell>
          <cell r="F20">
            <v>100</v>
          </cell>
          <cell r="G20">
            <v>52</v>
          </cell>
          <cell r="H20">
            <v>13.32</v>
          </cell>
          <cell r="I20" t="str">
            <v>NE</v>
          </cell>
          <cell r="J20">
            <v>24.12</v>
          </cell>
          <cell r="K20">
            <v>0</v>
          </cell>
        </row>
        <row r="21">
          <cell r="B21">
            <v>20.925000000000001</v>
          </cell>
          <cell r="C21">
            <v>26.3</v>
          </cell>
          <cell r="D21">
            <v>16.600000000000001</v>
          </cell>
          <cell r="E21">
            <v>75.95</v>
          </cell>
          <cell r="F21">
            <v>100</v>
          </cell>
          <cell r="G21">
            <v>52</v>
          </cell>
          <cell r="H21">
            <v>16.559999999999999</v>
          </cell>
          <cell r="I21" t="str">
            <v>NE</v>
          </cell>
          <cell r="J21">
            <v>33.840000000000003</v>
          </cell>
          <cell r="K21">
            <v>0.2</v>
          </cell>
        </row>
        <row r="22">
          <cell r="B22">
            <v>19.425000000000001</v>
          </cell>
          <cell r="C22">
            <v>24.3</v>
          </cell>
          <cell r="D22">
            <v>16.100000000000001</v>
          </cell>
          <cell r="E22">
            <v>79.529411764705884</v>
          </cell>
          <cell r="F22">
            <v>94</v>
          </cell>
          <cell r="G22">
            <v>51</v>
          </cell>
          <cell r="H22">
            <v>13.32</v>
          </cell>
          <cell r="I22" t="str">
            <v>S</v>
          </cell>
          <cell r="J22">
            <v>27.36</v>
          </cell>
          <cell r="K22">
            <v>6.3999999999999995</v>
          </cell>
        </row>
        <row r="23">
          <cell r="B23">
            <v>16.974999999999998</v>
          </cell>
          <cell r="C23">
            <v>22.5</v>
          </cell>
          <cell r="D23">
            <v>13.3</v>
          </cell>
          <cell r="E23">
            <v>76.217391304347828</v>
          </cell>
          <cell r="F23">
            <v>100</v>
          </cell>
          <cell r="G23">
            <v>43</v>
          </cell>
          <cell r="H23">
            <v>9.7200000000000006</v>
          </cell>
          <cell r="I23" t="str">
            <v>SE</v>
          </cell>
          <cell r="J23">
            <v>22.32</v>
          </cell>
          <cell r="K23">
            <v>0</v>
          </cell>
        </row>
        <row r="24">
          <cell r="B24">
            <v>15.5375</v>
          </cell>
          <cell r="C24">
            <v>22.8</v>
          </cell>
          <cell r="D24">
            <v>9.6999999999999993</v>
          </cell>
          <cell r="E24">
            <v>76.666666666666671</v>
          </cell>
          <cell r="F24">
            <v>92</v>
          </cell>
          <cell r="G24">
            <v>59</v>
          </cell>
          <cell r="H24">
            <v>16.2</v>
          </cell>
          <cell r="I24" t="str">
            <v>NE</v>
          </cell>
          <cell r="J24">
            <v>26.64</v>
          </cell>
          <cell r="K24">
            <v>0</v>
          </cell>
        </row>
        <row r="25">
          <cell r="B25">
            <v>16.091666666666665</v>
          </cell>
          <cell r="C25">
            <v>23</v>
          </cell>
          <cell r="D25">
            <v>11.8</v>
          </cell>
          <cell r="E25">
            <v>77.705882352941174</v>
          </cell>
          <cell r="F25">
            <v>100</v>
          </cell>
          <cell r="G25">
            <v>54</v>
          </cell>
          <cell r="H25">
            <v>21.240000000000002</v>
          </cell>
          <cell r="I25" t="str">
            <v>NE</v>
          </cell>
          <cell r="J25">
            <v>37.440000000000005</v>
          </cell>
          <cell r="K25">
            <v>0.4</v>
          </cell>
        </row>
        <row r="26">
          <cell r="B26">
            <v>16.679166666666667</v>
          </cell>
          <cell r="C26">
            <v>23.9</v>
          </cell>
          <cell r="D26">
            <v>11.7</v>
          </cell>
          <cell r="E26">
            <v>79.333333333333329</v>
          </cell>
          <cell r="F26">
            <v>95</v>
          </cell>
          <cell r="G26">
            <v>52</v>
          </cell>
          <cell r="H26">
            <v>23.400000000000002</v>
          </cell>
          <cell r="I26" t="str">
            <v>NE</v>
          </cell>
          <cell r="J26">
            <v>42.84</v>
          </cell>
          <cell r="K26">
            <v>0</v>
          </cell>
        </row>
        <row r="27">
          <cell r="B27">
            <v>19.995833333333337</v>
          </cell>
          <cell r="C27">
            <v>27.7</v>
          </cell>
          <cell r="D27">
            <v>14.9</v>
          </cell>
          <cell r="E27">
            <v>71.041666666666671</v>
          </cell>
          <cell r="F27">
            <v>90</v>
          </cell>
          <cell r="G27">
            <v>40</v>
          </cell>
          <cell r="H27">
            <v>15.840000000000002</v>
          </cell>
          <cell r="I27" t="str">
            <v>NE</v>
          </cell>
          <cell r="J27">
            <v>33.840000000000003</v>
          </cell>
          <cell r="K27">
            <v>0</v>
          </cell>
        </row>
        <row r="28">
          <cell r="B28">
            <v>22.087500000000002</v>
          </cell>
          <cell r="C28">
            <v>28.1</v>
          </cell>
          <cell r="D28">
            <v>18.399999999999999</v>
          </cell>
          <cell r="E28">
            <v>68.583333333333329</v>
          </cell>
          <cell r="F28">
            <v>83</v>
          </cell>
          <cell r="G28">
            <v>47</v>
          </cell>
          <cell r="H28">
            <v>12.96</v>
          </cell>
          <cell r="I28" t="str">
            <v>NE</v>
          </cell>
          <cell r="J28">
            <v>31.319999999999997</v>
          </cell>
          <cell r="K28">
            <v>0</v>
          </cell>
        </row>
        <row r="29">
          <cell r="B29">
            <v>22.870833333333334</v>
          </cell>
          <cell r="C29">
            <v>27.6</v>
          </cell>
          <cell r="D29">
            <v>19.600000000000001</v>
          </cell>
          <cell r="E29">
            <v>63.25</v>
          </cell>
          <cell r="F29">
            <v>79</v>
          </cell>
          <cell r="G29">
            <v>43</v>
          </cell>
          <cell r="H29">
            <v>13.32</v>
          </cell>
          <cell r="I29" t="str">
            <v>N</v>
          </cell>
          <cell r="J29">
            <v>30.6</v>
          </cell>
          <cell r="K29">
            <v>0</v>
          </cell>
        </row>
        <row r="30">
          <cell r="B30">
            <v>23.020833333333329</v>
          </cell>
          <cell r="C30">
            <v>27.8</v>
          </cell>
          <cell r="D30">
            <v>19.2</v>
          </cell>
          <cell r="E30">
            <v>62.958333333333336</v>
          </cell>
          <cell r="F30">
            <v>81</v>
          </cell>
          <cell r="G30">
            <v>43</v>
          </cell>
          <cell r="H30">
            <v>18.36</v>
          </cell>
          <cell r="I30" t="str">
            <v>N</v>
          </cell>
          <cell r="J30">
            <v>41.76</v>
          </cell>
          <cell r="K30">
            <v>0</v>
          </cell>
        </row>
        <row r="31">
          <cell r="B31">
            <v>18.183333333333334</v>
          </cell>
          <cell r="C31">
            <v>21.6</v>
          </cell>
          <cell r="D31">
            <v>12.7</v>
          </cell>
          <cell r="E31">
            <v>84.526315789473685</v>
          </cell>
          <cell r="F31">
            <v>100</v>
          </cell>
          <cell r="G31">
            <v>74</v>
          </cell>
          <cell r="H31">
            <v>16.920000000000002</v>
          </cell>
          <cell r="I31" t="str">
            <v>O</v>
          </cell>
          <cell r="J31">
            <v>38.159999999999997</v>
          </cell>
          <cell r="K31">
            <v>0.2</v>
          </cell>
        </row>
        <row r="32">
          <cell r="B32">
            <v>11.816666666666665</v>
          </cell>
          <cell r="C32">
            <v>12.9</v>
          </cell>
          <cell r="D32">
            <v>11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18.36</v>
          </cell>
          <cell r="I32" t="str">
            <v>O</v>
          </cell>
          <cell r="J32">
            <v>41.04</v>
          </cell>
          <cell r="K32">
            <v>14.599999999999996</v>
          </cell>
        </row>
        <row r="33">
          <cell r="B33">
            <v>11.874999999999998</v>
          </cell>
          <cell r="C33">
            <v>16.100000000000001</v>
          </cell>
          <cell r="D33">
            <v>9.8000000000000007</v>
          </cell>
          <cell r="E33">
            <v>81.599999999999994</v>
          </cell>
          <cell r="F33">
            <v>92</v>
          </cell>
          <cell r="G33">
            <v>71</v>
          </cell>
          <cell r="H33">
            <v>16.920000000000002</v>
          </cell>
          <cell r="I33" t="str">
            <v>O</v>
          </cell>
          <cell r="J33">
            <v>32.04</v>
          </cell>
          <cell r="K33">
            <v>3.0000000000000004</v>
          </cell>
        </row>
        <row r="34">
          <cell r="B34">
            <v>12.716666666666669</v>
          </cell>
          <cell r="C34">
            <v>20.3</v>
          </cell>
          <cell r="D34">
            <v>7</v>
          </cell>
          <cell r="E34">
            <v>73.333333333333329</v>
          </cell>
          <cell r="F34">
            <v>100</v>
          </cell>
          <cell r="G34">
            <v>39</v>
          </cell>
          <cell r="H34">
            <v>9.7200000000000006</v>
          </cell>
          <cell r="I34" t="str">
            <v>S</v>
          </cell>
          <cell r="J34">
            <v>16.920000000000002</v>
          </cell>
          <cell r="K34">
            <v>0.2</v>
          </cell>
        </row>
        <row r="35">
          <cell r="I35" t="str">
            <v>NE</v>
          </cell>
        </row>
      </sheetData>
      <sheetData sheetId="6">
        <row r="5">
          <cell r="B5" t="str">
            <v>*</v>
          </cell>
        </row>
      </sheetData>
      <sheetData sheetId="7">
        <row r="5">
          <cell r="B5">
            <v>22.087500000000002</v>
          </cell>
        </row>
      </sheetData>
      <sheetData sheetId="8">
        <row r="5">
          <cell r="B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19.95</v>
          </cell>
          <cell r="C5">
            <v>22.8</v>
          </cell>
          <cell r="D5">
            <v>17.399999999999999</v>
          </cell>
          <cell r="E5">
            <v>79.083333333333329</v>
          </cell>
          <cell r="F5">
            <v>92</v>
          </cell>
          <cell r="G5">
            <v>58</v>
          </cell>
          <cell r="H5">
            <v>19.079999999999998</v>
          </cell>
          <cell r="I5" t="str">
            <v>SO</v>
          </cell>
          <cell r="J5">
            <v>30.96</v>
          </cell>
          <cell r="K5">
            <v>0</v>
          </cell>
        </row>
        <row r="6">
          <cell r="B6">
            <v>16.558333333333334</v>
          </cell>
          <cell r="C6">
            <v>23.7</v>
          </cell>
          <cell r="D6">
            <v>11</v>
          </cell>
          <cell r="E6">
            <v>74.916666666666671</v>
          </cell>
          <cell r="F6">
            <v>95</v>
          </cell>
          <cell r="G6">
            <v>38</v>
          </cell>
          <cell r="H6">
            <v>2.52</v>
          </cell>
          <cell r="I6" t="str">
            <v>SO</v>
          </cell>
          <cell r="J6">
            <v>27</v>
          </cell>
          <cell r="K6">
            <v>0.2</v>
          </cell>
        </row>
        <row r="7">
          <cell r="B7">
            <v>18.100000000000001</v>
          </cell>
          <cell r="C7">
            <v>26.3</v>
          </cell>
          <cell r="D7">
            <v>11.6</v>
          </cell>
          <cell r="E7">
            <v>77.208333333333329</v>
          </cell>
          <cell r="F7">
            <v>95</v>
          </cell>
          <cell r="G7">
            <v>51</v>
          </cell>
          <cell r="H7">
            <v>2.52</v>
          </cell>
          <cell r="I7" t="str">
            <v>SO</v>
          </cell>
          <cell r="J7">
            <v>25.56</v>
          </cell>
          <cell r="K7">
            <v>0</v>
          </cell>
        </row>
        <row r="8">
          <cell r="B8">
            <v>24.033333333333331</v>
          </cell>
          <cell r="C8">
            <v>29</v>
          </cell>
          <cell r="D8">
            <v>20.3</v>
          </cell>
          <cell r="E8">
            <v>76.583333333333329</v>
          </cell>
          <cell r="F8">
            <v>88</v>
          </cell>
          <cell r="G8">
            <v>62</v>
          </cell>
          <cell r="H8">
            <v>16.559999999999999</v>
          </cell>
          <cell r="I8" t="str">
            <v>SO</v>
          </cell>
          <cell r="J8">
            <v>48.24</v>
          </cell>
          <cell r="K8">
            <v>0</v>
          </cell>
        </row>
        <row r="9">
          <cell r="B9">
            <v>26.5</v>
          </cell>
          <cell r="C9">
            <v>30.7</v>
          </cell>
          <cell r="D9">
            <v>24.8</v>
          </cell>
          <cell r="E9">
            <v>78.041666666666671</v>
          </cell>
          <cell r="F9">
            <v>91</v>
          </cell>
          <cell r="G9">
            <v>61</v>
          </cell>
          <cell r="H9">
            <v>14.4</v>
          </cell>
          <cell r="I9" t="str">
            <v>SO</v>
          </cell>
          <cell r="J9">
            <v>41.4</v>
          </cell>
          <cell r="K9">
            <v>2</v>
          </cell>
        </row>
        <row r="10">
          <cell r="B10">
            <v>23.225000000000005</v>
          </cell>
          <cell r="C10">
            <v>24.9</v>
          </cell>
          <cell r="D10">
            <v>21.8</v>
          </cell>
          <cell r="E10">
            <v>93.708333333333329</v>
          </cell>
          <cell r="F10">
            <v>95</v>
          </cell>
          <cell r="G10">
            <v>90</v>
          </cell>
          <cell r="H10">
            <v>0</v>
          </cell>
          <cell r="I10" t="str">
            <v>SO</v>
          </cell>
          <cell r="J10">
            <v>0</v>
          </cell>
          <cell r="K10">
            <v>5.6000000000000005</v>
          </cell>
        </row>
        <row r="11">
          <cell r="B11">
            <v>25.229166666666671</v>
          </cell>
          <cell r="C11">
            <v>28.2</v>
          </cell>
          <cell r="D11">
            <v>22.5</v>
          </cell>
          <cell r="E11">
            <v>83.583333333333329</v>
          </cell>
          <cell r="F11">
            <v>96</v>
          </cell>
          <cell r="G11">
            <v>65</v>
          </cell>
          <cell r="H11">
            <v>15.840000000000002</v>
          </cell>
          <cell r="I11" t="str">
            <v>SO</v>
          </cell>
          <cell r="J11">
            <v>38.519999999999996</v>
          </cell>
          <cell r="K11">
            <v>1.2000000000000002</v>
          </cell>
        </row>
        <row r="12">
          <cell r="B12">
            <v>22.9375</v>
          </cell>
          <cell r="C12">
            <v>27.1</v>
          </cell>
          <cell r="D12">
            <v>18.3</v>
          </cell>
          <cell r="E12">
            <v>80.583333333333329</v>
          </cell>
          <cell r="F12">
            <v>95</v>
          </cell>
          <cell r="G12">
            <v>69</v>
          </cell>
          <cell r="H12">
            <v>16.559999999999999</v>
          </cell>
          <cell r="I12" t="str">
            <v>SO</v>
          </cell>
          <cell r="J12">
            <v>38.159999999999997</v>
          </cell>
          <cell r="K12">
            <v>22.799999999999997</v>
          </cell>
        </row>
        <row r="13">
          <cell r="B13">
            <v>18.070833333333333</v>
          </cell>
          <cell r="C13">
            <v>22.3</v>
          </cell>
          <cell r="D13">
            <v>15.8</v>
          </cell>
          <cell r="E13">
            <v>88.291666666666671</v>
          </cell>
          <cell r="F13">
            <v>96</v>
          </cell>
          <cell r="G13">
            <v>72</v>
          </cell>
          <cell r="H13">
            <v>15.840000000000002</v>
          </cell>
          <cell r="I13" t="str">
            <v>SO</v>
          </cell>
          <cell r="J13">
            <v>29.52</v>
          </cell>
          <cell r="K13">
            <v>25.8</v>
          </cell>
        </row>
        <row r="14">
          <cell r="B14">
            <v>20.783333333333335</v>
          </cell>
          <cell r="C14">
            <v>27.2</v>
          </cell>
          <cell r="D14">
            <v>17.899999999999999</v>
          </cell>
          <cell r="E14">
            <v>84.458333333333329</v>
          </cell>
          <cell r="F14">
            <v>96</v>
          </cell>
          <cell r="G14">
            <v>60</v>
          </cell>
          <cell r="H14">
            <v>15.120000000000001</v>
          </cell>
          <cell r="I14" t="str">
            <v>SO</v>
          </cell>
          <cell r="J14">
            <v>32.4</v>
          </cell>
          <cell r="K14">
            <v>25.999999999999996</v>
          </cell>
        </row>
        <row r="15">
          <cell r="B15">
            <v>23.5625</v>
          </cell>
          <cell r="C15">
            <v>30.4</v>
          </cell>
          <cell r="D15">
            <v>17.8</v>
          </cell>
          <cell r="E15">
            <v>74.125</v>
          </cell>
          <cell r="F15">
            <v>96</v>
          </cell>
          <cell r="G15">
            <v>45</v>
          </cell>
          <cell r="H15">
            <v>16.559999999999999</v>
          </cell>
          <cell r="I15" t="str">
            <v>SO</v>
          </cell>
          <cell r="J15">
            <v>40.680000000000007</v>
          </cell>
          <cell r="K15">
            <v>0</v>
          </cell>
        </row>
        <row r="16">
          <cell r="B16">
            <v>24.945833333333329</v>
          </cell>
          <cell r="C16">
            <v>30.1</v>
          </cell>
          <cell r="D16">
            <v>20.100000000000001</v>
          </cell>
          <cell r="E16">
            <v>70.291666666666671</v>
          </cell>
          <cell r="F16">
            <v>89</v>
          </cell>
          <cell r="G16">
            <v>48</v>
          </cell>
          <cell r="H16">
            <v>20.52</v>
          </cell>
          <cell r="I16" t="str">
            <v>SO</v>
          </cell>
          <cell r="J16">
            <v>54</v>
          </cell>
          <cell r="K16">
            <v>0</v>
          </cell>
        </row>
        <row r="17">
          <cell r="B17">
            <v>24.166666666666661</v>
          </cell>
          <cell r="C17">
            <v>27</v>
          </cell>
          <cell r="D17">
            <v>18</v>
          </cell>
          <cell r="E17">
            <v>81.25</v>
          </cell>
          <cell r="F17">
            <v>96</v>
          </cell>
          <cell r="G17">
            <v>65</v>
          </cell>
          <cell r="H17">
            <v>14.76</v>
          </cell>
          <cell r="I17" t="str">
            <v>SO</v>
          </cell>
          <cell r="J17">
            <v>36.72</v>
          </cell>
          <cell r="K17">
            <v>54</v>
          </cell>
        </row>
        <row r="18">
          <cell r="B18">
            <v>16.541666666666668</v>
          </cell>
          <cell r="C18">
            <v>18.7</v>
          </cell>
          <cell r="D18">
            <v>15.5</v>
          </cell>
          <cell r="E18">
            <v>93.583333333333329</v>
          </cell>
          <cell r="F18">
            <v>96</v>
          </cell>
          <cell r="G18">
            <v>79</v>
          </cell>
          <cell r="H18">
            <v>11.879999999999999</v>
          </cell>
          <cell r="I18" t="str">
            <v>SO</v>
          </cell>
          <cell r="J18">
            <v>33.840000000000003</v>
          </cell>
          <cell r="K18">
            <v>22.399999999999991</v>
          </cell>
        </row>
        <row r="19">
          <cell r="B19">
            <v>18.483333333333331</v>
          </cell>
          <cell r="C19">
            <v>23.7</v>
          </cell>
          <cell r="D19">
            <v>15.6</v>
          </cell>
          <cell r="E19">
            <v>88.75</v>
          </cell>
          <cell r="F19">
            <v>96</v>
          </cell>
          <cell r="G19">
            <v>69</v>
          </cell>
          <cell r="H19">
            <v>9</v>
          </cell>
          <cell r="I19" t="str">
            <v>SO</v>
          </cell>
          <cell r="J19">
            <v>17.64</v>
          </cell>
          <cell r="K19">
            <v>0.60000000000000009</v>
          </cell>
        </row>
        <row r="20">
          <cell r="B20">
            <v>19.954166666666666</v>
          </cell>
          <cell r="C20">
            <v>24</v>
          </cell>
          <cell r="D20">
            <v>17.100000000000001</v>
          </cell>
          <cell r="E20">
            <v>92.75</v>
          </cell>
          <cell r="F20">
            <v>97</v>
          </cell>
          <cell r="G20">
            <v>80</v>
          </cell>
          <cell r="H20">
            <v>9.7200000000000006</v>
          </cell>
          <cell r="I20" t="str">
            <v>SO</v>
          </cell>
          <cell r="J20">
            <v>20.52</v>
          </cell>
          <cell r="K20">
            <v>0.2</v>
          </cell>
        </row>
        <row r="21">
          <cell r="B21">
            <v>22.149999999999995</v>
          </cell>
          <cell r="C21">
            <v>26.9</v>
          </cell>
          <cell r="D21">
            <v>20.100000000000001</v>
          </cell>
          <cell r="E21">
            <v>86.375</v>
          </cell>
          <cell r="F21">
            <v>95</v>
          </cell>
          <cell r="G21">
            <v>65</v>
          </cell>
          <cell r="H21">
            <v>10.44</v>
          </cell>
          <cell r="I21" t="str">
            <v>SO</v>
          </cell>
          <cell r="J21">
            <v>21.96</v>
          </cell>
          <cell r="K21">
            <v>0</v>
          </cell>
        </row>
        <row r="22">
          <cell r="B22">
            <v>21.641666666666666</v>
          </cell>
          <cell r="C22">
            <v>25.1</v>
          </cell>
          <cell r="D22">
            <v>20.399999999999999</v>
          </cell>
          <cell r="E22">
            <v>86.125</v>
          </cell>
          <cell r="F22">
            <v>94</v>
          </cell>
          <cell r="G22">
            <v>71</v>
          </cell>
          <cell r="H22">
            <v>15.120000000000001</v>
          </cell>
          <cell r="I22" t="str">
            <v>SO</v>
          </cell>
          <cell r="J22">
            <v>32.04</v>
          </cell>
          <cell r="K22">
            <v>1.4</v>
          </cell>
        </row>
        <row r="23">
          <cell r="B23">
            <v>18.979166666666668</v>
          </cell>
          <cell r="C23">
            <v>23</v>
          </cell>
          <cell r="D23">
            <v>15.4</v>
          </cell>
          <cell r="E23">
            <v>81.875</v>
          </cell>
          <cell r="F23">
            <v>93</v>
          </cell>
          <cell r="G23">
            <v>62</v>
          </cell>
          <cell r="H23">
            <v>15.120000000000001</v>
          </cell>
          <cell r="I23" t="str">
            <v>SO</v>
          </cell>
          <cell r="J23">
            <v>28.8</v>
          </cell>
          <cell r="K23">
            <v>0</v>
          </cell>
        </row>
        <row r="24">
          <cell r="B24">
            <v>18.25416666666667</v>
          </cell>
          <cell r="C24">
            <v>25.2</v>
          </cell>
          <cell r="D24">
            <v>13.3</v>
          </cell>
          <cell r="E24">
            <v>75.416666666666671</v>
          </cell>
          <cell r="F24">
            <v>94</v>
          </cell>
          <cell r="G24">
            <v>55</v>
          </cell>
          <cell r="H24">
            <v>5.4</v>
          </cell>
          <cell r="I24" t="str">
            <v>SO</v>
          </cell>
          <cell r="J24">
            <v>13.32</v>
          </cell>
          <cell r="K24">
            <v>0</v>
          </cell>
        </row>
        <row r="25">
          <cell r="B25">
            <v>20.808333333333334</v>
          </cell>
          <cell r="C25">
            <v>28.8</v>
          </cell>
          <cell r="D25">
            <v>14.5</v>
          </cell>
          <cell r="E25">
            <v>78.875</v>
          </cell>
          <cell r="F25">
            <v>96</v>
          </cell>
          <cell r="G25">
            <v>48</v>
          </cell>
          <cell r="H25">
            <v>4.32</v>
          </cell>
          <cell r="I25" t="str">
            <v>SO</v>
          </cell>
          <cell r="J25">
            <v>14.04</v>
          </cell>
          <cell r="K25">
            <v>0.2</v>
          </cell>
        </row>
        <row r="26">
          <cell r="B26">
            <v>21.916666666666668</v>
          </cell>
          <cell r="C26">
            <v>28.2</v>
          </cell>
          <cell r="D26">
            <v>17</v>
          </cell>
          <cell r="E26">
            <v>74.791666666666671</v>
          </cell>
          <cell r="F26">
            <v>95</v>
          </cell>
          <cell r="G26">
            <v>48</v>
          </cell>
          <cell r="H26">
            <v>7.5600000000000005</v>
          </cell>
          <cell r="I26" t="str">
            <v>SO</v>
          </cell>
          <cell r="J26">
            <v>28.8</v>
          </cell>
          <cell r="K26">
            <v>0</v>
          </cell>
        </row>
        <row r="27">
          <cell r="B27">
            <v>24.412499999999998</v>
          </cell>
          <cell r="C27">
            <v>30.7</v>
          </cell>
          <cell r="D27">
            <v>19.899999999999999</v>
          </cell>
          <cell r="E27">
            <v>69.333333333333329</v>
          </cell>
          <cell r="F27">
            <v>85</v>
          </cell>
          <cell r="G27">
            <v>46</v>
          </cell>
          <cell r="H27">
            <v>10.44</v>
          </cell>
          <cell r="I27" t="str">
            <v>SO</v>
          </cell>
          <cell r="J27">
            <v>40.32</v>
          </cell>
          <cell r="K27">
            <v>0</v>
          </cell>
        </row>
        <row r="28">
          <cell r="B28">
            <v>25.820833333333336</v>
          </cell>
          <cell r="C28">
            <v>30.9</v>
          </cell>
          <cell r="D28">
            <v>22</v>
          </cell>
          <cell r="E28">
            <v>67.625</v>
          </cell>
          <cell r="F28">
            <v>83</v>
          </cell>
          <cell r="G28">
            <v>46</v>
          </cell>
          <cell r="H28">
            <v>14.04</v>
          </cell>
          <cell r="I28" t="str">
            <v>SO</v>
          </cell>
          <cell r="J28">
            <v>36.72</v>
          </cell>
          <cell r="K28">
            <v>0</v>
          </cell>
        </row>
        <row r="29">
          <cell r="B29">
            <v>25.145833333333332</v>
          </cell>
          <cell r="C29">
            <v>29.3</v>
          </cell>
          <cell r="D29">
            <v>22.1</v>
          </cell>
          <cell r="E29">
            <v>68.291666666666671</v>
          </cell>
          <cell r="F29">
            <v>80</v>
          </cell>
          <cell r="G29">
            <v>51</v>
          </cell>
          <cell r="H29">
            <v>12.24</v>
          </cell>
          <cell r="I29" t="str">
            <v>SO</v>
          </cell>
          <cell r="J29">
            <v>28.8</v>
          </cell>
          <cell r="K29">
            <v>0</v>
          </cell>
        </row>
        <row r="30">
          <cell r="B30">
            <v>24.812500000000004</v>
          </cell>
          <cell r="C30">
            <v>28.9</v>
          </cell>
          <cell r="D30">
            <v>22.2</v>
          </cell>
          <cell r="E30">
            <v>71.833333333333329</v>
          </cell>
          <cell r="F30">
            <v>89</v>
          </cell>
          <cell r="G30">
            <v>58</v>
          </cell>
          <cell r="H30">
            <v>7.5600000000000005</v>
          </cell>
          <cell r="I30" t="str">
            <v>SO</v>
          </cell>
          <cell r="J30">
            <v>34.200000000000003</v>
          </cell>
          <cell r="K30">
            <v>0</v>
          </cell>
        </row>
        <row r="31">
          <cell r="B31">
            <v>17.741666666666667</v>
          </cell>
          <cell r="C31">
            <v>23.2</v>
          </cell>
          <cell r="D31">
            <v>13.9</v>
          </cell>
          <cell r="E31">
            <v>90.458333333333329</v>
          </cell>
          <cell r="F31">
            <v>95</v>
          </cell>
          <cell r="G31">
            <v>81</v>
          </cell>
          <cell r="H31">
            <v>5.04</v>
          </cell>
          <cell r="I31" t="str">
            <v>SO</v>
          </cell>
          <cell r="J31">
            <v>29.880000000000003</v>
          </cell>
          <cell r="K31">
            <v>3.2000000000000006</v>
          </cell>
        </row>
        <row r="32">
          <cell r="B32">
            <v>13.800000000000002</v>
          </cell>
          <cell r="C32">
            <v>14.3</v>
          </cell>
          <cell r="D32">
            <v>13.3</v>
          </cell>
          <cell r="E32">
            <v>91.625</v>
          </cell>
          <cell r="F32">
            <v>95</v>
          </cell>
          <cell r="G32">
            <v>87</v>
          </cell>
          <cell r="H32">
            <v>3.24</v>
          </cell>
          <cell r="I32" t="str">
            <v>SO</v>
          </cell>
          <cell r="J32">
            <v>28.44</v>
          </cell>
          <cell r="K32">
            <v>6.2000000000000011</v>
          </cell>
        </row>
        <row r="33">
          <cell r="B33">
            <v>15.320833333333333</v>
          </cell>
          <cell r="C33">
            <v>19.399999999999999</v>
          </cell>
          <cell r="D33">
            <v>13</v>
          </cell>
          <cell r="E33">
            <v>82.458333333333329</v>
          </cell>
          <cell r="F33">
            <v>91</v>
          </cell>
          <cell r="G33">
            <v>64</v>
          </cell>
          <cell r="H33">
            <v>0.36000000000000004</v>
          </cell>
          <cell r="I33" t="str">
            <v>SO</v>
          </cell>
          <cell r="J33">
            <v>25.92</v>
          </cell>
          <cell r="K33">
            <v>0</v>
          </cell>
        </row>
        <row r="34">
          <cell r="B34">
            <v>14.587499999999997</v>
          </cell>
          <cell r="C34">
            <v>22.5</v>
          </cell>
          <cell r="D34">
            <v>8.4</v>
          </cell>
          <cell r="E34">
            <v>81.958333333333329</v>
          </cell>
          <cell r="F34">
            <v>97</v>
          </cell>
          <cell r="G34">
            <v>49</v>
          </cell>
          <cell r="H34">
            <v>0</v>
          </cell>
          <cell r="I34" t="str">
            <v>SO</v>
          </cell>
          <cell r="J34">
            <v>7.2</v>
          </cell>
          <cell r="K34">
            <v>0.2</v>
          </cell>
        </row>
        <row r="35">
          <cell r="I35" t="str">
            <v>SO</v>
          </cell>
        </row>
      </sheetData>
      <sheetData sheetId="6">
        <row r="5">
          <cell r="B5" t="str">
            <v>*</v>
          </cell>
        </row>
      </sheetData>
      <sheetData sheetId="7">
        <row r="5">
          <cell r="B5">
            <v>26.045833333333334</v>
          </cell>
        </row>
      </sheetData>
      <sheetData sheetId="8">
        <row r="5">
          <cell r="B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>
            <v>19.774999999999999</v>
          </cell>
          <cell r="C5">
            <v>22.6</v>
          </cell>
          <cell r="D5">
            <v>17.100000000000001</v>
          </cell>
          <cell r="E5">
            <v>83.875</v>
          </cell>
          <cell r="F5">
            <v>96</v>
          </cell>
          <cell r="G5">
            <v>58</v>
          </cell>
          <cell r="H5">
            <v>0</v>
          </cell>
          <cell r="I5" t="str">
            <v>SE</v>
          </cell>
          <cell r="J5">
            <v>0</v>
          </cell>
          <cell r="K5">
            <v>8.3999999999999986</v>
          </cell>
        </row>
        <row r="6">
          <cell r="B6">
            <v>14.25</v>
          </cell>
          <cell r="C6">
            <v>21.1</v>
          </cell>
          <cell r="D6">
            <v>6</v>
          </cell>
          <cell r="E6">
            <v>80.25</v>
          </cell>
          <cell r="F6">
            <v>97</v>
          </cell>
          <cell r="G6">
            <v>45</v>
          </cell>
          <cell r="H6">
            <v>0</v>
          </cell>
          <cell r="I6" t="str">
            <v>SE</v>
          </cell>
          <cell r="J6">
            <v>0</v>
          </cell>
          <cell r="K6">
            <v>0.2</v>
          </cell>
        </row>
        <row r="7">
          <cell r="B7">
            <v>13.562499999999998</v>
          </cell>
          <cell r="C7">
            <v>24.5</v>
          </cell>
          <cell r="D7">
            <v>4.4000000000000004</v>
          </cell>
          <cell r="E7">
            <v>78.75</v>
          </cell>
          <cell r="F7">
            <v>98</v>
          </cell>
          <cell r="G7">
            <v>42</v>
          </cell>
          <cell r="H7">
            <v>0</v>
          </cell>
          <cell r="I7" t="str">
            <v>NE</v>
          </cell>
          <cell r="J7">
            <v>0</v>
          </cell>
          <cell r="K7">
            <v>0.2</v>
          </cell>
        </row>
        <row r="8">
          <cell r="B8">
            <v>20.170833333333331</v>
          </cell>
          <cell r="C8">
            <v>28.3</v>
          </cell>
          <cell r="D8">
            <v>14.9</v>
          </cell>
          <cell r="E8">
            <v>70.541666666666671</v>
          </cell>
          <cell r="F8">
            <v>80</v>
          </cell>
          <cell r="G8">
            <v>53</v>
          </cell>
          <cell r="H8">
            <v>0</v>
          </cell>
          <cell r="I8" t="str">
            <v>N</v>
          </cell>
          <cell r="J8">
            <v>0</v>
          </cell>
          <cell r="K8">
            <v>0</v>
          </cell>
        </row>
        <row r="9">
          <cell r="B9">
            <v>24.625</v>
          </cell>
          <cell r="C9">
            <v>30.8</v>
          </cell>
          <cell r="D9">
            <v>20.9</v>
          </cell>
          <cell r="E9">
            <v>78.875</v>
          </cell>
          <cell r="F9">
            <v>93</v>
          </cell>
          <cell r="G9">
            <v>55</v>
          </cell>
          <cell r="H9">
            <v>0</v>
          </cell>
          <cell r="I9" t="str">
            <v>NO</v>
          </cell>
          <cell r="J9">
            <v>0</v>
          </cell>
          <cell r="K9">
            <v>3.8000000000000003</v>
          </cell>
        </row>
        <row r="10">
          <cell r="B10">
            <v>25.587500000000002</v>
          </cell>
          <cell r="C10">
            <v>31.3</v>
          </cell>
          <cell r="D10">
            <v>22.1</v>
          </cell>
          <cell r="E10">
            <v>76.083333333333329</v>
          </cell>
          <cell r="F10">
            <v>91</v>
          </cell>
          <cell r="G10">
            <v>55</v>
          </cell>
          <cell r="H10">
            <v>0</v>
          </cell>
          <cell r="I10" t="str">
            <v>O</v>
          </cell>
          <cell r="J10">
            <v>0</v>
          </cell>
          <cell r="K10">
            <v>0</v>
          </cell>
        </row>
        <row r="11">
          <cell r="B11">
            <v>25.945833333333336</v>
          </cell>
          <cell r="C11">
            <v>31.4</v>
          </cell>
          <cell r="D11">
            <v>21.2</v>
          </cell>
          <cell r="E11">
            <v>72</v>
          </cell>
          <cell r="F11">
            <v>90</v>
          </cell>
          <cell r="G11">
            <v>50</v>
          </cell>
          <cell r="H11">
            <v>0</v>
          </cell>
          <cell r="I11" t="str">
            <v>NO</v>
          </cell>
          <cell r="J11">
            <v>0</v>
          </cell>
          <cell r="K11">
            <v>0</v>
          </cell>
        </row>
        <row r="12">
          <cell r="B12">
            <v>23.241666666666674</v>
          </cell>
          <cell r="C12">
            <v>29.7</v>
          </cell>
          <cell r="D12">
            <v>17.600000000000001</v>
          </cell>
          <cell r="E12">
            <v>79.208333333333329</v>
          </cell>
          <cell r="F12">
            <v>96</v>
          </cell>
          <cell r="G12">
            <v>53</v>
          </cell>
          <cell r="H12">
            <v>0</v>
          </cell>
          <cell r="I12" t="str">
            <v>NO</v>
          </cell>
          <cell r="J12">
            <v>0</v>
          </cell>
          <cell r="K12">
            <v>24.999999999999996</v>
          </cell>
        </row>
        <row r="13">
          <cell r="B13">
            <v>16.337499999999999</v>
          </cell>
          <cell r="C13">
            <v>19.2</v>
          </cell>
          <cell r="D13">
            <v>12.9</v>
          </cell>
          <cell r="E13">
            <v>93.583333333333329</v>
          </cell>
          <cell r="F13">
            <v>97</v>
          </cell>
          <cell r="G13">
            <v>81</v>
          </cell>
          <cell r="H13">
            <v>0</v>
          </cell>
          <cell r="I13" t="str">
            <v>L</v>
          </cell>
          <cell r="J13">
            <v>0</v>
          </cell>
          <cell r="K13">
            <v>0.2</v>
          </cell>
        </row>
        <row r="14">
          <cell r="B14">
            <v>18.487500000000001</v>
          </cell>
          <cell r="C14">
            <v>24.3</v>
          </cell>
          <cell r="D14">
            <v>15.7</v>
          </cell>
          <cell r="E14">
            <v>89.958333333333329</v>
          </cell>
          <cell r="F14">
            <v>96</v>
          </cell>
          <cell r="G14">
            <v>71</v>
          </cell>
          <cell r="H14">
            <v>0</v>
          </cell>
          <cell r="I14" t="str">
            <v>NE</v>
          </cell>
          <cell r="J14">
            <v>0</v>
          </cell>
          <cell r="K14">
            <v>0</v>
          </cell>
        </row>
        <row r="15">
          <cell r="B15">
            <v>21.683333333333337</v>
          </cell>
          <cell r="C15">
            <v>28.6</v>
          </cell>
          <cell r="D15">
            <v>17.5</v>
          </cell>
          <cell r="E15">
            <v>77</v>
          </cell>
          <cell r="F15">
            <v>93</v>
          </cell>
          <cell r="G15">
            <v>48</v>
          </cell>
          <cell r="H15">
            <v>0</v>
          </cell>
          <cell r="I15" t="str">
            <v>N</v>
          </cell>
          <cell r="J15">
            <v>0</v>
          </cell>
          <cell r="K15">
            <v>0.2</v>
          </cell>
        </row>
        <row r="16">
          <cell r="B16">
            <v>22.150000000000002</v>
          </cell>
          <cell r="C16">
            <v>30.2</v>
          </cell>
          <cell r="D16">
            <v>17.2</v>
          </cell>
          <cell r="E16">
            <v>74.458333333333329</v>
          </cell>
          <cell r="F16">
            <v>91</v>
          </cell>
          <cell r="G16">
            <v>46</v>
          </cell>
          <cell r="H16">
            <v>0</v>
          </cell>
          <cell r="I16" t="str">
            <v>N</v>
          </cell>
          <cell r="J16">
            <v>0</v>
          </cell>
          <cell r="K16">
            <v>0</v>
          </cell>
        </row>
        <row r="17">
          <cell r="B17">
            <v>23.816666666666666</v>
          </cell>
          <cell r="C17">
            <v>31.3</v>
          </cell>
          <cell r="D17">
            <v>18.600000000000001</v>
          </cell>
          <cell r="E17">
            <v>69.416666666666671</v>
          </cell>
          <cell r="F17">
            <v>87</v>
          </cell>
          <cell r="G17">
            <v>43</v>
          </cell>
          <cell r="H17">
            <v>0</v>
          </cell>
          <cell r="I17" t="str">
            <v>N</v>
          </cell>
          <cell r="J17">
            <v>0</v>
          </cell>
          <cell r="K17">
            <v>0</v>
          </cell>
        </row>
        <row r="18">
          <cell r="B18">
            <v>22.36666666666666</v>
          </cell>
          <cell r="C18">
            <v>26.7</v>
          </cell>
          <cell r="D18">
            <v>20.100000000000001</v>
          </cell>
          <cell r="E18">
            <v>85</v>
          </cell>
          <cell r="F18">
            <v>94</v>
          </cell>
          <cell r="G18">
            <v>69</v>
          </cell>
          <cell r="H18">
            <v>0</v>
          </cell>
          <cell r="I18" t="str">
            <v>SE</v>
          </cell>
          <cell r="J18">
            <v>0</v>
          </cell>
          <cell r="K18">
            <v>0</v>
          </cell>
        </row>
        <row r="19">
          <cell r="B19">
            <v>21.837499999999995</v>
          </cell>
          <cell r="C19">
            <v>28.6</v>
          </cell>
          <cell r="D19">
            <v>18.399999999999999</v>
          </cell>
          <cell r="E19">
            <v>84.666666666666671</v>
          </cell>
          <cell r="F19">
            <v>95</v>
          </cell>
          <cell r="G19">
            <v>55</v>
          </cell>
          <cell r="H19">
            <v>0</v>
          </cell>
          <cell r="I19" t="str">
            <v>SE</v>
          </cell>
          <cell r="J19">
            <v>0</v>
          </cell>
          <cell r="K19">
            <v>0</v>
          </cell>
        </row>
        <row r="20">
          <cell r="B20">
            <v>22.408333333333335</v>
          </cell>
          <cell r="C20">
            <v>29.5</v>
          </cell>
          <cell r="D20">
            <v>17.2</v>
          </cell>
          <cell r="E20">
            <v>81.125</v>
          </cell>
          <cell r="F20">
            <v>97</v>
          </cell>
          <cell r="G20">
            <v>46</v>
          </cell>
          <cell r="H20">
            <v>0</v>
          </cell>
          <cell r="I20" t="str">
            <v>L</v>
          </cell>
          <cell r="J20">
            <v>0</v>
          </cell>
          <cell r="K20">
            <v>0</v>
          </cell>
        </row>
        <row r="21">
          <cell r="B21">
            <v>21.400000000000002</v>
          </cell>
          <cell r="C21">
            <v>29.1</v>
          </cell>
          <cell r="D21">
            <v>15</v>
          </cell>
          <cell r="E21">
            <v>81.375</v>
          </cell>
          <cell r="F21">
            <v>97</v>
          </cell>
          <cell r="G21">
            <v>44</v>
          </cell>
          <cell r="H21">
            <v>0</v>
          </cell>
          <cell r="I21" t="str">
            <v>L</v>
          </cell>
          <cell r="J21">
            <v>0</v>
          </cell>
          <cell r="K21">
            <v>0.2</v>
          </cell>
        </row>
        <row r="22">
          <cell r="B22">
            <v>19.8</v>
          </cell>
          <cell r="C22">
            <v>26.2</v>
          </cell>
          <cell r="D22">
            <v>14.1</v>
          </cell>
          <cell r="E22">
            <v>85.041666666666671</v>
          </cell>
          <cell r="F22">
            <v>97</v>
          </cell>
          <cell r="G22">
            <v>59</v>
          </cell>
          <cell r="H22">
            <v>0</v>
          </cell>
          <cell r="I22" t="str">
            <v>SE</v>
          </cell>
          <cell r="J22">
            <v>0</v>
          </cell>
          <cell r="K22">
            <v>0.2</v>
          </cell>
        </row>
        <row r="23">
          <cell r="B23">
            <v>18.137499999999999</v>
          </cell>
          <cell r="C23">
            <v>22.4</v>
          </cell>
          <cell r="D23">
            <v>15.8</v>
          </cell>
          <cell r="E23">
            <v>85.5</v>
          </cell>
          <cell r="F23">
            <v>95</v>
          </cell>
          <cell r="G23">
            <v>63</v>
          </cell>
          <cell r="H23">
            <v>0</v>
          </cell>
          <cell r="I23" t="str">
            <v>SE</v>
          </cell>
          <cell r="J23">
            <v>0</v>
          </cell>
          <cell r="K23">
            <v>0</v>
          </cell>
        </row>
        <row r="24">
          <cell r="B24">
            <v>16.779166666666665</v>
          </cell>
          <cell r="C24">
            <v>25</v>
          </cell>
          <cell r="D24">
            <v>11.5</v>
          </cell>
          <cell r="E24">
            <v>86.541666666666671</v>
          </cell>
          <cell r="F24">
            <v>98</v>
          </cell>
          <cell r="G24">
            <v>55</v>
          </cell>
          <cell r="H24">
            <v>0</v>
          </cell>
          <cell r="I24" t="str">
            <v>L</v>
          </cell>
          <cell r="J24">
            <v>0</v>
          </cell>
          <cell r="K24">
            <v>0.2</v>
          </cell>
        </row>
        <row r="25">
          <cell r="B25">
            <v>17.700000000000003</v>
          </cell>
          <cell r="C25">
            <v>26.4</v>
          </cell>
          <cell r="D25">
            <v>9.4</v>
          </cell>
          <cell r="E25">
            <v>78.75</v>
          </cell>
          <cell r="F25">
            <v>97</v>
          </cell>
          <cell r="G25">
            <v>43</v>
          </cell>
          <cell r="H25">
            <v>0</v>
          </cell>
          <cell r="I25" t="str">
            <v>NE</v>
          </cell>
          <cell r="J25">
            <v>0</v>
          </cell>
          <cell r="K25">
            <v>0.2</v>
          </cell>
        </row>
        <row r="26">
          <cell r="B26">
            <v>18.216666666666669</v>
          </cell>
          <cell r="C26">
            <v>25.8</v>
          </cell>
          <cell r="D26">
            <v>11.5</v>
          </cell>
          <cell r="E26">
            <v>76</v>
          </cell>
          <cell r="F26">
            <v>97</v>
          </cell>
          <cell r="G26">
            <v>50</v>
          </cell>
          <cell r="H26">
            <v>0</v>
          </cell>
          <cell r="I26" t="str">
            <v>NE</v>
          </cell>
          <cell r="J26">
            <v>0</v>
          </cell>
          <cell r="K26">
            <v>0</v>
          </cell>
        </row>
        <row r="27">
          <cell r="B27">
            <v>21.779166666666669</v>
          </cell>
          <cell r="C27">
            <v>31.8</v>
          </cell>
          <cell r="D27">
            <v>12.8</v>
          </cell>
          <cell r="E27">
            <v>68.041666666666671</v>
          </cell>
          <cell r="F27">
            <v>96</v>
          </cell>
          <cell r="G27">
            <v>31</v>
          </cell>
          <cell r="H27">
            <v>0</v>
          </cell>
          <cell r="I27" t="str">
            <v>NO</v>
          </cell>
          <cell r="J27">
            <v>0</v>
          </cell>
          <cell r="K27">
            <v>0</v>
          </cell>
        </row>
        <row r="28">
          <cell r="B28">
            <v>22.320833333333329</v>
          </cell>
          <cell r="C28">
            <v>31.7</v>
          </cell>
          <cell r="D28">
            <v>15.1</v>
          </cell>
          <cell r="E28">
            <v>69.458333333333329</v>
          </cell>
          <cell r="F28">
            <v>95</v>
          </cell>
          <cell r="G28">
            <v>35</v>
          </cell>
          <cell r="H28">
            <v>0</v>
          </cell>
          <cell r="I28" t="str">
            <v>NO</v>
          </cell>
          <cell r="J28">
            <v>0</v>
          </cell>
          <cell r="K28">
            <v>0</v>
          </cell>
        </row>
        <row r="29">
          <cell r="B29">
            <v>21.670833333333334</v>
          </cell>
          <cell r="C29">
            <v>30.5</v>
          </cell>
          <cell r="D29">
            <v>13.8</v>
          </cell>
          <cell r="E29">
            <v>70.208333333333329</v>
          </cell>
          <cell r="F29">
            <v>97</v>
          </cell>
          <cell r="G29">
            <v>31</v>
          </cell>
          <cell r="H29">
            <v>0</v>
          </cell>
          <cell r="I29" t="str">
            <v>NO</v>
          </cell>
          <cell r="J29">
            <v>0</v>
          </cell>
          <cell r="K29">
            <v>0</v>
          </cell>
        </row>
        <row r="30">
          <cell r="B30">
            <v>22.0625</v>
          </cell>
          <cell r="C30">
            <v>31.8</v>
          </cell>
          <cell r="D30">
            <v>15.2</v>
          </cell>
          <cell r="E30">
            <v>71.041666666666671</v>
          </cell>
          <cell r="F30">
            <v>95</v>
          </cell>
          <cell r="G30">
            <v>34</v>
          </cell>
          <cell r="H30">
            <v>0</v>
          </cell>
          <cell r="I30" t="str">
            <v>O</v>
          </cell>
          <cell r="J30">
            <v>0</v>
          </cell>
          <cell r="K30">
            <v>0</v>
          </cell>
        </row>
        <row r="31">
          <cell r="B31">
            <v>22.425000000000001</v>
          </cell>
          <cell r="C31">
            <v>30.9</v>
          </cell>
          <cell r="D31">
            <v>16.100000000000001</v>
          </cell>
          <cell r="E31">
            <v>74.833333333333329</v>
          </cell>
          <cell r="F31">
            <v>95</v>
          </cell>
          <cell r="G31">
            <v>46</v>
          </cell>
          <cell r="H31">
            <v>0</v>
          </cell>
          <cell r="I31" t="str">
            <v>O</v>
          </cell>
          <cell r="J31">
            <v>0</v>
          </cell>
          <cell r="K31">
            <v>0</v>
          </cell>
        </row>
        <row r="32">
          <cell r="B32">
            <v>15.354166666666664</v>
          </cell>
          <cell r="C32">
            <v>20.6</v>
          </cell>
          <cell r="D32">
            <v>13.9</v>
          </cell>
          <cell r="E32">
            <v>88.666666666666671</v>
          </cell>
          <cell r="F32">
            <v>95</v>
          </cell>
          <cell r="G32">
            <v>77</v>
          </cell>
          <cell r="H32">
            <v>0</v>
          </cell>
          <cell r="I32" t="str">
            <v>SO</v>
          </cell>
          <cell r="J32">
            <v>0</v>
          </cell>
          <cell r="K32">
            <v>3.6000000000000005</v>
          </cell>
        </row>
        <row r="33">
          <cell r="B33">
            <v>15.308333333333335</v>
          </cell>
          <cell r="C33">
            <v>22.5</v>
          </cell>
          <cell r="D33">
            <v>10</v>
          </cell>
          <cell r="E33">
            <v>79.875</v>
          </cell>
          <cell r="F33">
            <v>96</v>
          </cell>
          <cell r="G33">
            <v>47</v>
          </cell>
          <cell r="H33">
            <v>0</v>
          </cell>
          <cell r="I33" t="str">
            <v>SO</v>
          </cell>
          <cell r="J33">
            <v>0</v>
          </cell>
          <cell r="K33">
            <v>0.2</v>
          </cell>
        </row>
        <row r="34">
          <cell r="B34">
            <v>12.999999999999998</v>
          </cell>
          <cell r="C34">
            <v>21.8</v>
          </cell>
          <cell r="D34">
            <v>5.6</v>
          </cell>
          <cell r="E34">
            <v>81.708333333333329</v>
          </cell>
          <cell r="F34">
            <v>98</v>
          </cell>
          <cell r="G34">
            <v>47</v>
          </cell>
          <cell r="H34">
            <v>0</v>
          </cell>
          <cell r="I34" t="str">
            <v>L</v>
          </cell>
          <cell r="J34">
            <v>0</v>
          </cell>
          <cell r="K34">
            <v>0</v>
          </cell>
        </row>
        <row r="35">
          <cell r="I35" t="str">
            <v>SE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19.425000000000001</v>
          </cell>
          <cell r="C5">
            <v>20.8</v>
          </cell>
          <cell r="D5">
            <v>17.2</v>
          </cell>
          <cell r="E5">
            <v>79.083333333333329</v>
          </cell>
          <cell r="F5">
            <v>89</v>
          </cell>
          <cell r="G5">
            <v>61</v>
          </cell>
          <cell r="H5">
            <v>0</v>
          </cell>
          <cell r="I5" t="str">
            <v>O</v>
          </cell>
          <cell r="J5">
            <v>19.079999999999998</v>
          </cell>
          <cell r="K5">
            <v>29.999999999999996</v>
          </cell>
        </row>
        <row r="6">
          <cell r="B6">
            <v>17.608333333333331</v>
          </cell>
          <cell r="C6">
            <v>21.8</v>
          </cell>
          <cell r="D6">
            <v>14.8</v>
          </cell>
          <cell r="E6">
            <v>84.458333333333329</v>
          </cell>
          <cell r="F6">
            <v>91</v>
          </cell>
          <cell r="G6">
            <v>66</v>
          </cell>
          <cell r="H6">
            <v>1.08</v>
          </cell>
          <cell r="I6" t="str">
            <v>SE</v>
          </cell>
          <cell r="J6">
            <v>28.44</v>
          </cell>
          <cell r="K6">
            <v>0</v>
          </cell>
        </row>
        <row r="7">
          <cell r="B7">
            <v>16.974999999999998</v>
          </cell>
          <cell r="C7">
            <v>23.5</v>
          </cell>
          <cell r="D7">
            <v>11.9</v>
          </cell>
          <cell r="E7">
            <v>76.375</v>
          </cell>
          <cell r="F7">
            <v>86</v>
          </cell>
          <cell r="G7">
            <v>63</v>
          </cell>
          <cell r="H7">
            <v>2.16</v>
          </cell>
          <cell r="I7" t="str">
            <v>L</v>
          </cell>
          <cell r="J7">
            <v>23.759999999999998</v>
          </cell>
          <cell r="K7">
            <v>0</v>
          </cell>
        </row>
        <row r="8">
          <cell r="B8">
            <v>21.058333333333334</v>
          </cell>
          <cell r="C8">
            <v>28.1</v>
          </cell>
          <cell r="D8">
            <v>16.5</v>
          </cell>
          <cell r="E8">
            <v>78.208333333333329</v>
          </cell>
          <cell r="F8">
            <v>88</v>
          </cell>
          <cell r="G8">
            <v>68</v>
          </cell>
          <cell r="H8">
            <v>5.4</v>
          </cell>
          <cell r="I8" t="str">
            <v>L</v>
          </cell>
          <cell r="J8">
            <v>32.4</v>
          </cell>
          <cell r="K8">
            <v>0</v>
          </cell>
        </row>
        <row r="9">
          <cell r="B9">
            <v>23.354166666666668</v>
          </cell>
          <cell r="C9">
            <v>29.6</v>
          </cell>
          <cell r="D9">
            <v>19.2</v>
          </cell>
          <cell r="E9">
            <v>73.875</v>
          </cell>
          <cell r="F9">
            <v>81</v>
          </cell>
          <cell r="G9">
            <v>66</v>
          </cell>
          <cell r="H9">
            <v>18.720000000000002</v>
          </cell>
          <cell r="I9" t="str">
            <v>N</v>
          </cell>
          <cell r="J9">
            <v>46.800000000000004</v>
          </cell>
          <cell r="K9">
            <v>0</v>
          </cell>
        </row>
        <row r="10">
          <cell r="B10">
            <v>23.304166666666664</v>
          </cell>
          <cell r="C10">
            <v>29.8</v>
          </cell>
          <cell r="D10">
            <v>18.8</v>
          </cell>
          <cell r="E10">
            <v>74.25</v>
          </cell>
          <cell r="F10">
            <v>81</v>
          </cell>
          <cell r="G10">
            <v>66</v>
          </cell>
          <cell r="H10">
            <v>16.559999999999999</v>
          </cell>
          <cell r="I10" t="str">
            <v>NO</v>
          </cell>
          <cell r="J10">
            <v>45.72</v>
          </cell>
          <cell r="K10">
            <v>0</v>
          </cell>
        </row>
        <row r="11">
          <cell r="B11">
            <v>23.387500000000003</v>
          </cell>
          <cell r="C11">
            <v>29.5</v>
          </cell>
          <cell r="D11">
            <v>19.2</v>
          </cell>
          <cell r="E11">
            <v>71.833333333333329</v>
          </cell>
          <cell r="F11">
            <v>79</v>
          </cell>
          <cell r="G11">
            <v>62</v>
          </cell>
          <cell r="H11">
            <v>27</v>
          </cell>
          <cell r="I11" t="str">
            <v>NO</v>
          </cell>
          <cell r="J11">
            <v>62.28</v>
          </cell>
          <cell r="K11">
            <v>0</v>
          </cell>
        </row>
        <row r="12">
          <cell r="B12">
            <v>22.55</v>
          </cell>
          <cell r="C12">
            <v>30</v>
          </cell>
          <cell r="D12">
            <v>18.399999999999999</v>
          </cell>
          <cell r="E12">
            <v>69.25</v>
          </cell>
          <cell r="F12">
            <v>77</v>
          </cell>
          <cell r="G12">
            <v>56</v>
          </cell>
          <cell r="H12">
            <v>39.24</v>
          </cell>
          <cell r="I12" t="str">
            <v>NO</v>
          </cell>
          <cell r="J12">
            <v>68.760000000000005</v>
          </cell>
          <cell r="K12">
            <v>13</v>
          </cell>
        </row>
        <row r="13">
          <cell r="B13">
            <v>20.024999999999999</v>
          </cell>
          <cell r="C13">
            <v>26.3</v>
          </cell>
          <cell r="D13">
            <v>18</v>
          </cell>
          <cell r="E13">
            <v>79.708333333333329</v>
          </cell>
          <cell r="F13">
            <v>84</v>
          </cell>
          <cell r="G13">
            <v>73</v>
          </cell>
          <cell r="H13">
            <v>17.28</v>
          </cell>
          <cell r="I13" t="str">
            <v>L</v>
          </cell>
          <cell r="J13">
            <v>41.4</v>
          </cell>
          <cell r="K13">
            <v>12.2</v>
          </cell>
        </row>
        <row r="14">
          <cell r="B14">
            <v>20.583333333333336</v>
          </cell>
          <cell r="C14">
            <v>25.6</v>
          </cell>
          <cell r="D14">
            <v>17.3</v>
          </cell>
          <cell r="E14">
            <v>79.5</v>
          </cell>
          <cell r="F14">
            <v>86</v>
          </cell>
          <cell r="G14">
            <v>67</v>
          </cell>
          <cell r="H14">
            <v>18.720000000000002</v>
          </cell>
          <cell r="I14" t="str">
            <v>SE</v>
          </cell>
          <cell r="J14">
            <v>32.76</v>
          </cell>
          <cell r="K14">
            <v>5.8000000000000007</v>
          </cell>
        </row>
        <row r="15">
          <cell r="B15">
            <v>20.824999999999999</v>
          </cell>
          <cell r="C15">
            <v>27.9</v>
          </cell>
          <cell r="D15">
            <v>15.9</v>
          </cell>
          <cell r="E15">
            <v>75.416666666666671</v>
          </cell>
          <cell r="F15">
            <v>88</v>
          </cell>
          <cell r="G15">
            <v>54</v>
          </cell>
          <cell r="H15">
            <v>21.240000000000002</v>
          </cell>
          <cell r="I15" t="str">
            <v>L</v>
          </cell>
          <cell r="J15">
            <v>41.76</v>
          </cell>
          <cell r="K15">
            <v>0</v>
          </cell>
        </row>
        <row r="16">
          <cell r="B16">
            <v>21.875</v>
          </cell>
          <cell r="C16">
            <v>28</v>
          </cell>
          <cell r="D16">
            <v>17.399999999999999</v>
          </cell>
          <cell r="E16">
            <v>69.625</v>
          </cell>
          <cell r="F16">
            <v>76</v>
          </cell>
          <cell r="G16">
            <v>64</v>
          </cell>
          <cell r="H16">
            <v>5.7600000000000007</v>
          </cell>
          <cell r="I16" t="str">
            <v>L</v>
          </cell>
          <cell r="J16">
            <v>36</v>
          </cell>
          <cell r="K16">
            <v>0</v>
          </cell>
        </row>
        <row r="17">
          <cell r="B17">
            <v>22.441666666666663</v>
          </cell>
          <cell r="C17">
            <v>28.9</v>
          </cell>
          <cell r="D17">
            <v>18.2</v>
          </cell>
          <cell r="E17">
            <v>67.958333333333329</v>
          </cell>
          <cell r="F17">
            <v>74</v>
          </cell>
          <cell r="G17">
            <v>62</v>
          </cell>
          <cell r="H17">
            <v>2.8800000000000003</v>
          </cell>
          <cell r="I17" t="str">
            <v>L</v>
          </cell>
          <cell r="J17">
            <v>27</v>
          </cell>
          <cell r="K17">
            <v>0</v>
          </cell>
        </row>
        <row r="18">
          <cell r="B18">
            <v>20.983333333333334</v>
          </cell>
          <cell r="C18">
            <v>28.8</v>
          </cell>
          <cell r="D18">
            <v>15.9</v>
          </cell>
          <cell r="E18">
            <v>71.125</v>
          </cell>
          <cell r="F18">
            <v>77</v>
          </cell>
          <cell r="G18">
            <v>62</v>
          </cell>
          <cell r="H18">
            <v>12.6</v>
          </cell>
          <cell r="I18" t="str">
            <v>S</v>
          </cell>
          <cell r="J18">
            <v>29.52</v>
          </cell>
          <cell r="K18">
            <v>0</v>
          </cell>
        </row>
        <row r="19">
          <cell r="B19">
            <v>22.309523809523814</v>
          </cell>
          <cell r="C19">
            <v>27.6</v>
          </cell>
          <cell r="D19">
            <v>17.3</v>
          </cell>
          <cell r="E19">
            <v>69.952380952380949</v>
          </cell>
          <cell r="F19">
            <v>81</v>
          </cell>
          <cell r="G19">
            <v>57</v>
          </cell>
          <cell r="H19">
            <v>16.920000000000002</v>
          </cell>
          <cell r="I19" t="str">
            <v>L</v>
          </cell>
          <cell r="J19">
            <v>31.319999999999997</v>
          </cell>
          <cell r="K19">
            <v>0</v>
          </cell>
        </row>
        <row r="20">
          <cell r="B20">
            <v>21.274999999999999</v>
          </cell>
          <cell r="C20">
            <v>28.4</v>
          </cell>
          <cell r="D20">
            <v>15.5</v>
          </cell>
          <cell r="E20">
            <v>66.208333333333329</v>
          </cell>
          <cell r="F20">
            <v>75</v>
          </cell>
          <cell r="G20">
            <v>51</v>
          </cell>
          <cell r="H20">
            <v>16.559999999999999</v>
          </cell>
          <cell r="I20" t="str">
            <v>L</v>
          </cell>
          <cell r="J20">
            <v>31.680000000000003</v>
          </cell>
          <cell r="K20">
            <v>0</v>
          </cell>
        </row>
        <row r="21">
          <cell r="B21">
            <v>21.320833333333329</v>
          </cell>
          <cell r="C21">
            <v>27.9</v>
          </cell>
          <cell r="D21">
            <v>16.399999999999999</v>
          </cell>
          <cell r="E21">
            <v>66</v>
          </cell>
          <cell r="F21">
            <v>78</v>
          </cell>
          <cell r="G21">
            <v>56</v>
          </cell>
          <cell r="H21">
            <v>21.6</v>
          </cell>
          <cell r="I21" t="str">
            <v>L</v>
          </cell>
          <cell r="J21">
            <v>33.840000000000003</v>
          </cell>
          <cell r="K21">
            <v>0</v>
          </cell>
        </row>
        <row r="22">
          <cell r="B22">
            <v>21.083333333333336</v>
          </cell>
          <cell r="C22">
            <v>28.4</v>
          </cell>
          <cell r="D22">
            <v>15.8</v>
          </cell>
          <cell r="E22">
            <v>64.333333333333329</v>
          </cell>
          <cell r="F22">
            <v>73</v>
          </cell>
          <cell r="G22">
            <v>48</v>
          </cell>
          <cell r="H22">
            <v>0</v>
          </cell>
          <cell r="I22" t="str">
            <v>S</v>
          </cell>
          <cell r="J22">
            <v>22.32</v>
          </cell>
          <cell r="K22">
            <v>0</v>
          </cell>
        </row>
        <row r="23">
          <cell r="B23">
            <v>19.512499999999999</v>
          </cell>
          <cell r="C23">
            <v>26.4</v>
          </cell>
          <cell r="D23">
            <v>14.6</v>
          </cell>
          <cell r="E23">
            <v>68.166666666666671</v>
          </cell>
          <cell r="F23">
            <v>78</v>
          </cell>
          <cell r="G23">
            <v>57</v>
          </cell>
          <cell r="H23">
            <v>16.920000000000002</v>
          </cell>
          <cell r="I23" t="str">
            <v>L</v>
          </cell>
          <cell r="J23">
            <v>30.6</v>
          </cell>
          <cell r="K23">
            <v>0</v>
          </cell>
        </row>
        <row r="24">
          <cell r="B24">
            <v>18.495833333333334</v>
          </cell>
          <cell r="C24">
            <v>25.2</v>
          </cell>
          <cell r="D24">
            <v>14.4</v>
          </cell>
          <cell r="E24">
            <v>69.041666666666671</v>
          </cell>
          <cell r="F24">
            <v>79</v>
          </cell>
          <cell r="G24">
            <v>59</v>
          </cell>
          <cell r="H24">
            <v>9.3600000000000012</v>
          </cell>
          <cell r="I24" t="str">
            <v>L</v>
          </cell>
          <cell r="J24">
            <v>26.28</v>
          </cell>
          <cell r="K24">
            <v>0</v>
          </cell>
        </row>
        <row r="25">
          <cell r="B25">
            <v>19.366666666666671</v>
          </cell>
          <cell r="C25">
            <v>26.4</v>
          </cell>
          <cell r="D25">
            <v>14.3</v>
          </cell>
          <cell r="E25">
            <v>64.583333333333329</v>
          </cell>
          <cell r="F25">
            <v>71</v>
          </cell>
          <cell r="G25">
            <v>55</v>
          </cell>
          <cell r="H25">
            <v>19.079999999999998</v>
          </cell>
          <cell r="I25" t="str">
            <v>SE</v>
          </cell>
          <cell r="J25">
            <v>31.319999999999997</v>
          </cell>
          <cell r="K25">
            <v>0</v>
          </cell>
        </row>
        <row r="26">
          <cell r="B26">
            <v>20.62083333333333</v>
          </cell>
          <cell r="C26">
            <v>28.4</v>
          </cell>
          <cell r="D26">
            <v>14.4</v>
          </cell>
          <cell r="E26">
            <v>59.75</v>
          </cell>
          <cell r="F26">
            <v>64</v>
          </cell>
          <cell r="G26">
            <v>53</v>
          </cell>
          <cell r="H26">
            <v>18.720000000000002</v>
          </cell>
          <cell r="I26" t="str">
            <v>L</v>
          </cell>
          <cell r="J26">
            <v>31.680000000000003</v>
          </cell>
          <cell r="K26">
            <v>0</v>
          </cell>
        </row>
        <row r="27">
          <cell r="B27">
            <v>21.675000000000001</v>
          </cell>
          <cell r="C27">
            <v>28.8</v>
          </cell>
          <cell r="D27">
            <v>15.8</v>
          </cell>
          <cell r="E27">
            <v>58.916666666666664</v>
          </cell>
          <cell r="F27">
            <v>63</v>
          </cell>
          <cell r="G27">
            <v>54</v>
          </cell>
          <cell r="H27">
            <v>6.12</v>
          </cell>
          <cell r="I27" t="str">
            <v>SE</v>
          </cell>
          <cell r="J27">
            <v>29.880000000000003</v>
          </cell>
          <cell r="K27">
            <v>0</v>
          </cell>
        </row>
        <row r="28">
          <cell r="B28">
            <v>21.229166666666668</v>
          </cell>
          <cell r="C28">
            <v>28.6</v>
          </cell>
          <cell r="D28">
            <v>15.5</v>
          </cell>
          <cell r="E28">
            <v>60.625</v>
          </cell>
          <cell r="F28">
            <v>65</v>
          </cell>
          <cell r="G28">
            <v>55</v>
          </cell>
          <cell r="H28">
            <v>4.6800000000000006</v>
          </cell>
          <cell r="I28" t="str">
            <v>NE</v>
          </cell>
          <cell r="J28">
            <v>22.32</v>
          </cell>
          <cell r="K28">
            <v>0</v>
          </cell>
        </row>
        <row r="29">
          <cell r="B29">
            <v>20.716666666666672</v>
          </cell>
          <cell r="C29">
            <v>28.6</v>
          </cell>
          <cell r="D29">
            <v>13.5</v>
          </cell>
          <cell r="E29">
            <v>61.083333333333336</v>
          </cell>
          <cell r="F29">
            <v>66</v>
          </cell>
          <cell r="G29">
            <v>56</v>
          </cell>
          <cell r="H29">
            <v>11.879999999999999</v>
          </cell>
          <cell r="I29" t="str">
            <v>N</v>
          </cell>
          <cell r="J29">
            <v>35.28</v>
          </cell>
          <cell r="K29">
            <v>0</v>
          </cell>
        </row>
        <row r="30">
          <cell r="B30">
            <v>21.204166666666666</v>
          </cell>
          <cell r="C30">
            <v>29.1</v>
          </cell>
          <cell r="D30">
            <v>13.7</v>
          </cell>
          <cell r="E30">
            <v>63.625</v>
          </cell>
          <cell r="F30">
            <v>69</v>
          </cell>
          <cell r="G30">
            <v>58</v>
          </cell>
          <cell r="H30">
            <v>9.3600000000000012</v>
          </cell>
          <cell r="I30" t="str">
            <v>NO</v>
          </cell>
          <cell r="J30">
            <v>35.28</v>
          </cell>
          <cell r="K30">
            <v>0</v>
          </cell>
        </row>
        <row r="31">
          <cell r="B31">
            <v>21.179166666666674</v>
          </cell>
          <cell r="C31">
            <v>29.1</v>
          </cell>
          <cell r="D31">
            <v>15</v>
          </cell>
          <cell r="E31">
            <v>67.333333333333329</v>
          </cell>
          <cell r="F31">
            <v>72</v>
          </cell>
          <cell r="G31">
            <v>62</v>
          </cell>
          <cell r="H31">
            <v>18.720000000000002</v>
          </cell>
          <cell r="I31" t="str">
            <v>NO</v>
          </cell>
          <cell r="J31">
            <v>40.32</v>
          </cell>
          <cell r="K31">
            <v>0</v>
          </cell>
        </row>
        <row r="32">
          <cell r="B32">
            <v>15.637500000000001</v>
          </cell>
          <cell r="C32">
            <v>20.7</v>
          </cell>
          <cell r="D32">
            <v>13.1</v>
          </cell>
          <cell r="E32">
            <v>73.625</v>
          </cell>
          <cell r="F32">
            <v>76</v>
          </cell>
          <cell r="G32">
            <v>69</v>
          </cell>
          <cell r="H32">
            <v>15.120000000000001</v>
          </cell>
          <cell r="I32" t="str">
            <v>O</v>
          </cell>
          <cell r="J32">
            <v>30.6</v>
          </cell>
          <cell r="K32">
            <v>0.2</v>
          </cell>
        </row>
        <row r="33">
          <cell r="B33">
            <v>12.9625</v>
          </cell>
          <cell r="C33">
            <v>16.399999999999999</v>
          </cell>
          <cell r="D33">
            <v>11.1</v>
          </cell>
          <cell r="E33">
            <v>78.875</v>
          </cell>
          <cell r="F33">
            <v>92</v>
          </cell>
          <cell r="G33">
            <v>64</v>
          </cell>
          <cell r="H33">
            <v>5.04</v>
          </cell>
          <cell r="I33" t="str">
            <v>SO</v>
          </cell>
          <cell r="J33">
            <v>27.36</v>
          </cell>
          <cell r="K33">
            <v>0</v>
          </cell>
        </row>
        <row r="34">
          <cell r="B34">
            <v>15.058333333333335</v>
          </cell>
          <cell r="C34">
            <v>23.3</v>
          </cell>
          <cell r="D34">
            <v>9.4</v>
          </cell>
          <cell r="E34">
            <v>74.583333333333329</v>
          </cell>
          <cell r="F34">
            <v>90</v>
          </cell>
          <cell r="G34">
            <v>49</v>
          </cell>
          <cell r="H34">
            <v>11.16</v>
          </cell>
          <cell r="I34" t="str">
            <v>L</v>
          </cell>
          <cell r="J34">
            <v>28.08</v>
          </cell>
          <cell r="K34">
            <v>0</v>
          </cell>
        </row>
        <row r="35">
          <cell r="I35" t="str">
            <v>L</v>
          </cell>
        </row>
      </sheetData>
      <sheetData sheetId="6">
        <row r="5">
          <cell r="B5" t="str">
            <v>*</v>
          </cell>
        </row>
      </sheetData>
      <sheetData sheetId="7">
        <row r="5">
          <cell r="B5">
            <v>24.0625</v>
          </cell>
        </row>
      </sheetData>
      <sheetData sheetId="8">
        <row r="5">
          <cell r="B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16.856249999999999</v>
          </cell>
          <cell r="C5">
            <v>20.100000000000001</v>
          </cell>
          <cell r="D5">
            <v>11.6</v>
          </cell>
          <cell r="E5">
            <v>81.375</v>
          </cell>
          <cell r="F5">
            <v>95</v>
          </cell>
          <cell r="G5">
            <v>59</v>
          </cell>
          <cell r="H5">
            <v>15.840000000000002</v>
          </cell>
          <cell r="I5" t="str">
            <v>SO</v>
          </cell>
          <cell r="J5">
            <v>30.240000000000002</v>
          </cell>
          <cell r="K5">
            <v>0</v>
          </cell>
        </row>
        <row r="6">
          <cell r="B6">
            <v>12.937499999999998</v>
          </cell>
          <cell r="C6">
            <v>20.3</v>
          </cell>
          <cell r="D6">
            <v>7.9</v>
          </cell>
          <cell r="E6">
            <v>75.208333333333329</v>
          </cell>
          <cell r="F6">
            <v>96</v>
          </cell>
          <cell r="G6">
            <v>36</v>
          </cell>
          <cell r="H6">
            <v>11.16</v>
          </cell>
          <cell r="I6" t="str">
            <v>S</v>
          </cell>
          <cell r="J6">
            <v>25.92</v>
          </cell>
          <cell r="K6">
            <v>0.4</v>
          </cell>
        </row>
        <row r="7">
          <cell r="B7">
            <v>13.950000000000001</v>
          </cell>
          <cell r="C7">
            <v>22</v>
          </cell>
          <cell r="D7">
            <v>7.5</v>
          </cell>
          <cell r="E7">
            <v>69.333333333333329</v>
          </cell>
          <cell r="F7">
            <v>90</v>
          </cell>
          <cell r="G7">
            <v>38</v>
          </cell>
          <cell r="H7">
            <v>17.28</v>
          </cell>
          <cell r="I7" t="str">
            <v>SE</v>
          </cell>
          <cell r="J7">
            <v>34.56</v>
          </cell>
          <cell r="K7">
            <v>0</v>
          </cell>
        </row>
        <row r="8">
          <cell r="B8">
            <v>17.504166666666666</v>
          </cell>
          <cell r="C8">
            <v>24.5</v>
          </cell>
          <cell r="D8">
            <v>13.4</v>
          </cell>
          <cell r="E8">
            <v>64.125</v>
          </cell>
          <cell r="F8">
            <v>76</v>
          </cell>
          <cell r="G8">
            <v>49</v>
          </cell>
          <cell r="H8">
            <v>25.56</v>
          </cell>
          <cell r="I8" t="str">
            <v>NE</v>
          </cell>
          <cell r="J8">
            <v>38.159999999999997</v>
          </cell>
          <cell r="K8">
            <v>0</v>
          </cell>
        </row>
        <row r="9">
          <cell r="B9">
            <v>22.154166666666665</v>
          </cell>
          <cell r="C9">
            <v>29.9</v>
          </cell>
          <cell r="D9">
            <v>17.8</v>
          </cell>
          <cell r="E9">
            <v>76.083333333333329</v>
          </cell>
          <cell r="F9">
            <v>94</v>
          </cell>
          <cell r="G9">
            <v>56</v>
          </cell>
          <cell r="H9">
            <v>15.840000000000002</v>
          </cell>
          <cell r="I9" t="str">
            <v>NE</v>
          </cell>
          <cell r="J9">
            <v>46.440000000000005</v>
          </cell>
          <cell r="K9">
            <v>4.8000000000000007</v>
          </cell>
        </row>
        <row r="10">
          <cell r="B10">
            <v>20.586956521739129</v>
          </cell>
          <cell r="C10">
            <v>24.5</v>
          </cell>
          <cell r="D10">
            <v>18.3</v>
          </cell>
          <cell r="E10">
            <v>92.086956521739125</v>
          </cell>
          <cell r="F10">
            <v>96</v>
          </cell>
          <cell r="G10">
            <v>77</v>
          </cell>
          <cell r="H10">
            <v>20.88</v>
          </cell>
          <cell r="I10" t="str">
            <v>NO</v>
          </cell>
          <cell r="J10">
            <v>50.04</v>
          </cell>
          <cell r="K10">
            <v>70.2</v>
          </cell>
        </row>
        <row r="11">
          <cell r="B11">
            <v>24.833333333333332</v>
          </cell>
          <cell r="C11">
            <v>27.2</v>
          </cell>
          <cell r="D11">
            <v>20.8</v>
          </cell>
          <cell r="E11">
            <v>75.5</v>
          </cell>
          <cell r="F11">
            <v>92</v>
          </cell>
          <cell r="G11">
            <v>62</v>
          </cell>
          <cell r="H11">
            <v>18.36</v>
          </cell>
          <cell r="I11" t="str">
            <v>NO</v>
          </cell>
          <cell r="J11">
            <v>43.2</v>
          </cell>
          <cell r="K11">
            <v>0.8</v>
          </cell>
        </row>
        <row r="12">
          <cell r="B12">
            <v>17.587500000000002</v>
          </cell>
          <cell r="C12">
            <v>20.6</v>
          </cell>
          <cell r="D12">
            <v>15.5</v>
          </cell>
          <cell r="E12">
            <v>87.25</v>
          </cell>
          <cell r="F12">
            <v>95</v>
          </cell>
          <cell r="G12">
            <v>76</v>
          </cell>
          <cell r="H12">
            <v>24.12</v>
          </cell>
          <cell r="I12" t="str">
            <v>SO</v>
          </cell>
          <cell r="J12">
            <v>43.92</v>
          </cell>
          <cell r="K12">
            <v>0.2</v>
          </cell>
        </row>
        <row r="13">
          <cell r="B13">
            <v>15.711111111111109</v>
          </cell>
          <cell r="C13">
            <v>20.100000000000001</v>
          </cell>
          <cell r="D13">
            <v>12.4</v>
          </cell>
          <cell r="E13">
            <v>88.666666666666671</v>
          </cell>
          <cell r="F13">
            <v>97</v>
          </cell>
          <cell r="G13">
            <v>69</v>
          </cell>
          <cell r="H13">
            <v>12.6</v>
          </cell>
          <cell r="I13" t="str">
            <v>SE</v>
          </cell>
          <cell r="J13">
            <v>21.96</v>
          </cell>
          <cell r="K13">
            <v>0.2</v>
          </cell>
        </row>
        <row r="14">
          <cell r="B14">
            <v>16.678260869565214</v>
          </cell>
          <cell r="C14">
            <v>19.899999999999999</v>
          </cell>
          <cell r="D14">
            <v>14.8</v>
          </cell>
          <cell r="E14">
            <v>90.956521739130437</v>
          </cell>
          <cell r="F14">
            <v>96</v>
          </cell>
          <cell r="G14">
            <v>82</v>
          </cell>
          <cell r="H14">
            <v>13.68</v>
          </cell>
          <cell r="I14" t="str">
            <v>L</v>
          </cell>
          <cell r="J14">
            <v>27.720000000000002</v>
          </cell>
          <cell r="K14">
            <v>0</v>
          </cell>
        </row>
        <row r="15">
          <cell r="B15">
            <v>21.213333333333328</v>
          </cell>
          <cell r="C15">
            <v>25.6</v>
          </cell>
          <cell r="D15">
            <v>16</v>
          </cell>
          <cell r="E15">
            <v>73.2</v>
          </cell>
          <cell r="F15">
            <v>92</v>
          </cell>
          <cell r="G15">
            <v>56</v>
          </cell>
          <cell r="H15">
            <v>29.52</v>
          </cell>
          <cell r="I15" t="str">
            <v>NE</v>
          </cell>
          <cell r="J15">
            <v>44.64</v>
          </cell>
          <cell r="K15">
            <v>0</v>
          </cell>
        </row>
        <row r="16">
          <cell r="B16">
            <v>21.308333333333334</v>
          </cell>
          <cell r="C16">
            <v>27.7</v>
          </cell>
          <cell r="D16">
            <v>16.5</v>
          </cell>
          <cell r="E16">
            <v>73.833333333333329</v>
          </cell>
          <cell r="F16">
            <v>92</v>
          </cell>
          <cell r="G16">
            <v>49</v>
          </cell>
          <cell r="H16">
            <v>31.319999999999997</v>
          </cell>
          <cell r="I16" t="str">
            <v>NE</v>
          </cell>
          <cell r="J16">
            <v>53.28</v>
          </cell>
          <cell r="K16">
            <v>0</v>
          </cell>
        </row>
        <row r="17">
          <cell r="B17">
            <v>22.6875</v>
          </cell>
          <cell r="C17">
            <v>29.2</v>
          </cell>
          <cell r="D17">
            <v>19</v>
          </cell>
          <cell r="E17">
            <v>71.375</v>
          </cell>
          <cell r="F17">
            <v>88</v>
          </cell>
          <cell r="G17">
            <v>47</v>
          </cell>
          <cell r="H17">
            <v>23.759999999999998</v>
          </cell>
          <cell r="I17" t="str">
            <v>NE</v>
          </cell>
          <cell r="J17">
            <v>49.680000000000007</v>
          </cell>
          <cell r="K17">
            <v>0.4</v>
          </cell>
        </row>
        <row r="18">
          <cell r="B18">
            <v>17.441666666666663</v>
          </cell>
          <cell r="C18">
            <v>22.4</v>
          </cell>
          <cell r="D18">
            <v>15.4</v>
          </cell>
          <cell r="E18">
            <v>94.166666666666671</v>
          </cell>
          <cell r="F18">
            <v>96</v>
          </cell>
          <cell r="G18">
            <v>87</v>
          </cell>
          <cell r="H18">
            <v>14.4</v>
          </cell>
          <cell r="I18" t="str">
            <v>SO</v>
          </cell>
          <cell r="J18">
            <v>36</v>
          </cell>
          <cell r="K18">
            <v>30.000000000000004</v>
          </cell>
        </row>
        <row r="19">
          <cell r="B19">
            <v>18.964705882352938</v>
          </cell>
          <cell r="C19">
            <v>23.2</v>
          </cell>
          <cell r="D19">
            <v>16.5</v>
          </cell>
          <cell r="E19">
            <v>90.17647058823529</v>
          </cell>
          <cell r="F19">
            <v>96</v>
          </cell>
          <cell r="G19">
            <v>75</v>
          </cell>
          <cell r="H19">
            <v>13.32</v>
          </cell>
          <cell r="I19" t="str">
            <v>S</v>
          </cell>
          <cell r="J19">
            <v>21.240000000000002</v>
          </cell>
          <cell r="K19">
            <v>0</v>
          </cell>
        </row>
        <row r="20">
          <cell r="B20">
            <v>20.059999999999999</v>
          </cell>
          <cell r="C20">
            <v>22.2</v>
          </cell>
          <cell r="D20">
            <v>18.5</v>
          </cell>
          <cell r="E20">
            <v>91.05</v>
          </cell>
          <cell r="F20">
            <v>94</v>
          </cell>
          <cell r="G20">
            <v>83</v>
          </cell>
          <cell r="H20">
            <v>10.44</v>
          </cell>
          <cell r="I20" t="str">
            <v>SE</v>
          </cell>
          <cell r="J20">
            <v>18.36</v>
          </cell>
          <cell r="K20">
            <v>2.8000000000000003</v>
          </cell>
        </row>
        <row r="21">
          <cell r="B21">
            <v>23.754545454545454</v>
          </cell>
          <cell r="C21">
            <v>27.1</v>
          </cell>
          <cell r="D21">
            <v>18.899999999999999</v>
          </cell>
          <cell r="E21">
            <v>70.818181818181813</v>
          </cell>
          <cell r="F21">
            <v>94</v>
          </cell>
          <cell r="G21">
            <v>53</v>
          </cell>
          <cell r="H21">
            <v>8.2799999999999994</v>
          </cell>
          <cell r="I21" t="str">
            <v>L</v>
          </cell>
          <cell r="J21">
            <v>16.559999999999999</v>
          </cell>
          <cell r="K21">
            <v>0.2</v>
          </cell>
        </row>
        <row r="22">
          <cell r="B22">
            <v>18.295833333333334</v>
          </cell>
          <cell r="C22">
            <v>21.4</v>
          </cell>
          <cell r="D22">
            <v>15.2</v>
          </cell>
          <cell r="E22">
            <v>91.416666666666671</v>
          </cell>
          <cell r="F22">
            <v>96</v>
          </cell>
          <cell r="G22">
            <v>80</v>
          </cell>
          <cell r="H22">
            <v>17.64</v>
          </cell>
          <cell r="I22" t="str">
            <v>S</v>
          </cell>
          <cell r="J22">
            <v>31.319999999999997</v>
          </cell>
          <cell r="K22">
            <v>0.4</v>
          </cell>
        </row>
        <row r="23">
          <cell r="B23">
            <v>15.799999999999999</v>
          </cell>
          <cell r="C23">
            <v>20.8</v>
          </cell>
          <cell r="D23">
            <v>9.6</v>
          </cell>
          <cell r="E23">
            <v>70.214285714285708</v>
          </cell>
          <cell r="F23">
            <v>94</v>
          </cell>
          <cell r="G23">
            <v>41</v>
          </cell>
          <cell r="H23">
            <v>16.2</v>
          </cell>
          <cell r="I23" t="str">
            <v>S</v>
          </cell>
          <cell r="J23">
            <v>24.12</v>
          </cell>
          <cell r="K23">
            <v>0</v>
          </cell>
        </row>
        <row r="24">
          <cell r="B24">
            <v>14.116666666666667</v>
          </cell>
          <cell r="C24">
            <v>21.9</v>
          </cell>
          <cell r="D24">
            <v>8.4</v>
          </cell>
          <cell r="E24">
            <v>79.041666666666671</v>
          </cell>
          <cell r="F24">
            <v>91</v>
          </cell>
          <cell r="G24">
            <v>57</v>
          </cell>
          <cell r="H24">
            <v>11.879999999999999</v>
          </cell>
          <cell r="I24" t="str">
            <v>S</v>
          </cell>
          <cell r="J24">
            <v>19.079999999999998</v>
          </cell>
          <cell r="K24">
            <v>0</v>
          </cell>
        </row>
        <row r="25">
          <cell r="B25">
            <v>16.820833333333336</v>
          </cell>
          <cell r="C25">
            <v>23.5</v>
          </cell>
          <cell r="D25">
            <v>12.4</v>
          </cell>
          <cell r="E25">
            <v>77.833333333333329</v>
          </cell>
          <cell r="F25">
            <v>94</v>
          </cell>
          <cell r="G25">
            <v>50</v>
          </cell>
          <cell r="H25">
            <v>18.36</v>
          </cell>
          <cell r="I25" t="str">
            <v>L</v>
          </cell>
          <cell r="J25">
            <v>29.52</v>
          </cell>
          <cell r="K25">
            <v>0.2</v>
          </cell>
        </row>
        <row r="26">
          <cell r="B26">
            <v>17.795833333333331</v>
          </cell>
          <cell r="C26">
            <v>24.6</v>
          </cell>
          <cell r="D26">
            <v>14.1</v>
          </cell>
          <cell r="E26">
            <v>74.375</v>
          </cell>
          <cell r="F26">
            <v>87</v>
          </cell>
          <cell r="G26">
            <v>53</v>
          </cell>
          <cell r="H26">
            <v>21.240000000000002</v>
          </cell>
          <cell r="I26" t="str">
            <v>NE</v>
          </cell>
          <cell r="J26">
            <v>34.92</v>
          </cell>
          <cell r="K26">
            <v>0</v>
          </cell>
        </row>
        <row r="27">
          <cell r="B27">
            <v>20.724999999999998</v>
          </cell>
          <cell r="C27">
            <v>29.2</v>
          </cell>
          <cell r="D27">
            <v>16.3</v>
          </cell>
          <cell r="E27">
            <v>69.166666666666671</v>
          </cell>
          <cell r="F27">
            <v>86</v>
          </cell>
          <cell r="G27">
            <v>39</v>
          </cell>
          <cell r="H27">
            <v>15.840000000000002</v>
          </cell>
          <cell r="I27" t="str">
            <v>NE</v>
          </cell>
          <cell r="J27">
            <v>29.52</v>
          </cell>
          <cell r="K27">
            <v>0</v>
          </cell>
        </row>
        <row r="28">
          <cell r="B28">
            <v>23.066666666666663</v>
          </cell>
          <cell r="C28">
            <v>30</v>
          </cell>
          <cell r="D28">
            <v>18</v>
          </cell>
          <cell r="E28">
            <v>65.083333333333329</v>
          </cell>
          <cell r="F28">
            <v>84</v>
          </cell>
          <cell r="G28">
            <v>43</v>
          </cell>
          <cell r="H28">
            <v>15.840000000000002</v>
          </cell>
          <cell r="I28" t="str">
            <v>N</v>
          </cell>
          <cell r="J28">
            <v>32.04</v>
          </cell>
          <cell r="K28">
            <v>0</v>
          </cell>
        </row>
        <row r="29">
          <cell r="B29">
            <v>22.4375</v>
          </cell>
          <cell r="C29">
            <v>29.3</v>
          </cell>
          <cell r="D29">
            <v>16.8</v>
          </cell>
          <cell r="E29">
            <v>70</v>
          </cell>
          <cell r="F29">
            <v>90</v>
          </cell>
          <cell r="G29">
            <v>42</v>
          </cell>
          <cell r="H29">
            <v>16.920000000000002</v>
          </cell>
          <cell r="I29" t="str">
            <v>N</v>
          </cell>
          <cell r="J29">
            <v>39.24</v>
          </cell>
          <cell r="K29">
            <v>0</v>
          </cell>
        </row>
        <row r="30">
          <cell r="B30">
            <v>22.079166666666669</v>
          </cell>
          <cell r="C30">
            <v>29.1</v>
          </cell>
          <cell r="D30">
            <v>18.2</v>
          </cell>
          <cell r="E30">
            <v>72.083333333333329</v>
          </cell>
          <cell r="F30">
            <v>92</v>
          </cell>
          <cell r="G30">
            <v>43</v>
          </cell>
          <cell r="H30">
            <v>14.4</v>
          </cell>
          <cell r="I30" t="str">
            <v>N</v>
          </cell>
          <cell r="J30">
            <v>33.119999999999997</v>
          </cell>
          <cell r="K30">
            <v>0.2</v>
          </cell>
        </row>
        <row r="31">
          <cell r="B31">
            <v>18.787500000000001</v>
          </cell>
          <cell r="C31">
            <v>23.3</v>
          </cell>
          <cell r="D31">
            <v>14.6</v>
          </cell>
          <cell r="E31">
            <v>90</v>
          </cell>
          <cell r="F31">
            <v>95</v>
          </cell>
          <cell r="G31">
            <v>76</v>
          </cell>
          <cell r="H31">
            <v>21.6</v>
          </cell>
          <cell r="I31" t="str">
            <v>O</v>
          </cell>
          <cell r="J31">
            <v>41.76</v>
          </cell>
          <cell r="K31">
            <v>0.2</v>
          </cell>
        </row>
        <row r="32">
          <cell r="B32">
            <v>14.735294117647056</v>
          </cell>
          <cell r="C32">
            <v>17</v>
          </cell>
          <cell r="D32">
            <v>13.2</v>
          </cell>
          <cell r="E32">
            <v>92.235294117647058</v>
          </cell>
          <cell r="F32">
            <v>96</v>
          </cell>
          <cell r="G32">
            <v>84</v>
          </cell>
          <cell r="H32">
            <v>17.64</v>
          </cell>
          <cell r="I32" t="str">
            <v>O</v>
          </cell>
          <cell r="J32">
            <v>38.159999999999997</v>
          </cell>
          <cell r="K32">
            <v>1.8</v>
          </cell>
        </row>
        <row r="33">
          <cell r="B33">
            <v>13.418750000000001</v>
          </cell>
          <cell r="C33">
            <v>15.4</v>
          </cell>
          <cell r="D33">
            <v>12.2</v>
          </cell>
          <cell r="E33">
            <v>87.6875</v>
          </cell>
          <cell r="F33">
            <v>94</v>
          </cell>
          <cell r="G33">
            <v>79</v>
          </cell>
          <cell r="H33">
            <v>17.64</v>
          </cell>
          <cell r="I33" t="str">
            <v>O</v>
          </cell>
          <cell r="J33">
            <v>37.440000000000005</v>
          </cell>
          <cell r="K33">
            <v>0</v>
          </cell>
        </row>
        <row r="34">
          <cell r="B34">
            <v>14.03157894736842</v>
          </cell>
          <cell r="C34">
            <v>19.100000000000001</v>
          </cell>
          <cell r="D34">
            <v>8.6</v>
          </cell>
          <cell r="E34">
            <v>69.631578947368425</v>
          </cell>
          <cell r="F34">
            <v>94</v>
          </cell>
          <cell r="G34">
            <v>38</v>
          </cell>
          <cell r="H34">
            <v>7.9200000000000008</v>
          </cell>
          <cell r="I34" t="str">
            <v>SO</v>
          </cell>
          <cell r="J34">
            <v>16.559999999999999</v>
          </cell>
          <cell r="K34">
            <v>0</v>
          </cell>
        </row>
        <row r="35">
          <cell r="I35" t="str">
            <v>NE</v>
          </cell>
        </row>
      </sheetData>
      <sheetData sheetId="6">
        <row r="5">
          <cell r="B5" t="str">
            <v>*</v>
          </cell>
        </row>
      </sheetData>
      <sheetData sheetId="7">
        <row r="5">
          <cell r="B5">
            <v>22.145833333333332</v>
          </cell>
        </row>
      </sheetData>
      <sheetData sheetId="8">
        <row r="5">
          <cell r="B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19.116666666666671</v>
          </cell>
          <cell r="C5">
            <v>21.3</v>
          </cell>
          <cell r="D5">
            <v>15.6</v>
          </cell>
          <cell r="E5">
            <v>87.083333333333329</v>
          </cell>
          <cell r="F5">
            <v>95</v>
          </cell>
          <cell r="G5">
            <v>71</v>
          </cell>
          <cell r="H5">
            <v>12.96</v>
          </cell>
          <cell r="I5" t="str">
            <v>S</v>
          </cell>
          <cell r="J5">
            <v>30.240000000000002</v>
          </cell>
          <cell r="K5">
            <v>32</v>
          </cell>
        </row>
        <row r="6">
          <cell r="B6">
            <v>14.483333333333333</v>
          </cell>
          <cell r="C6">
            <v>22</v>
          </cell>
          <cell r="D6">
            <v>9.1</v>
          </cell>
          <cell r="E6">
            <v>79.708333333333329</v>
          </cell>
          <cell r="F6">
            <v>97</v>
          </cell>
          <cell r="G6">
            <v>42</v>
          </cell>
          <cell r="H6">
            <v>12.6</v>
          </cell>
          <cell r="I6" t="str">
            <v>SE</v>
          </cell>
          <cell r="J6">
            <v>25.56</v>
          </cell>
          <cell r="K6">
            <v>0.2</v>
          </cell>
        </row>
        <row r="7">
          <cell r="B7">
            <v>15.820833333333333</v>
          </cell>
          <cell r="C7">
            <v>25.1</v>
          </cell>
          <cell r="D7">
            <v>9.1999999999999993</v>
          </cell>
          <cell r="E7">
            <v>72.708333333333329</v>
          </cell>
          <cell r="F7">
            <v>87</v>
          </cell>
          <cell r="G7">
            <v>50</v>
          </cell>
          <cell r="H7">
            <v>12.24</v>
          </cell>
          <cell r="I7" t="str">
            <v>SE</v>
          </cell>
          <cell r="J7">
            <v>24.840000000000003</v>
          </cell>
          <cell r="K7">
            <v>0</v>
          </cell>
        </row>
        <row r="8">
          <cell r="B8">
            <v>22.445833333333336</v>
          </cell>
          <cell r="C8">
            <v>28.9</v>
          </cell>
          <cell r="D8">
            <v>17.5</v>
          </cell>
          <cell r="E8">
            <v>68.375</v>
          </cell>
          <cell r="F8">
            <v>82</v>
          </cell>
          <cell r="G8">
            <v>54</v>
          </cell>
          <cell r="H8">
            <v>18.720000000000002</v>
          </cell>
          <cell r="I8" t="str">
            <v>N</v>
          </cell>
          <cell r="J8">
            <v>38.159999999999997</v>
          </cell>
          <cell r="K8">
            <v>0</v>
          </cell>
        </row>
        <row r="9">
          <cell r="B9">
            <v>24.716666666666669</v>
          </cell>
          <cell r="C9">
            <v>29.4</v>
          </cell>
          <cell r="D9">
            <v>21.1</v>
          </cell>
          <cell r="E9">
            <v>76.5</v>
          </cell>
          <cell r="F9">
            <v>94</v>
          </cell>
          <cell r="G9">
            <v>58</v>
          </cell>
          <cell r="H9">
            <v>22.32</v>
          </cell>
          <cell r="I9" t="str">
            <v>NO</v>
          </cell>
          <cell r="J9">
            <v>44.64</v>
          </cell>
          <cell r="K9">
            <v>8.6</v>
          </cell>
        </row>
        <row r="10">
          <cell r="B10">
            <v>24.508333333333336</v>
          </cell>
          <cell r="C10">
            <v>29</v>
          </cell>
          <cell r="D10">
            <v>21.1</v>
          </cell>
          <cell r="E10">
            <v>78.75</v>
          </cell>
          <cell r="F10">
            <v>92</v>
          </cell>
          <cell r="G10">
            <v>61</v>
          </cell>
          <cell r="H10">
            <v>25.56</v>
          </cell>
          <cell r="I10" t="str">
            <v>NO</v>
          </cell>
          <cell r="J10">
            <v>49.680000000000007</v>
          </cell>
          <cell r="K10">
            <v>0</v>
          </cell>
        </row>
        <row r="11">
          <cell r="B11">
            <v>24.608333333333331</v>
          </cell>
          <cell r="C11">
            <v>29.6</v>
          </cell>
          <cell r="D11">
            <v>19.8</v>
          </cell>
          <cell r="E11">
            <v>75.375</v>
          </cell>
          <cell r="F11">
            <v>93</v>
          </cell>
          <cell r="G11">
            <v>54</v>
          </cell>
          <cell r="H11">
            <v>28.44</v>
          </cell>
          <cell r="I11" t="str">
            <v>N</v>
          </cell>
          <cell r="J11">
            <v>55.080000000000005</v>
          </cell>
          <cell r="K11">
            <v>0</v>
          </cell>
        </row>
        <row r="12">
          <cell r="B12">
            <v>23</v>
          </cell>
          <cell r="C12">
            <v>27.7</v>
          </cell>
          <cell r="D12">
            <v>17.2</v>
          </cell>
          <cell r="E12">
            <v>77.75</v>
          </cell>
          <cell r="F12">
            <v>95</v>
          </cell>
          <cell r="G12">
            <v>60</v>
          </cell>
          <cell r="H12">
            <v>29.52</v>
          </cell>
          <cell r="I12" t="str">
            <v>N</v>
          </cell>
          <cell r="J12">
            <v>61.2</v>
          </cell>
          <cell r="K12">
            <v>32.799999999999997</v>
          </cell>
        </row>
        <row r="13">
          <cell r="B13">
            <v>16.025000000000002</v>
          </cell>
          <cell r="C13">
            <v>17.399999999999999</v>
          </cell>
          <cell r="D13">
            <v>14.4</v>
          </cell>
          <cell r="E13">
            <v>94.75</v>
          </cell>
          <cell r="F13">
            <v>96</v>
          </cell>
          <cell r="G13">
            <v>90</v>
          </cell>
          <cell r="H13">
            <v>25.92</v>
          </cell>
          <cell r="I13" t="str">
            <v>SE</v>
          </cell>
          <cell r="J13">
            <v>59.04</v>
          </cell>
          <cell r="K13">
            <v>0.60000000000000009</v>
          </cell>
        </row>
        <row r="14">
          <cell r="B14">
            <v>18.324999999999999</v>
          </cell>
          <cell r="C14">
            <v>23.8</v>
          </cell>
          <cell r="D14">
            <v>15.6</v>
          </cell>
          <cell r="E14">
            <v>89.083333333333329</v>
          </cell>
          <cell r="F14">
            <v>96</v>
          </cell>
          <cell r="G14">
            <v>71</v>
          </cell>
          <cell r="H14">
            <v>15.48</v>
          </cell>
          <cell r="I14" t="str">
            <v>SE</v>
          </cell>
          <cell r="J14">
            <v>27.720000000000002</v>
          </cell>
          <cell r="K14">
            <v>0</v>
          </cell>
        </row>
        <row r="15">
          <cell r="B15">
            <v>21.979166666666668</v>
          </cell>
          <cell r="C15">
            <v>28.7</v>
          </cell>
          <cell r="D15">
            <v>18.100000000000001</v>
          </cell>
          <cell r="E15">
            <v>73.166666666666671</v>
          </cell>
          <cell r="F15">
            <v>93</v>
          </cell>
          <cell r="G15">
            <v>46</v>
          </cell>
          <cell r="H15">
            <v>30.96</v>
          </cell>
          <cell r="I15" t="str">
            <v>NE</v>
          </cell>
          <cell r="J15">
            <v>54.36</v>
          </cell>
          <cell r="K15">
            <v>0.2</v>
          </cell>
        </row>
        <row r="16">
          <cell r="B16">
            <v>23.975000000000005</v>
          </cell>
          <cell r="C16">
            <v>29</v>
          </cell>
          <cell r="D16">
            <v>19.7</v>
          </cell>
          <cell r="E16">
            <v>62.166666666666664</v>
          </cell>
          <cell r="F16">
            <v>77</v>
          </cell>
          <cell r="G16">
            <v>49</v>
          </cell>
          <cell r="H16">
            <v>23.759999999999998</v>
          </cell>
          <cell r="I16" t="str">
            <v>N</v>
          </cell>
          <cell r="J16">
            <v>47.16</v>
          </cell>
          <cell r="K16">
            <v>0</v>
          </cell>
        </row>
        <row r="17">
          <cell r="B17">
            <v>23.829166666666666</v>
          </cell>
          <cell r="C17">
            <v>29.6</v>
          </cell>
          <cell r="D17">
            <v>19.7</v>
          </cell>
          <cell r="E17">
            <v>67.125</v>
          </cell>
          <cell r="F17">
            <v>82</v>
          </cell>
          <cell r="G17">
            <v>47</v>
          </cell>
          <cell r="H17">
            <v>18.720000000000002</v>
          </cell>
          <cell r="I17" t="str">
            <v>N</v>
          </cell>
          <cell r="J17">
            <v>36.36</v>
          </cell>
          <cell r="K17">
            <v>0</v>
          </cell>
        </row>
        <row r="18">
          <cell r="B18">
            <v>22.016666666666669</v>
          </cell>
          <cell r="C18">
            <v>25.4</v>
          </cell>
          <cell r="D18">
            <v>19.600000000000001</v>
          </cell>
          <cell r="E18">
            <v>83.208333333333329</v>
          </cell>
          <cell r="F18">
            <v>93</v>
          </cell>
          <cell r="G18">
            <v>70</v>
          </cell>
          <cell r="H18">
            <v>9.7200000000000006</v>
          </cell>
          <cell r="I18" t="str">
            <v>S</v>
          </cell>
          <cell r="J18">
            <v>19.079999999999998</v>
          </cell>
          <cell r="K18">
            <v>1.2</v>
          </cell>
        </row>
        <row r="19">
          <cell r="B19">
            <v>21.808333333333337</v>
          </cell>
          <cell r="C19">
            <v>28.2</v>
          </cell>
          <cell r="D19">
            <v>18</v>
          </cell>
          <cell r="E19">
            <v>82.375</v>
          </cell>
          <cell r="F19">
            <v>96</v>
          </cell>
          <cell r="G19">
            <v>48</v>
          </cell>
          <cell r="H19">
            <v>12.96</v>
          </cell>
          <cell r="I19" t="str">
            <v>SE</v>
          </cell>
          <cell r="J19">
            <v>24.12</v>
          </cell>
          <cell r="K19">
            <v>0</v>
          </cell>
        </row>
        <row r="20">
          <cell r="B20">
            <v>22.266666666666666</v>
          </cell>
          <cell r="C20">
            <v>29.8</v>
          </cell>
          <cell r="D20">
            <v>17.100000000000001</v>
          </cell>
          <cell r="E20">
            <v>74.916666666666671</v>
          </cell>
          <cell r="F20">
            <v>95</v>
          </cell>
          <cell r="G20">
            <v>42</v>
          </cell>
          <cell r="H20">
            <v>10.44</v>
          </cell>
          <cell r="I20" t="str">
            <v>SE</v>
          </cell>
          <cell r="J20">
            <v>24.12</v>
          </cell>
          <cell r="K20">
            <v>0.2</v>
          </cell>
        </row>
        <row r="21">
          <cell r="B21">
            <v>21.679166666666664</v>
          </cell>
          <cell r="C21">
            <v>28.8</v>
          </cell>
          <cell r="D21">
            <v>15.8</v>
          </cell>
          <cell r="E21">
            <v>75.583333333333329</v>
          </cell>
          <cell r="F21">
            <v>96</v>
          </cell>
          <cell r="G21">
            <v>40</v>
          </cell>
          <cell r="H21">
            <v>16.2</v>
          </cell>
          <cell r="I21" t="str">
            <v>SE</v>
          </cell>
          <cell r="J21">
            <v>32.04</v>
          </cell>
          <cell r="K21">
            <v>0</v>
          </cell>
        </row>
        <row r="22">
          <cell r="B22">
            <v>20.820833333333329</v>
          </cell>
          <cell r="C22">
            <v>27.4</v>
          </cell>
          <cell r="D22">
            <v>14.6</v>
          </cell>
          <cell r="E22">
            <v>75.125</v>
          </cell>
          <cell r="F22">
            <v>95</v>
          </cell>
          <cell r="G22">
            <v>50</v>
          </cell>
          <cell r="H22">
            <v>22.32</v>
          </cell>
          <cell r="I22" t="str">
            <v>SE</v>
          </cell>
          <cell r="J22">
            <v>44.64</v>
          </cell>
          <cell r="K22">
            <v>0</v>
          </cell>
        </row>
        <row r="23">
          <cell r="B23">
            <v>18.341666666666669</v>
          </cell>
          <cell r="C23">
            <v>21.9</v>
          </cell>
          <cell r="D23">
            <v>15.8</v>
          </cell>
          <cell r="E23">
            <v>83.291666666666671</v>
          </cell>
          <cell r="F23">
            <v>90</v>
          </cell>
          <cell r="G23">
            <v>68</v>
          </cell>
          <cell r="H23">
            <v>18</v>
          </cell>
          <cell r="I23" t="str">
            <v>SE</v>
          </cell>
          <cell r="J23">
            <v>39.6</v>
          </cell>
          <cell r="K23">
            <v>0</v>
          </cell>
        </row>
        <row r="24">
          <cell r="B24">
            <v>17.395833333333332</v>
          </cell>
          <cell r="C24">
            <v>25</v>
          </cell>
          <cell r="D24">
            <v>12.3</v>
          </cell>
          <cell r="E24">
            <v>81.791666666666671</v>
          </cell>
          <cell r="F24">
            <v>97</v>
          </cell>
          <cell r="G24">
            <v>49</v>
          </cell>
          <cell r="H24">
            <v>10.08</v>
          </cell>
          <cell r="I24" t="str">
            <v>SE</v>
          </cell>
          <cell r="J24">
            <v>24.12</v>
          </cell>
          <cell r="K24">
            <v>0.2</v>
          </cell>
        </row>
        <row r="25">
          <cell r="B25">
            <v>19.070833333333336</v>
          </cell>
          <cell r="C25">
            <v>27.2</v>
          </cell>
          <cell r="D25">
            <v>12.9</v>
          </cell>
          <cell r="E25">
            <v>72.333333333333329</v>
          </cell>
          <cell r="F25">
            <v>92</v>
          </cell>
          <cell r="G25">
            <v>40</v>
          </cell>
          <cell r="H25">
            <v>12.96</v>
          </cell>
          <cell r="I25" t="str">
            <v>SE</v>
          </cell>
          <cell r="J25">
            <v>26.28</v>
          </cell>
          <cell r="K25">
            <v>0.2</v>
          </cell>
        </row>
        <row r="26">
          <cell r="B26">
            <v>21.141666666666669</v>
          </cell>
          <cell r="C26">
            <v>28.6</v>
          </cell>
          <cell r="D26">
            <v>16.8</v>
          </cell>
          <cell r="E26">
            <v>57.958333333333336</v>
          </cell>
          <cell r="F26">
            <v>74</v>
          </cell>
          <cell r="G26">
            <v>37</v>
          </cell>
          <cell r="H26">
            <v>20.52</v>
          </cell>
          <cell r="I26" t="str">
            <v>NE</v>
          </cell>
          <cell r="J26">
            <v>40.680000000000007</v>
          </cell>
          <cell r="K26">
            <v>0</v>
          </cell>
        </row>
        <row r="27">
          <cell r="B27">
            <v>23.254166666666666</v>
          </cell>
          <cell r="C27">
            <v>30.2</v>
          </cell>
          <cell r="D27">
            <v>16.899999999999999</v>
          </cell>
          <cell r="E27">
            <v>55.708333333333336</v>
          </cell>
          <cell r="F27">
            <v>74</v>
          </cell>
          <cell r="G27">
            <v>33</v>
          </cell>
          <cell r="H27">
            <v>15.48</v>
          </cell>
          <cell r="I27" t="str">
            <v>NO</v>
          </cell>
          <cell r="J27">
            <v>29.16</v>
          </cell>
          <cell r="K27">
            <v>0</v>
          </cell>
        </row>
        <row r="28">
          <cell r="B28">
            <v>23.583333333333332</v>
          </cell>
          <cell r="C28">
            <v>29.7</v>
          </cell>
          <cell r="D28">
            <v>17.399999999999999</v>
          </cell>
          <cell r="E28">
            <v>59.458333333333336</v>
          </cell>
          <cell r="F28">
            <v>82</v>
          </cell>
          <cell r="G28">
            <v>38</v>
          </cell>
          <cell r="H28">
            <v>15.120000000000001</v>
          </cell>
          <cell r="I28" t="str">
            <v>N</v>
          </cell>
          <cell r="J28">
            <v>28.44</v>
          </cell>
          <cell r="K28">
            <v>0</v>
          </cell>
        </row>
        <row r="29">
          <cell r="B29">
            <v>22.625</v>
          </cell>
          <cell r="C29">
            <v>29</v>
          </cell>
          <cell r="D29">
            <v>16.399999999999999</v>
          </cell>
          <cell r="E29">
            <v>62.291666666666664</v>
          </cell>
          <cell r="F29">
            <v>84</v>
          </cell>
          <cell r="G29">
            <v>38</v>
          </cell>
          <cell r="H29">
            <v>16.559999999999999</v>
          </cell>
          <cell r="I29" t="str">
            <v>NO</v>
          </cell>
          <cell r="J29">
            <v>36.36</v>
          </cell>
          <cell r="K29">
            <v>0</v>
          </cell>
        </row>
        <row r="30">
          <cell r="B30">
            <v>22.387500000000003</v>
          </cell>
          <cell r="C30">
            <v>29.4</v>
          </cell>
          <cell r="D30">
            <v>17.7</v>
          </cell>
          <cell r="E30">
            <v>67.583333333333329</v>
          </cell>
          <cell r="F30">
            <v>84</v>
          </cell>
          <cell r="G30">
            <v>43</v>
          </cell>
          <cell r="H30">
            <v>18.720000000000002</v>
          </cell>
          <cell r="I30" t="str">
            <v>NO</v>
          </cell>
          <cell r="J30">
            <v>34.92</v>
          </cell>
          <cell r="K30">
            <v>0</v>
          </cell>
        </row>
        <row r="31">
          <cell r="B31">
            <v>22.345833333333331</v>
          </cell>
          <cell r="C31">
            <v>28.6</v>
          </cell>
          <cell r="D31">
            <v>18.5</v>
          </cell>
          <cell r="E31">
            <v>74.666666666666671</v>
          </cell>
          <cell r="F31">
            <v>86</v>
          </cell>
          <cell r="G31">
            <v>53</v>
          </cell>
          <cell r="H31">
            <v>18.36</v>
          </cell>
          <cell r="I31" t="str">
            <v>NO</v>
          </cell>
          <cell r="J31">
            <v>37.080000000000005</v>
          </cell>
          <cell r="K31">
            <v>0</v>
          </cell>
        </row>
        <row r="32">
          <cell r="B32">
            <v>14.666666666666663</v>
          </cell>
          <cell r="C32">
            <v>19.7</v>
          </cell>
          <cell r="D32">
            <v>12.8</v>
          </cell>
          <cell r="E32">
            <v>88.833333333333329</v>
          </cell>
          <cell r="F32">
            <v>96</v>
          </cell>
          <cell r="G32">
            <v>83</v>
          </cell>
          <cell r="H32">
            <v>10.44</v>
          </cell>
          <cell r="I32" t="str">
            <v>NO</v>
          </cell>
          <cell r="J32">
            <v>20.52</v>
          </cell>
          <cell r="K32">
            <v>3.4000000000000004</v>
          </cell>
        </row>
        <row r="33">
          <cell r="B33">
            <v>14.145833333333334</v>
          </cell>
          <cell r="C33">
            <v>20.8</v>
          </cell>
          <cell r="D33">
            <v>10.6</v>
          </cell>
          <cell r="E33">
            <v>83.333333333333329</v>
          </cell>
          <cell r="F33">
            <v>96</v>
          </cell>
          <cell r="G33">
            <v>52</v>
          </cell>
          <cell r="H33">
            <v>10.8</v>
          </cell>
          <cell r="I33" t="str">
            <v>NO</v>
          </cell>
          <cell r="J33">
            <v>22.32</v>
          </cell>
          <cell r="K33">
            <v>0.4</v>
          </cell>
        </row>
        <row r="34">
          <cell r="B34">
            <v>14.920833333333334</v>
          </cell>
          <cell r="C34">
            <v>22.3</v>
          </cell>
          <cell r="D34">
            <v>8.6999999999999993</v>
          </cell>
          <cell r="E34">
            <v>76.458333333333329</v>
          </cell>
          <cell r="F34">
            <v>97</v>
          </cell>
          <cell r="G34">
            <v>35</v>
          </cell>
          <cell r="H34">
            <v>8.2799999999999994</v>
          </cell>
          <cell r="I34" t="str">
            <v>SE</v>
          </cell>
          <cell r="J34">
            <v>18</v>
          </cell>
          <cell r="K34">
            <v>0</v>
          </cell>
        </row>
        <row r="35">
          <cell r="I35" t="str">
            <v>SE</v>
          </cell>
        </row>
      </sheetData>
      <sheetData sheetId="6">
        <row r="5">
          <cell r="B5" t="str">
            <v>*</v>
          </cell>
        </row>
      </sheetData>
      <sheetData sheetId="7">
        <row r="5">
          <cell r="B5">
            <v>23.958333333333332</v>
          </cell>
        </row>
      </sheetData>
      <sheetData sheetId="8">
        <row r="5">
          <cell r="B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20.975000000000001</v>
          </cell>
          <cell r="C5">
            <v>22.6</v>
          </cell>
          <cell r="D5">
            <v>20.100000000000001</v>
          </cell>
          <cell r="E5">
            <v>82.208333333333329</v>
          </cell>
          <cell r="F5">
            <v>97</v>
          </cell>
          <cell r="G5">
            <v>57</v>
          </cell>
          <cell r="H5">
            <v>11.520000000000001</v>
          </cell>
          <cell r="I5" t="str">
            <v>O</v>
          </cell>
          <cell r="J5">
            <v>23.040000000000003</v>
          </cell>
          <cell r="K5">
            <v>13.4</v>
          </cell>
        </row>
        <row r="6">
          <cell r="B6">
            <v>19.974999999999998</v>
          </cell>
          <cell r="C6">
            <v>23.8</v>
          </cell>
          <cell r="D6">
            <v>18.2</v>
          </cell>
          <cell r="E6">
            <v>92.208333333333329</v>
          </cell>
          <cell r="F6">
            <v>98</v>
          </cell>
          <cell r="G6">
            <v>73</v>
          </cell>
          <cell r="H6">
            <v>14.04</v>
          </cell>
          <cell r="I6" t="str">
            <v>SE</v>
          </cell>
          <cell r="J6">
            <v>23.759999999999998</v>
          </cell>
          <cell r="K6">
            <v>1.4</v>
          </cell>
        </row>
        <row r="7">
          <cell r="B7">
            <v>21.091666666666669</v>
          </cell>
          <cell r="C7">
            <v>27.2</v>
          </cell>
          <cell r="D7">
            <v>18.2</v>
          </cell>
          <cell r="E7">
            <v>87.333333333333329</v>
          </cell>
          <cell r="F7">
            <v>97</v>
          </cell>
          <cell r="G7">
            <v>61</v>
          </cell>
          <cell r="H7">
            <v>13.32</v>
          </cell>
          <cell r="I7" t="str">
            <v>SE</v>
          </cell>
          <cell r="J7">
            <v>21.240000000000002</v>
          </cell>
          <cell r="K7">
            <v>3.2</v>
          </cell>
        </row>
        <row r="8">
          <cell r="B8">
            <v>23.7</v>
          </cell>
          <cell r="C8">
            <v>30</v>
          </cell>
          <cell r="D8">
            <v>19.399999999999999</v>
          </cell>
          <cell r="E8">
            <v>77.041666666666671</v>
          </cell>
          <cell r="F8">
            <v>93</v>
          </cell>
          <cell r="G8">
            <v>51</v>
          </cell>
          <cell r="H8">
            <v>25.92</v>
          </cell>
          <cell r="I8" t="str">
            <v>L</v>
          </cell>
          <cell r="J8">
            <v>41.4</v>
          </cell>
          <cell r="K8">
            <v>0</v>
          </cell>
        </row>
        <row r="9">
          <cell r="B9">
            <v>24.941666666666663</v>
          </cell>
          <cell r="C9">
            <v>31</v>
          </cell>
          <cell r="D9">
            <v>21.1</v>
          </cell>
          <cell r="E9">
            <v>72.791666666666671</v>
          </cell>
          <cell r="F9">
            <v>88</v>
          </cell>
          <cell r="G9">
            <v>47</v>
          </cell>
          <cell r="H9">
            <v>24.48</v>
          </cell>
          <cell r="I9" t="str">
            <v>NE</v>
          </cell>
          <cell r="J9">
            <v>41.76</v>
          </cell>
          <cell r="K9">
            <v>0</v>
          </cell>
        </row>
        <row r="10">
          <cell r="B10">
            <v>25.387500000000003</v>
          </cell>
          <cell r="C10">
            <v>31.5</v>
          </cell>
          <cell r="D10">
            <v>20.8</v>
          </cell>
          <cell r="E10">
            <v>70.25</v>
          </cell>
          <cell r="F10">
            <v>89</v>
          </cell>
          <cell r="G10">
            <v>43</v>
          </cell>
          <cell r="H10">
            <v>28.08</v>
          </cell>
          <cell r="I10" t="str">
            <v>NE</v>
          </cell>
          <cell r="J10">
            <v>44.28</v>
          </cell>
          <cell r="K10">
            <v>0</v>
          </cell>
        </row>
        <row r="11">
          <cell r="B11">
            <v>25.058333333333334</v>
          </cell>
          <cell r="C11">
            <v>31.3</v>
          </cell>
          <cell r="D11">
            <v>20.3</v>
          </cell>
          <cell r="E11">
            <v>68.916666666666671</v>
          </cell>
          <cell r="F11">
            <v>86</v>
          </cell>
          <cell r="G11">
            <v>41</v>
          </cell>
          <cell r="H11">
            <v>29.16</v>
          </cell>
          <cell r="I11" t="str">
            <v>NE</v>
          </cell>
          <cell r="J11">
            <v>43.56</v>
          </cell>
          <cell r="K11">
            <v>0</v>
          </cell>
        </row>
        <row r="12">
          <cell r="B12">
            <v>24.745833333333326</v>
          </cell>
          <cell r="C12">
            <v>31</v>
          </cell>
          <cell r="D12">
            <v>19.3</v>
          </cell>
          <cell r="E12">
            <v>66.541666666666671</v>
          </cell>
          <cell r="F12">
            <v>86</v>
          </cell>
          <cell r="G12">
            <v>42</v>
          </cell>
          <cell r="H12">
            <v>27</v>
          </cell>
          <cell r="I12" t="str">
            <v>NE</v>
          </cell>
          <cell r="J12">
            <v>41.04</v>
          </cell>
          <cell r="K12">
            <v>0</v>
          </cell>
        </row>
        <row r="13">
          <cell r="B13">
            <v>24.662499999999998</v>
          </cell>
          <cell r="C13">
            <v>31.7</v>
          </cell>
          <cell r="D13">
            <v>19.8</v>
          </cell>
          <cell r="E13">
            <v>72.458333333333329</v>
          </cell>
          <cell r="F13">
            <v>94</v>
          </cell>
          <cell r="G13">
            <v>33</v>
          </cell>
          <cell r="H13">
            <v>16.920000000000002</v>
          </cell>
          <cell r="I13" t="str">
            <v>L</v>
          </cell>
          <cell r="J13">
            <v>29.880000000000003</v>
          </cell>
          <cell r="K13">
            <v>0</v>
          </cell>
        </row>
        <row r="14">
          <cell r="B14">
            <v>24.604166666666671</v>
          </cell>
          <cell r="C14">
            <v>31.1</v>
          </cell>
          <cell r="D14">
            <v>19.8</v>
          </cell>
          <cell r="E14">
            <v>69.25</v>
          </cell>
          <cell r="F14">
            <v>97</v>
          </cell>
          <cell r="G14">
            <v>26</v>
          </cell>
          <cell r="H14">
            <v>23.400000000000002</v>
          </cell>
          <cell r="I14" t="str">
            <v>L</v>
          </cell>
          <cell r="J14">
            <v>35.64</v>
          </cell>
          <cell r="K14">
            <v>0</v>
          </cell>
        </row>
        <row r="15">
          <cell r="B15">
            <v>23.791666666666668</v>
          </cell>
          <cell r="C15">
            <v>31.1</v>
          </cell>
          <cell r="D15">
            <v>17.899999999999999</v>
          </cell>
          <cell r="E15">
            <v>59.333333333333336</v>
          </cell>
          <cell r="F15">
            <v>83</v>
          </cell>
          <cell r="G15">
            <v>27</v>
          </cell>
          <cell r="H15">
            <v>23.400000000000002</v>
          </cell>
          <cell r="I15" t="str">
            <v>L</v>
          </cell>
          <cell r="J15">
            <v>39.6</v>
          </cell>
          <cell r="K15">
            <v>0</v>
          </cell>
        </row>
        <row r="16">
          <cell r="B16">
            <v>23.954166666666666</v>
          </cell>
          <cell r="C16">
            <v>31.4</v>
          </cell>
          <cell r="D16">
            <v>18.399999999999999</v>
          </cell>
          <cell r="E16">
            <v>62</v>
          </cell>
          <cell r="F16">
            <v>83</v>
          </cell>
          <cell r="G16">
            <v>34</v>
          </cell>
          <cell r="H16">
            <v>26.28</v>
          </cell>
          <cell r="I16" t="str">
            <v>L</v>
          </cell>
          <cell r="J16">
            <v>42.12</v>
          </cell>
          <cell r="K16">
            <v>0</v>
          </cell>
        </row>
        <row r="17">
          <cell r="B17">
            <v>24.358333333333334</v>
          </cell>
          <cell r="C17">
            <v>31.4</v>
          </cell>
          <cell r="D17">
            <v>19.100000000000001</v>
          </cell>
          <cell r="E17">
            <v>63.333333333333336</v>
          </cell>
          <cell r="F17">
            <v>82</v>
          </cell>
          <cell r="G17">
            <v>35</v>
          </cell>
          <cell r="H17">
            <v>21.6</v>
          </cell>
          <cell r="I17" t="str">
            <v>L</v>
          </cell>
          <cell r="J17">
            <v>34.200000000000003</v>
          </cell>
          <cell r="K17">
            <v>0</v>
          </cell>
        </row>
        <row r="18">
          <cell r="B18">
            <v>23.337499999999995</v>
          </cell>
          <cell r="C18">
            <v>30.7</v>
          </cell>
          <cell r="D18">
            <v>18.100000000000001</v>
          </cell>
          <cell r="E18">
            <v>67.75</v>
          </cell>
          <cell r="F18">
            <v>91</v>
          </cell>
          <cell r="G18">
            <v>31</v>
          </cell>
          <cell r="H18">
            <v>21.240000000000002</v>
          </cell>
          <cell r="I18" t="str">
            <v>L</v>
          </cell>
          <cell r="J18">
            <v>37.800000000000004</v>
          </cell>
          <cell r="K18">
            <v>0</v>
          </cell>
        </row>
        <row r="19">
          <cell r="B19">
            <v>22.241666666666664</v>
          </cell>
          <cell r="C19">
            <v>29.7</v>
          </cell>
          <cell r="D19">
            <v>18.899999999999999</v>
          </cell>
          <cell r="E19">
            <v>82.166666666666671</v>
          </cell>
          <cell r="F19">
            <v>98</v>
          </cell>
          <cell r="G19">
            <v>39</v>
          </cell>
          <cell r="H19">
            <v>16.2</v>
          </cell>
          <cell r="I19" t="str">
            <v>SO</v>
          </cell>
          <cell r="J19">
            <v>25.92</v>
          </cell>
          <cell r="K19">
            <v>0</v>
          </cell>
        </row>
        <row r="20">
          <cell r="B20">
            <v>22.670833333333334</v>
          </cell>
          <cell r="C20">
            <v>30.6</v>
          </cell>
          <cell r="D20">
            <v>17.600000000000001</v>
          </cell>
          <cell r="E20">
            <v>72.666666666666671</v>
          </cell>
          <cell r="F20">
            <v>96</v>
          </cell>
          <cell r="G20">
            <v>30</v>
          </cell>
          <cell r="H20">
            <v>16.559999999999999</v>
          </cell>
          <cell r="I20" t="str">
            <v>L</v>
          </cell>
          <cell r="J20">
            <v>31.319999999999997</v>
          </cell>
          <cell r="K20">
            <v>0</v>
          </cell>
        </row>
        <row r="21">
          <cell r="B21">
            <v>23.55416666666666</v>
          </cell>
          <cell r="C21">
            <v>30.3</v>
          </cell>
          <cell r="D21">
            <v>17.7</v>
          </cell>
          <cell r="E21">
            <v>64.75</v>
          </cell>
          <cell r="F21">
            <v>90</v>
          </cell>
          <cell r="G21">
            <v>31</v>
          </cell>
          <cell r="H21">
            <v>24.12</v>
          </cell>
          <cell r="I21" t="str">
            <v>L</v>
          </cell>
          <cell r="J21">
            <v>38.159999999999997</v>
          </cell>
          <cell r="K21">
            <v>0</v>
          </cell>
        </row>
        <row r="22">
          <cell r="B22">
            <v>23.650000000000006</v>
          </cell>
          <cell r="C22">
            <v>29.8</v>
          </cell>
          <cell r="D22">
            <v>19.2</v>
          </cell>
          <cell r="E22">
            <v>62.625</v>
          </cell>
          <cell r="F22">
            <v>82</v>
          </cell>
          <cell r="G22">
            <v>36</v>
          </cell>
          <cell r="H22">
            <v>19.8</v>
          </cell>
          <cell r="I22" t="str">
            <v>SE</v>
          </cell>
          <cell r="J22">
            <v>30.240000000000002</v>
          </cell>
          <cell r="K22">
            <v>0</v>
          </cell>
        </row>
        <row r="23">
          <cell r="B23">
            <v>21.641666666666669</v>
          </cell>
          <cell r="C23">
            <v>27.2</v>
          </cell>
          <cell r="D23">
            <v>18</v>
          </cell>
          <cell r="E23">
            <v>69.75</v>
          </cell>
          <cell r="F23">
            <v>84</v>
          </cell>
          <cell r="G23">
            <v>49</v>
          </cell>
          <cell r="H23">
            <v>30.240000000000002</v>
          </cell>
          <cell r="I23" t="str">
            <v>SE</v>
          </cell>
          <cell r="J23">
            <v>45.72</v>
          </cell>
          <cell r="K23">
            <v>0</v>
          </cell>
        </row>
        <row r="24">
          <cell r="B24">
            <v>21.299999999999997</v>
          </cell>
          <cell r="C24">
            <v>27.8</v>
          </cell>
          <cell r="D24">
            <v>16.8</v>
          </cell>
          <cell r="E24">
            <v>73.5</v>
          </cell>
          <cell r="F24">
            <v>90</v>
          </cell>
          <cell r="G24">
            <v>49</v>
          </cell>
          <cell r="H24">
            <v>20.88</v>
          </cell>
          <cell r="I24" t="str">
            <v>SE</v>
          </cell>
          <cell r="J24">
            <v>30.240000000000002</v>
          </cell>
          <cell r="K24">
            <v>0</v>
          </cell>
        </row>
        <row r="25">
          <cell r="B25">
            <v>22.745833333333337</v>
          </cell>
          <cell r="C25">
            <v>31.1</v>
          </cell>
          <cell r="D25">
            <v>16.5</v>
          </cell>
          <cell r="E25">
            <v>64.25</v>
          </cell>
          <cell r="F25">
            <v>90</v>
          </cell>
          <cell r="G25">
            <v>28</v>
          </cell>
          <cell r="H25">
            <v>16.920000000000002</v>
          </cell>
          <cell r="I25" t="str">
            <v>SE</v>
          </cell>
          <cell r="J25">
            <v>30.6</v>
          </cell>
          <cell r="K25">
            <v>0</v>
          </cell>
        </row>
        <row r="26">
          <cell r="B26">
            <v>23.887500000000006</v>
          </cell>
          <cell r="C26">
            <v>31.2</v>
          </cell>
          <cell r="D26">
            <v>17.3</v>
          </cell>
          <cell r="E26">
            <v>52.25</v>
          </cell>
          <cell r="F26">
            <v>76</v>
          </cell>
          <cell r="G26">
            <v>27</v>
          </cell>
          <cell r="H26">
            <v>19.440000000000001</v>
          </cell>
          <cell r="I26" t="str">
            <v>L</v>
          </cell>
          <cell r="J26">
            <v>35.64</v>
          </cell>
          <cell r="K26">
            <v>0</v>
          </cell>
        </row>
        <row r="27">
          <cell r="B27">
            <v>23.891666666666666</v>
          </cell>
          <cell r="C27">
            <v>31</v>
          </cell>
          <cell r="D27">
            <v>18.600000000000001</v>
          </cell>
          <cell r="E27">
            <v>53.833333333333336</v>
          </cell>
          <cell r="F27">
            <v>72</v>
          </cell>
          <cell r="G27">
            <v>30</v>
          </cell>
          <cell r="H27">
            <v>23.040000000000003</v>
          </cell>
          <cell r="I27" t="str">
            <v>L</v>
          </cell>
          <cell r="J27">
            <v>37.080000000000005</v>
          </cell>
          <cell r="K27">
            <v>0</v>
          </cell>
        </row>
        <row r="28">
          <cell r="B28">
            <v>22.950000000000003</v>
          </cell>
          <cell r="C28">
            <v>30.2</v>
          </cell>
          <cell r="D28">
            <v>17.100000000000001</v>
          </cell>
          <cell r="E28">
            <v>57.708333333333336</v>
          </cell>
          <cell r="F28">
            <v>80</v>
          </cell>
          <cell r="G28">
            <v>29</v>
          </cell>
          <cell r="H28">
            <v>18.36</v>
          </cell>
          <cell r="I28" t="str">
            <v>L</v>
          </cell>
          <cell r="J28">
            <v>28.08</v>
          </cell>
          <cell r="K28">
            <v>0</v>
          </cell>
        </row>
        <row r="29">
          <cell r="B29">
            <v>22.525000000000002</v>
          </cell>
          <cell r="C29">
            <v>30.3</v>
          </cell>
          <cell r="D29">
            <v>16.600000000000001</v>
          </cell>
          <cell r="E29">
            <v>61.208333333333336</v>
          </cell>
          <cell r="F29">
            <v>81</v>
          </cell>
          <cell r="G29">
            <v>34</v>
          </cell>
          <cell r="H29">
            <v>22.68</v>
          </cell>
          <cell r="I29" t="str">
            <v>L</v>
          </cell>
          <cell r="J29">
            <v>38.880000000000003</v>
          </cell>
          <cell r="K29">
            <v>0</v>
          </cell>
        </row>
        <row r="30">
          <cell r="B30">
            <v>23.504166666666666</v>
          </cell>
          <cell r="C30">
            <v>31.9</v>
          </cell>
          <cell r="D30">
            <v>17</v>
          </cell>
          <cell r="E30">
            <v>62.708333333333336</v>
          </cell>
          <cell r="F30">
            <v>85</v>
          </cell>
          <cell r="G30">
            <v>31</v>
          </cell>
          <cell r="H30">
            <v>18.36</v>
          </cell>
          <cell r="I30" t="str">
            <v>L</v>
          </cell>
          <cell r="J30">
            <v>31.319999999999997</v>
          </cell>
          <cell r="K30">
            <v>0</v>
          </cell>
        </row>
        <row r="31">
          <cell r="B31">
            <v>23.712500000000002</v>
          </cell>
          <cell r="C31">
            <v>31.7</v>
          </cell>
          <cell r="D31">
            <v>17.2</v>
          </cell>
          <cell r="E31">
            <v>63.25</v>
          </cell>
          <cell r="F31">
            <v>88</v>
          </cell>
          <cell r="G31">
            <v>31</v>
          </cell>
          <cell r="H31">
            <v>19.8</v>
          </cell>
          <cell r="I31" t="str">
            <v>L</v>
          </cell>
          <cell r="J31">
            <v>37.080000000000005</v>
          </cell>
          <cell r="K31">
            <v>0</v>
          </cell>
        </row>
        <row r="32">
          <cell r="B32">
            <v>15.887500000000003</v>
          </cell>
          <cell r="C32">
            <v>21.9</v>
          </cell>
          <cell r="D32">
            <v>13.9</v>
          </cell>
          <cell r="E32">
            <v>92.625</v>
          </cell>
          <cell r="F32">
            <v>98</v>
          </cell>
          <cell r="G32">
            <v>78</v>
          </cell>
          <cell r="H32">
            <v>20.16</v>
          </cell>
          <cell r="I32" t="str">
            <v>SO</v>
          </cell>
          <cell r="J32">
            <v>32.76</v>
          </cell>
          <cell r="K32">
            <v>0.4</v>
          </cell>
        </row>
        <row r="33">
          <cell r="B33">
            <v>14.179166666666667</v>
          </cell>
          <cell r="C33">
            <v>17.8</v>
          </cell>
          <cell r="D33">
            <v>12.2</v>
          </cell>
          <cell r="E33">
            <v>89.375</v>
          </cell>
          <cell r="F33">
            <v>97</v>
          </cell>
          <cell r="G33">
            <v>72</v>
          </cell>
          <cell r="H33">
            <v>14.76</v>
          </cell>
          <cell r="I33" t="str">
            <v>SO</v>
          </cell>
          <cell r="J33">
            <v>24.840000000000003</v>
          </cell>
          <cell r="K33">
            <v>0</v>
          </cell>
        </row>
        <row r="34">
          <cell r="B34">
            <v>16.683333333333334</v>
          </cell>
          <cell r="C34">
            <v>25.4</v>
          </cell>
          <cell r="D34">
            <v>10.1</v>
          </cell>
          <cell r="E34">
            <v>78.583333333333329</v>
          </cell>
          <cell r="F34">
            <v>97</v>
          </cell>
          <cell r="G34">
            <v>50</v>
          </cell>
          <cell r="H34">
            <v>10.8</v>
          </cell>
          <cell r="I34" t="str">
            <v>S</v>
          </cell>
          <cell r="J34">
            <v>22.68</v>
          </cell>
          <cell r="K34">
            <v>0.2</v>
          </cell>
        </row>
        <row r="35">
          <cell r="I35" t="str">
            <v>L</v>
          </cell>
        </row>
      </sheetData>
      <sheetData sheetId="6">
        <row r="5">
          <cell r="B5" t="str">
            <v>*</v>
          </cell>
        </row>
      </sheetData>
      <sheetData sheetId="7">
        <row r="5">
          <cell r="B5">
            <v>24.745833333333334</v>
          </cell>
        </row>
      </sheetData>
      <sheetData sheetId="8">
        <row r="5">
          <cell r="B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20.416666666666661</v>
          </cell>
          <cell r="C5">
            <v>22.2</v>
          </cell>
          <cell r="D5">
            <v>18.8</v>
          </cell>
          <cell r="E5">
            <v>81.083333333333329</v>
          </cell>
          <cell r="F5">
            <v>94</v>
          </cell>
          <cell r="G5">
            <v>55</v>
          </cell>
          <cell r="H5">
            <v>8.64</v>
          </cell>
          <cell r="I5" t="str">
            <v>N</v>
          </cell>
          <cell r="J5">
            <v>28.08</v>
          </cell>
          <cell r="K5">
            <v>3.4000000000000004</v>
          </cell>
        </row>
        <row r="6">
          <cell r="B6">
            <v>19.120833333333334</v>
          </cell>
          <cell r="C6">
            <v>24.9</v>
          </cell>
          <cell r="D6">
            <v>14.6</v>
          </cell>
          <cell r="E6">
            <v>74.875</v>
          </cell>
          <cell r="F6">
            <v>93</v>
          </cell>
          <cell r="G6">
            <v>43</v>
          </cell>
          <cell r="H6">
            <v>9</v>
          </cell>
          <cell r="I6" t="str">
            <v>SO</v>
          </cell>
          <cell r="J6">
            <v>21.96</v>
          </cell>
          <cell r="K6">
            <v>0</v>
          </cell>
        </row>
        <row r="7">
          <cell r="B7">
            <v>16.516666666666666</v>
          </cell>
          <cell r="C7">
            <v>25.9</v>
          </cell>
          <cell r="D7">
            <v>9.1</v>
          </cell>
          <cell r="E7">
            <v>70.916666666666671</v>
          </cell>
          <cell r="F7">
            <v>96</v>
          </cell>
          <cell r="G7">
            <v>35</v>
          </cell>
          <cell r="H7">
            <v>4.32</v>
          </cell>
          <cell r="I7" t="str">
            <v>S</v>
          </cell>
          <cell r="J7">
            <v>15.120000000000001</v>
          </cell>
          <cell r="K7">
            <v>0.2</v>
          </cell>
        </row>
        <row r="8">
          <cell r="B8">
            <v>19.183333333333334</v>
          </cell>
          <cell r="C8">
            <v>29</v>
          </cell>
          <cell r="D8">
            <v>13.1</v>
          </cell>
          <cell r="E8">
            <v>68.625</v>
          </cell>
          <cell r="F8">
            <v>91</v>
          </cell>
          <cell r="G8">
            <v>41</v>
          </cell>
          <cell r="H8">
            <v>12.96</v>
          </cell>
          <cell r="I8" t="str">
            <v>NE</v>
          </cell>
          <cell r="J8">
            <v>27</v>
          </cell>
          <cell r="K8">
            <v>0</v>
          </cell>
        </row>
        <row r="9">
          <cell r="B9">
            <v>24.316666666666666</v>
          </cell>
          <cell r="C9">
            <v>33.6</v>
          </cell>
          <cell r="D9">
            <v>18.2</v>
          </cell>
          <cell r="E9">
            <v>70.458333333333329</v>
          </cell>
          <cell r="F9">
            <v>94</v>
          </cell>
          <cell r="G9">
            <v>33</v>
          </cell>
          <cell r="H9">
            <v>17.64</v>
          </cell>
          <cell r="I9" t="str">
            <v>NO</v>
          </cell>
          <cell r="J9">
            <v>33.480000000000004</v>
          </cell>
          <cell r="K9">
            <v>0</v>
          </cell>
        </row>
        <row r="10">
          <cell r="B10">
            <v>24.950000000000003</v>
          </cell>
          <cell r="C10">
            <v>32.1</v>
          </cell>
          <cell r="D10">
            <v>19</v>
          </cell>
          <cell r="E10">
            <v>71.125</v>
          </cell>
          <cell r="F10">
            <v>93</v>
          </cell>
          <cell r="G10">
            <v>45</v>
          </cell>
          <cell r="H10">
            <v>12.6</v>
          </cell>
          <cell r="I10" t="str">
            <v>N</v>
          </cell>
          <cell r="J10">
            <v>29.880000000000003</v>
          </cell>
          <cell r="K10">
            <v>0</v>
          </cell>
        </row>
        <row r="11">
          <cell r="B11">
            <v>26.029166666666665</v>
          </cell>
          <cell r="C11">
            <v>33.299999999999997</v>
          </cell>
          <cell r="D11">
            <v>20.3</v>
          </cell>
          <cell r="E11">
            <v>62.583333333333336</v>
          </cell>
          <cell r="F11">
            <v>89</v>
          </cell>
          <cell r="G11">
            <v>33</v>
          </cell>
          <cell r="H11">
            <v>12.24</v>
          </cell>
          <cell r="I11" t="str">
            <v>N</v>
          </cell>
          <cell r="J11">
            <v>33.119999999999997</v>
          </cell>
          <cell r="K11">
            <v>0</v>
          </cell>
        </row>
        <row r="12">
          <cell r="B12">
            <v>25.791666666666668</v>
          </cell>
          <cell r="C12">
            <v>34.299999999999997</v>
          </cell>
          <cell r="D12">
            <v>18.5</v>
          </cell>
          <cell r="E12">
            <v>56.5</v>
          </cell>
          <cell r="F12">
            <v>85</v>
          </cell>
          <cell r="G12">
            <v>26</v>
          </cell>
          <cell r="H12">
            <v>17.64</v>
          </cell>
          <cell r="I12" t="str">
            <v>N</v>
          </cell>
          <cell r="J12">
            <v>41.76</v>
          </cell>
          <cell r="K12">
            <v>0</v>
          </cell>
        </row>
        <row r="13">
          <cell r="B13">
            <v>22.958333333333339</v>
          </cell>
          <cell r="C13">
            <v>28.7</v>
          </cell>
          <cell r="D13">
            <v>18.8</v>
          </cell>
          <cell r="E13">
            <v>78.208333333333329</v>
          </cell>
          <cell r="F13">
            <v>94</v>
          </cell>
          <cell r="G13">
            <v>55</v>
          </cell>
          <cell r="H13">
            <v>8.2799999999999994</v>
          </cell>
          <cell r="I13" t="str">
            <v>S</v>
          </cell>
          <cell r="J13">
            <v>41.4</v>
          </cell>
          <cell r="K13">
            <v>0</v>
          </cell>
        </row>
        <row r="14">
          <cell r="B14">
            <v>23.087500000000002</v>
          </cell>
          <cell r="C14">
            <v>31</v>
          </cell>
          <cell r="D14">
            <v>18.100000000000001</v>
          </cell>
          <cell r="E14">
            <v>72.708333333333329</v>
          </cell>
          <cell r="F14">
            <v>94</v>
          </cell>
          <cell r="G14">
            <v>40</v>
          </cell>
          <cell r="H14">
            <v>7.9200000000000008</v>
          </cell>
          <cell r="I14" t="str">
            <v>S</v>
          </cell>
          <cell r="J14">
            <v>28.08</v>
          </cell>
          <cell r="K14">
            <v>0</v>
          </cell>
        </row>
        <row r="15">
          <cell r="B15">
            <v>23.354166666666668</v>
          </cell>
          <cell r="C15">
            <v>38.799999999999997</v>
          </cell>
          <cell r="D15">
            <v>17</v>
          </cell>
          <cell r="E15">
            <v>64.166666666666671</v>
          </cell>
          <cell r="F15">
            <v>88</v>
          </cell>
          <cell r="G15">
            <v>24</v>
          </cell>
          <cell r="H15">
            <v>14.76</v>
          </cell>
          <cell r="I15" t="str">
            <v>SE</v>
          </cell>
          <cell r="J15">
            <v>32.76</v>
          </cell>
          <cell r="K15">
            <v>0</v>
          </cell>
        </row>
        <row r="16">
          <cell r="B16">
            <v>23.799999999999997</v>
          </cell>
          <cell r="C16">
            <v>31.8</v>
          </cell>
          <cell r="D16">
            <v>18.899999999999999</v>
          </cell>
          <cell r="E16">
            <v>59.833333333333336</v>
          </cell>
          <cell r="F16">
            <v>77</v>
          </cell>
          <cell r="G16">
            <v>37</v>
          </cell>
          <cell r="H16">
            <v>18.36</v>
          </cell>
          <cell r="I16" t="str">
            <v>NE</v>
          </cell>
          <cell r="J16">
            <v>39.24</v>
          </cell>
          <cell r="K16">
            <v>0</v>
          </cell>
        </row>
        <row r="17">
          <cell r="B17">
            <v>23.375</v>
          </cell>
          <cell r="C17">
            <v>30.5</v>
          </cell>
          <cell r="D17">
            <v>16.899999999999999</v>
          </cell>
          <cell r="E17">
            <v>60.958333333333336</v>
          </cell>
          <cell r="F17">
            <v>85</v>
          </cell>
          <cell r="G17">
            <v>37</v>
          </cell>
          <cell r="H17">
            <v>11.879999999999999</v>
          </cell>
          <cell r="I17" t="str">
            <v>NE</v>
          </cell>
          <cell r="J17">
            <v>27.720000000000002</v>
          </cell>
          <cell r="K17">
            <v>0</v>
          </cell>
        </row>
        <row r="18">
          <cell r="B18">
            <v>23.408333333333331</v>
          </cell>
          <cell r="C18">
            <v>30.8</v>
          </cell>
          <cell r="D18">
            <v>18.7</v>
          </cell>
          <cell r="E18">
            <v>66.208333333333329</v>
          </cell>
          <cell r="F18">
            <v>88</v>
          </cell>
          <cell r="G18">
            <v>34</v>
          </cell>
          <cell r="H18">
            <v>13.32</v>
          </cell>
          <cell r="I18" t="str">
            <v>NE</v>
          </cell>
          <cell r="J18">
            <v>29.880000000000003</v>
          </cell>
          <cell r="K18">
            <v>0</v>
          </cell>
        </row>
        <row r="19">
          <cell r="B19">
            <v>24.179166666666671</v>
          </cell>
          <cell r="C19">
            <v>31.5</v>
          </cell>
          <cell r="D19">
            <v>18.100000000000001</v>
          </cell>
          <cell r="E19">
            <v>63.708333333333336</v>
          </cell>
          <cell r="F19">
            <v>90</v>
          </cell>
          <cell r="G19">
            <v>34</v>
          </cell>
          <cell r="H19">
            <v>10.08</v>
          </cell>
          <cell r="I19" t="str">
            <v>S</v>
          </cell>
          <cell r="J19">
            <v>21.96</v>
          </cell>
          <cell r="K19">
            <v>0</v>
          </cell>
        </row>
        <row r="20">
          <cell r="B20">
            <v>23.887500000000003</v>
          </cell>
          <cell r="C20">
            <v>32.4</v>
          </cell>
          <cell r="D20">
            <v>17.100000000000001</v>
          </cell>
          <cell r="E20">
            <v>62.166666666666664</v>
          </cell>
          <cell r="F20">
            <v>87</v>
          </cell>
          <cell r="G20">
            <v>31</v>
          </cell>
          <cell r="H20">
            <v>6.12</v>
          </cell>
          <cell r="I20" t="str">
            <v>SO</v>
          </cell>
          <cell r="J20">
            <v>20.16</v>
          </cell>
          <cell r="K20">
            <v>0</v>
          </cell>
        </row>
        <row r="21">
          <cell r="B21">
            <v>24.083333333333339</v>
          </cell>
          <cell r="C21">
            <v>32</v>
          </cell>
          <cell r="D21">
            <v>17.8</v>
          </cell>
          <cell r="E21">
            <v>63.875</v>
          </cell>
          <cell r="F21">
            <v>92</v>
          </cell>
          <cell r="G21">
            <v>30</v>
          </cell>
          <cell r="H21">
            <v>9</v>
          </cell>
          <cell r="I21" t="str">
            <v>S</v>
          </cell>
          <cell r="J21">
            <v>19.440000000000001</v>
          </cell>
          <cell r="K21">
            <v>0</v>
          </cell>
        </row>
        <row r="22">
          <cell r="B22">
            <v>23.404166666666669</v>
          </cell>
          <cell r="C22">
            <v>31.7</v>
          </cell>
          <cell r="D22">
            <v>17</v>
          </cell>
          <cell r="E22">
            <v>62.458333333333336</v>
          </cell>
          <cell r="F22">
            <v>88</v>
          </cell>
          <cell r="G22">
            <v>26</v>
          </cell>
          <cell r="H22">
            <v>6.84</v>
          </cell>
          <cell r="I22" t="str">
            <v>S</v>
          </cell>
          <cell r="J22">
            <v>21.6</v>
          </cell>
          <cell r="K22">
            <v>0</v>
          </cell>
        </row>
        <row r="23">
          <cell r="B23">
            <v>22.608333333333334</v>
          </cell>
          <cell r="C23">
            <v>28.7</v>
          </cell>
          <cell r="D23">
            <v>17.8</v>
          </cell>
          <cell r="E23">
            <v>67.166666666666671</v>
          </cell>
          <cell r="F23">
            <v>88</v>
          </cell>
          <cell r="G23">
            <v>42</v>
          </cell>
          <cell r="H23">
            <v>9.7200000000000006</v>
          </cell>
          <cell r="I23" t="str">
            <v>S</v>
          </cell>
          <cell r="J23">
            <v>20.16</v>
          </cell>
          <cell r="K23">
            <v>0</v>
          </cell>
        </row>
        <row r="24">
          <cell r="B24">
            <v>19.679166666666667</v>
          </cell>
          <cell r="C24">
            <v>28.1</v>
          </cell>
          <cell r="D24">
            <v>12.9</v>
          </cell>
          <cell r="E24">
            <v>68.708333333333329</v>
          </cell>
          <cell r="F24">
            <v>90</v>
          </cell>
          <cell r="G24">
            <v>38</v>
          </cell>
          <cell r="H24">
            <v>10.08</v>
          </cell>
          <cell r="I24" t="str">
            <v>S</v>
          </cell>
          <cell r="J24">
            <v>20.88</v>
          </cell>
          <cell r="K24">
            <v>0</v>
          </cell>
        </row>
        <row r="25">
          <cell r="B25">
            <v>19.441666666666666</v>
          </cell>
          <cell r="C25">
            <v>28.5</v>
          </cell>
          <cell r="D25">
            <v>12.7</v>
          </cell>
          <cell r="E25">
            <v>67</v>
          </cell>
          <cell r="F25">
            <v>92</v>
          </cell>
          <cell r="G25">
            <v>30</v>
          </cell>
          <cell r="H25">
            <v>7.2</v>
          </cell>
          <cell r="I25" t="str">
            <v>S</v>
          </cell>
          <cell r="J25">
            <v>19.440000000000001</v>
          </cell>
          <cell r="K25">
            <v>0</v>
          </cell>
        </row>
        <row r="26">
          <cell r="B26">
            <v>20.470833333333335</v>
          </cell>
          <cell r="C26">
            <v>31.1</v>
          </cell>
          <cell r="D26">
            <v>12.5</v>
          </cell>
          <cell r="E26">
            <v>64.333333333333329</v>
          </cell>
          <cell r="F26">
            <v>91</v>
          </cell>
          <cell r="G26">
            <v>30</v>
          </cell>
          <cell r="H26">
            <v>8.64</v>
          </cell>
          <cell r="I26" t="str">
            <v>NE</v>
          </cell>
          <cell r="J26">
            <v>21.240000000000002</v>
          </cell>
          <cell r="K26">
            <v>0</v>
          </cell>
        </row>
        <row r="27">
          <cell r="B27">
            <v>22.687500000000004</v>
          </cell>
          <cell r="C27">
            <v>30.2</v>
          </cell>
          <cell r="D27">
            <v>16.5</v>
          </cell>
          <cell r="E27">
            <v>61.75</v>
          </cell>
          <cell r="F27">
            <v>84</v>
          </cell>
          <cell r="G27">
            <v>32</v>
          </cell>
          <cell r="H27">
            <v>12.24</v>
          </cell>
          <cell r="I27" t="str">
            <v>NE</v>
          </cell>
          <cell r="J27">
            <v>28.8</v>
          </cell>
          <cell r="K27">
            <v>0</v>
          </cell>
        </row>
        <row r="28">
          <cell r="B28">
            <v>22.349999999999998</v>
          </cell>
          <cell r="C28">
            <v>31.2</v>
          </cell>
          <cell r="D28">
            <v>15.7</v>
          </cell>
          <cell r="E28">
            <v>65.625</v>
          </cell>
          <cell r="F28">
            <v>91</v>
          </cell>
          <cell r="G28">
            <v>29</v>
          </cell>
          <cell r="H28">
            <v>7.2</v>
          </cell>
          <cell r="I28" t="str">
            <v>N</v>
          </cell>
          <cell r="J28">
            <v>20.52</v>
          </cell>
          <cell r="K28">
            <v>0</v>
          </cell>
        </row>
        <row r="29">
          <cell r="B29">
            <v>23.070833333333336</v>
          </cell>
          <cell r="C29">
            <v>31.8</v>
          </cell>
          <cell r="D29">
            <v>16.7</v>
          </cell>
          <cell r="E29">
            <v>64.75</v>
          </cell>
          <cell r="F29">
            <v>93</v>
          </cell>
          <cell r="G29">
            <v>31</v>
          </cell>
          <cell r="H29">
            <v>11.879999999999999</v>
          </cell>
          <cell r="I29" t="str">
            <v>N</v>
          </cell>
          <cell r="J29">
            <v>33.840000000000003</v>
          </cell>
          <cell r="K29">
            <v>0</v>
          </cell>
        </row>
        <row r="30">
          <cell r="B30">
            <v>23.525000000000002</v>
          </cell>
          <cell r="C30">
            <v>31.8</v>
          </cell>
          <cell r="D30">
            <v>17.8</v>
          </cell>
          <cell r="E30">
            <v>62.625</v>
          </cell>
          <cell r="F30">
            <v>85</v>
          </cell>
          <cell r="G30">
            <v>31</v>
          </cell>
          <cell r="H30">
            <v>10.08</v>
          </cell>
          <cell r="I30" t="str">
            <v>N</v>
          </cell>
          <cell r="J30">
            <v>25.92</v>
          </cell>
          <cell r="K30">
            <v>0</v>
          </cell>
        </row>
        <row r="31">
          <cell r="B31">
            <v>24.020833333333329</v>
          </cell>
          <cell r="C31">
            <v>33.200000000000003</v>
          </cell>
          <cell r="D31">
            <v>17</v>
          </cell>
          <cell r="E31">
            <v>62.333333333333336</v>
          </cell>
          <cell r="F31">
            <v>94</v>
          </cell>
          <cell r="G31">
            <v>26</v>
          </cell>
          <cell r="H31">
            <v>9.3600000000000012</v>
          </cell>
          <cell r="I31" t="str">
            <v>N</v>
          </cell>
          <cell r="J31">
            <v>24.840000000000003</v>
          </cell>
          <cell r="K31">
            <v>0</v>
          </cell>
        </row>
        <row r="32">
          <cell r="B32">
            <v>21.524999999999995</v>
          </cell>
          <cell r="C32">
            <v>24.8</v>
          </cell>
          <cell r="D32">
            <v>18.5</v>
          </cell>
          <cell r="E32">
            <v>70.208333333333329</v>
          </cell>
          <cell r="F32">
            <v>90</v>
          </cell>
          <cell r="G32">
            <v>52</v>
          </cell>
          <cell r="H32">
            <v>12.6</v>
          </cell>
          <cell r="I32" t="str">
            <v>SO</v>
          </cell>
          <cell r="J32">
            <v>24.840000000000003</v>
          </cell>
          <cell r="K32">
            <v>0</v>
          </cell>
        </row>
        <row r="33">
          <cell r="B33">
            <v>17.124999999999996</v>
          </cell>
          <cell r="C33">
            <v>20.9</v>
          </cell>
          <cell r="D33">
            <v>14.5</v>
          </cell>
          <cell r="E33">
            <v>73.125</v>
          </cell>
          <cell r="F33">
            <v>86</v>
          </cell>
          <cell r="G33">
            <v>56</v>
          </cell>
          <cell r="H33">
            <v>10.08</v>
          </cell>
          <cell r="I33" t="str">
            <v>SO</v>
          </cell>
          <cell r="J33">
            <v>25.2</v>
          </cell>
          <cell r="K33">
            <v>0</v>
          </cell>
        </row>
        <row r="34">
          <cell r="B34">
            <v>16.095833333333335</v>
          </cell>
          <cell r="C34">
            <v>24.1</v>
          </cell>
          <cell r="D34">
            <v>9.6</v>
          </cell>
          <cell r="E34">
            <v>70.166666666666671</v>
          </cell>
          <cell r="F34">
            <v>92</v>
          </cell>
          <cell r="G34">
            <v>39</v>
          </cell>
          <cell r="H34">
            <v>6.12</v>
          </cell>
          <cell r="I34" t="str">
            <v>SO</v>
          </cell>
          <cell r="J34">
            <v>15.48</v>
          </cell>
          <cell r="K34">
            <v>0</v>
          </cell>
        </row>
        <row r="35">
          <cell r="I35" t="str">
            <v>S</v>
          </cell>
        </row>
      </sheetData>
      <sheetData sheetId="6">
        <row r="5">
          <cell r="B5" t="str">
            <v>*</v>
          </cell>
        </row>
      </sheetData>
      <sheetData sheetId="7">
        <row r="5">
          <cell r="B5">
            <v>22.075000000000003</v>
          </cell>
        </row>
      </sheetData>
      <sheetData sheetId="8">
        <row r="5">
          <cell r="B5" t="str">
            <v>*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abSelected="1" zoomScale="90" zoomScaleNormal="90" workbookViewId="0">
      <selection activeCell="U45" sqref="U45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9" bestFit="1" customWidth="1"/>
    <col min="33" max="33" width="9.140625" style="1"/>
  </cols>
  <sheetData>
    <row r="1" spans="1:33" ht="20.100000000000001" customHeight="1" x14ac:dyDescent="0.2">
      <c r="A1" s="95" t="s">
        <v>22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33" s="4" customFormat="1" ht="20.100000000000001" customHeight="1" x14ac:dyDescent="0.2">
      <c r="A2" s="96" t="s">
        <v>21</v>
      </c>
      <c r="B2" s="94" t="s">
        <v>139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7"/>
    </row>
    <row r="3" spans="1:33" s="5" customFormat="1" ht="20.100000000000001" customHeight="1" x14ac:dyDescent="0.2">
      <c r="A3" s="96"/>
      <c r="B3" s="97">
        <v>1</v>
      </c>
      <c r="C3" s="97">
        <f>SUM(B3+1)</f>
        <v>2</v>
      </c>
      <c r="D3" s="97">
        <f t="shared" ref="D3:AD3" si="0">SUM(C3+1)</f>
        <v>3</v>
      </c>
      <c r="E3" s="97">
        <f t="shared" si="0"/>
        <v>4</v>
      </c>
      <c r="F3" s="97">
        <f t="shared" si="0"/>
        <v>5</v>
      </c>
      <c r="G3" s="97">
        <f t="shared" si="0"/>
        <v>6</v>
      </c>
      <c r="H3" s="97">
        <f t="shared" si="0"/>
        <v>7</v>
      </c>
      <c r="I3" s="97">
        <f t="shared" si="0"/>
        <v>8</v>
      </c>
      <c r="J3" s="97">
        <f t="shared" si="0"/>
        <v>9</v>
      </c>
      <c r="K3" s="97">
        <f t="shared" si="0"/>
        <v>10</v>
      </c>
      <c r="L3" s="97">
        <f t="shared" si="0"/>
        <v>11</v>
      </c>
      <c r="M3" s="97">
        <f t="shared" si="0"/>
        <v>12</v>
      </c>
      <c r="N3" s="97">
        <f t="shared" si="0"/>
        <v>13</v>
      </c>
      <c r="O3" s="97">
        <f t="shared" si="0"/>
        <v>14</v>
      </c>
      <c r="P3" s="97">
        <f t="shared" si="0"/>
        <v>15</v>
      </c>
      <c r="Q3" s="97">
        <f t="shared" si="0"/>
        <v>16</v>
      </c>
      <c r="R3" s="97">
        <f t="shared" si="0"/>
        <v>17</v>
      </c>
      <c r="S3" s="97">
        <f t="shared" si="0"/>
        <v>18</v>
      </c>
      <c r="T3" s="97">
        <f t="shared" si="0"/>
        <v>19</v>
      </c>
      <c r="U3" s="97">
        <f t="shared" si="0"/>
        <v>20</v>
      </c>
      <c r="V3" s="97">
        <f t="shared" si="0"/>
        <v>21</v>
      </c>
      <c r="W3" s="97">
        <f t="shared" si="0"/>
        <v>22</v>
      </c>
      <c r="X3" s="97">
        <f t="shared" si="0"/>
        <v>23</v>
      </c>
      <c r="Y3" s="97">
        <f t="shared" si="0"/>
        <v>24</v>
      </c>
      <c r="Z3" s="97">
        <f t="shared" si="0"/>
        <v>25</v>
      </c>
      <c r="AA3" s="97">
        <f t="shared" si="0"/>
        <v>26</v>
      </c>
      <c r="AB3" s="97">
        <f t="shared" si="0"/>
        <v>27</v>
      </c>
      <c r="AC3" s="97">
        <f t="shared" si="0"/>
        <v>28</v>
      </c>
      <c r="AD3" s="97">
        <f t="shared" si="0"/>
        <v>29</v>
      </c>
      <c r="AE3" s="97">
        <v>30</v>
      </c>
      <c r="AF3" s="37" t="s">
        <v>40</v>
      </c>
      <c r="AG3" s="8"/>
    </row>
    <row r="4" spans="1:33" s="5" customFormat="1" ht="20.100000000000001" customHeight="1" x14ac:dyDescent="0.2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37" t="s">
        <v>39</v>
      </c>
      <c r="AG4" s="8"/>
    </row>
    <row r="5" spans="1:33" s="5" customFormat="1" ht="20.100000000000001" customHeight="1" x14ac:dyDescent="0.2">
      <c r="A5" s="17" t="s">
        <v>47</v>
      </c>
      <c r="B5" s="18">
        <f>[1]Junho!$B$5</f>
        <v>19.837499999999995</v>
      </c>
      <c r="C5" s="18">
        <f>[1]Junho!$B$6</f>
        <v>18.316666666666666</v>
      </c>
      <c r="D5" s="18">
        <f>[1]Junho!$B$7</f>
        <v>15.9125</v>
      </c>
      <c r="E5" s="18">
        <f>[1]Junho!$B$8</f>
        <v>19.675000000000001</v>
      </c>
      <c r="F5" s="18">
        <f>[1]Junho!$B$9</f>
        <v>23.970833333333331</v>
      </c>
      <c r="G5" s="18">
        <f>[1]Junho!$B$10</f>
        <v>24.787500000000005</v>
      </c>
      <c r="H5" s="18">
        <f>[1]Junho!$B$11</f>
        <v>25.170833333333334</v>
      </c>
      <c r="I5" s="18">
        <f>[1]Junho!$B$12</f>
        <v>24.087499999999995</v>
      </c>
      <c r="J5" s="18">
        <f>[1]Junho!$B$13</f>
        <v>20.916666666666668</v>
      </c>
      <c r="K5" s="18">
        <f>[1]Junho!$B$14</f>
        <v>22.037499999999994</v>
      </c>
      <c r="L5" s="18">
        <f>[1]Junho!$B$15</f>
        <v>22.145833333333332</v>
      </c>
      <c r="M5" s="18">
        <f>[1]Junho!$B$16</f>
        <v>22.5</v>
      </c>
      <c r="N5" s="18">
        <f>[1]Junho!$B$17</f>
        <v>23.400000000000002</v>
      </c>
      <c r="O5" s="18">
        <f>[1]Junho!$B$18</f>
        <v>22.970833333333335</v>
      </c>
      <c r="P5" s="18">
        <f>[1]Junho!$B$19</f>
        <v>22.954166666666666</v>
      </c>
      <c r="Q5" s="18">
        <f>[1]Junho!$B$20</f>
        <v>22.058333333333334</v>
      </c>
      <c r="R5" s="18">
        <f>[1]Junho!$B$21</f>
        <v>21.833333333333339</v>
      </c>
      <c r="S5" s="18">
        <f>[1]Junho!$B$22</f>
        <v>20.733333333333331</v>
      </c>
      <c r="T5" s="18">
        <f>[1]Junho!$B$23</f>
        <v>19.570833333333329</v>
      </c>
      <c r="U5" s="18">
        <f>[1]Junho!$B$24</f>
        <v>18.649999999999999</v>
      </c>
      <c r="V5" s="18">
        <f>[1]Junho!$B$25</f>
        <v>18.658333333333331</v>
      </c>
      <c r="W5" s="18">
        <f>[1]Junho!$B$26</f>
        <v>19.995833333333334</v>
      </c>
      <c r="X5" s="18">
        <f>[1]Junho!$B$27</f>
        <v>22.904166666666669</v>
      </c>
      <c r="Y5" s="18">
        <f>[1]Junho!$B$28</f>
        <v>21.150000000000002</v>
      </c>
      <c r="Z5" s="18">
        <f>[1]Junho!$B$29</f>
        <v>21.083333333333336</v>
      </c>
      <c r="AA5" s="18">
        <f>[1]Junho!$B$30</f>
        <v>21.358333333333334</v>
      </c>
      <c r="AB5" s="18">
        <f>[1]Junho!$B$31</f>
        <v>22.141666666666666</v>
      </c>
      <c r="AC5" s="18">
        <f>[1]Junho!$B$32</f>
        <v>19.945833333333333</v>
      </c>
      <c r="AD5" s="18">
        <f>[1]Junho!$B$33</f>
        <v>15.87083333333333</v>
      </c>
      <c r="AE5" s="18">
        <f>[1]Junho!$B$34</f>
        <v>13.741666666666667</v>
      </c>
      <c r="AF5" s="38">
        <f t="shared" ref="AF5:AF13" si="1">AVERAGE(B5:AE5)</f>
        <v>20.94597222222222</v>
      </c>
      <c r="AG5" s="8"/>
    </row>
    <row r="6" spans="1:33" ht="17.100000000000001" customHeight="1" x14ac:dyDescent="0.2">
      <c r="A6" s="17" t="s">
        <v>0</v>
      </c>
      <c r="B6" s="19">
        <f>[2]Junho!$B$5</f>
        <v>17.95</v>
      </c>
      <c r="C6" s="19">
        <f>[2]Junho!$B$6</f>
        <v>13.033333333333337</v>
      </c>
      <c r="D6" s="19">
        <f>[2]Junho!$B$7</f>
        <v>12.533333333333337</v>
      </c>
      <c r="E6" s="19">
        <f>[2]Junho!$B$8</f>
        <v>17.329166666666669</v>
      </c>
      <c r="F6" s="19">
        <f>[2]Junho!$B$9</f>
        <v>23.395833333333329</v>
      </c>
      <c r="G6" s="19">
        <f>[2]Junho!$B$10</f>
        <v>22.129166666666674</v>
      </c>
      <c r="H6" s="19">
        <f>[2]Junho!$B$11</f>
        <v>24.045833333333334</v>
      </c>
      <c r="I6" s="19">
        <f>[2]Junho!$B$12</f>
        <v>20.779166666666669</v>
      </c>
      <c r="J6" s="19">
        <f>[2]Junho!$B$13</f>
        <v>16.024999999999999</v>
      </c>
      <c r="K6" s="19">
        <f>[2]Junho!$B$14</f>
        <v>16.770833333333332</v>
      </c>
      <c r="L6" s="19">
        <f>[2]Junho!$B$15</f>
        <v>19.395833333333332</v>
      </c>
      <c r="M6" s="19">
        <f>[2]Junho!$B$16</f>
        <v>20.633333333333336</v>
      </c>
      <c r="N6" s="19">
        <f>[2]Junho!$B$17</f>
        <v>22.383333333333329</v>
      </c>
      <c r="O6" s="19">
        <f>[2]Junho!$B$18</f>
        <v>18.639130434782611</v>
      </c>
      <c r="P6" s="19">
        <f>[2]Junho!$B$19</f>
        <v>19.654166666666665</v>
      </c>
      <c r="Q6" s="19">
        <f>[2]Junho!$B$20</f>
        <v>21.570833333333336</v>
      </c>
      <c r="R6" s="19">
        <f>[2]Junho!$B$21</f>
        <v>21.375</v>
      </c>
      <c r="S6" s="19">
        <f>[2]Junho!$B$22</f>
        <v>19.029166666666665</v>
      </c>
      <c r="T6" s="19">
        <f>[2]Junho!$B$23</f>
        <v>16.766666666666662</v>
      </c>
      <c r="U6" s="19">
        <f>[2]Junho!$B$24</f>
        <v>14.733333333333334</v>
      </c>
      <c r="V6" s="19">
        <f>[2]Junho!$B$25</f>
        <v>15.858333333333336</v>
      </c>
      <c r="W6" s="19">
        <f>[2]Junho!$B$26</f>
        <v>17.070833333333333</v>
      </c>
      <c r="X6" s="19">
        <f>[2]Junho!$B$27</f>
        <v>20.091666666666665</v>
      </c>
      <c r="Y6" s="19">
        <f>[2]Junho!$B$28</f>
        <v>22.287499999999998</v>
      </c>
      <c r="Z6" s="19">
        <f>[2]Junho!$B$29</f>
        <v>21.820833333333329</v>
      </c>
      <c r="AA6" s="19">
        <f>[2]Junho!$B$30</f>
        <v>23.258333333333329</v>
      </c>
      <c r="AB6" s="19">
        <f>[2]Junho!$B$31</f>
        <v>18.979166666666668</v>
      </c>
      <c r="AC6" s="19">
        <f>[2]Junho!$B$32</f>
        <v>14.008333333333333</v>
      </c>
      <c r="AD6" s="19">
        <f>[2]Junho!$B$33</f>
        <v>13.35</v>
      </c>
      <c r="AE6" s="19">
        <f>[2]Junho!$B$34</f>
        <v>13.987500000000002</v>
      </c>
      <c r="AF6" s="39">
        <f t="shared" si="1"/>
        <v>18.629498792270528</v>
      </c>
    </row>
    <row r="7" spans="1:33" ht="17.100000000000001" customHeight="1" x14ac:dyDescent="0.2">
      <c r="A7" s="17" t="s">
        <v>1</v>
      </c>
      <c r="B7" s="87" t="str">
        <f>[3]Junho!$B$5</f>
        <v>*</v>
      </c>
      <c r="C7" s="87" t="str">
        <f>[3]Junho!$B$6</f>
        <v>*</v>
      </c>
      <c r="D7" s="87" t="str">
        <f>[3]Junho!$B$7</f>
        <v>*</v>
      </c>
      <c r="E7" s="87" t="str">
        <f>[3]Junho!$B$8</f>
        <v>*</v>
      </c>
      <c r="F7" s="87" t="str">
        <f>[3]Junho!$B$9</f>
        <v>*</v>
      </c>
      <c r="G7" s="87" t="str">
        <f>[3]Junho!$B$10</f>
        <v>*</v>
      </c>
      <c r="H7" s="87" t="str">
        <f>[3]Junho!$B$11</f>
        <v>*</v>
      </c>
      <c r="I7" s="87" t="str">
        <f>[3]Junho!$B$12</f>
        <v>*</v>
      </c>
      <c r="J7" s="87" t="str">
        <f>[3]Junho!$B$13</f>
        <v>*</v>
      </c>
      <c r="K7" s="87" t="str">
        <f>[3]Junho!$B$14</f>
        <v>*</v>
      </c>
      <c r="L7" s="87" t="str">
        <f>[3]Junho!$B$15</f>
        <v>*</v>
      </c>
      <c r="M7" s="87" t="str">
        <f>[3]Junho!$B$16</f>
        <v>*</v>
      </c>
      <c r="N7" s="87" t="str">
        <f>[3]Junho!$B$17</f>
        <v>*</v>
      </c>
      <c r="O7" s="87" t="str">
        <f>[3]Junho!$B$18</f>
        <v>*</v>
      </c>
      <c r="P7" s="87" t="str">
        <f>[3]Junho!$B$19</f>
        <v>*</v>
      </c>
      <c r="Q7" s="87" t="str">
        <f>[3]Junho!$B$20</f>
        <v>*</v>
      </c>
      <c r="R7" s="87" t="str">
        <f>[3]Junho!$B$21</f>
        <v>*</v>
      </c>
      <c r="S7" s="87" t="str">
        <f>[3]Junho!$B$22</f>
        <v>*</v>
      </c>
      <c r="T7" s="87" t="str">
        <f>[3]Junho!$B$23</f>
        <v>*</v>
      </c>
      <c r="U7" s="87" t="str">
        <f>[3]Junho!$B$24</f>
        <v>*</v>
      </c>
      <c r="V7" s="87" t="str">
        <f>[3]Junho!$B$25</f>
        <v>*</v>
      </c>
      <c r="W7" s="87" t="str">
        <f>[3]Junho!$B$26</f>
        <v>*</v>
      </c>
      <c r="X7" s="86" t="str">
        <f>[3]Junho!$B$27</f>
        <v>*</v>
      </c>
      <c r="Y7" s="87" t="str">
        <f>[3]Junho!$B$28</f>
        <v>*</v>
      </c>
      <c r="Z7" s="87" t="str">
        <f>[3]Junho!$B$29</f>
        <v>*</v>
      </c>
      <c r="AA7" s="87" t="str">
        <f>[3]Junho!$B$30</f>
        <v>*</v>
      </c>
      <c r="AB7" s="87" t="str">
        <f>[3]Junho!$B$31</f>
        <v>*</v>
      </c>
      <c r="AC7" s="87" t="str">
        <f>[3]Junho!$B$32</f>
        <v>*</v>
      </c>
      <c r="AD7" s="87" t="str">
        <f>[3]Junho!$B$33</f>
        <v>*</v>
      </c>
      <c r="AE7" s="87" t="str">
        <f>[3]Junho!$B$34</f>
        <v>*</v>
      </c>
      <c r="AF7" s="88" t="s">
        <v>143</v>
      </c>
    </row>
    <row r="8" spans="1:33" ht="17.100000000000001" customHeight="1" x14ac:dyDescent="0.2">
      <c r="A8" s="17" t="s">
        <v>55</v>
      </c>
      <c r="B8" s="19">
        <f>[4]Junho!$B$5</f>
        <v>19.583333333333332</v>
      </c>
      <c r="C8" s="19">
        <f>[4]Junho!$B$6</f>
        <v>16.037500000000001</v>
      </c>
      <c r="D8" s="19">
        <f>[4]Junho!$B$7</f>
        <v>16.366666666666664</v>
      </c>
      <c r="E8" s="19">
        <f>[4]Junho!$B$8</f>
        <v>18.233333333333334</v>
      </c>
      <c r="F8" s="19">
        <f>[4]Junho!$B$9</f>
        <v>22.720833333333331</v>
      </c>
      <c r="G8" s="19">
        <f>[4]Junho!$B$10</f>
        <v>24.662499999999998</v>
      </c>
      <c r="H8" s="19">
        <f>[4]Junho!$B$11</f>
        <v>26.266666666666666</v>
      </c>
      <c r="I8" s="19">
        <f>[4]Junho!$B$12</f>
        <v>24.350000000000005</v>
      </c>
      <c r="J8" s="19">
        <f>[4]Junho!$B$13</f>
        <v>19.145833333333332</v>
      </c>
      <c r="K8" s="19">
        <f>[4]Junho!$B$14</f>
        <v>20.574999999999999</v>
      </c>
      <c r="L8" s="19">
        <f>[4]Junho!$B$15</f>
        <v>21.125</v>
      </c>
      <c r="M8" s="19">
        <f>[4]Junho!$B$16</f>
        <v>22.475000000000005</v>
      </c>
      <c r="N8" s="19">
        <f>[4]Junho!$B$17</f>
        <v>23.05</v>
      </c>
      <c r="O8" s="19">
        <f>[4]Junho!$B$18</f>
        <v>22.145833333333332</v>
      </c>
      <c r="P8" s="19">
        <f>[4]Junho!$B$19</f>
        <v>23.470833333333335</v>
      </c>
      <c r="Q8" s="19">
        <f>[4]Junho!$B$20</f>
        <v>23.291666666666668</v>
      </c>
      <c r="R8" s="19">
        <f>[4]Junho!$B$21</f>
        <v>22.833333333333339</v>
      </c>
      <c r="S8" s="19">
        <f>[4]Junho!$B$22</f>
        <v>22.900000000000006</v>
      </c>
      <c r="T8" s="19">
        <f>[4]Junho!$B$23</f>
        <v>19.358333333333331</v>
      </c>
      <c r="U8" s="19">
        <f>[4]Junho!$B$24</f>
        <v>17.56666666666667</v>
      </c>
      <c r="V8" s="19">
        <f>[4]Junho!$B$25</f>
        <v>17.125</v>
      </c>
      <c r="W8" s="19">
        <f>[4]Junho!$B$26</f>
        <v>19.154166666666669</v>
      </c>
      <c r="X8" s="19">
        <f>[4]Junho!$B$27</f>
        <v>23.125</v>
      </c>
      <c r="Y8" s="19">
        <f>[4]Junho!$B$28</f>
        <v>22.824999999999999</v>
      </c>
      <c r="Z8" s="19">
        <f>[4]Junho!$B$29</f>
        <v>23.291666666666661</v>
      </c>
      <c r="AA8" s="19">
        <f>[4]Junho!$B$30</f>
        <v>23.291666666666661</v>
      </c>
      <c r="AB8" s="19">
        <f>[4]Junho!$B$31</f>
        <v>24.345833333333331</v>
      </c>
      <c r="AC8" s="19">
        <f>[4]Junho!$B$32</f>
        <v>24.716666666666665</v>
      </c>
      <c r="AD8" s="19">
        <f>[4]Junho!$B$33</f>
        <v>19.050000000000004</v>
      </c>
      <c r="AE8" s="19">
        <f>[4]Junho!$B$34</f>
        <v>15.037499999999996</v>
      </c>
      <c r="AF8" s="39">
        <f t="shared" ref="AF8" si="2">AVERAGE(B8:AE8)</f>
        <v>21.270694444444441</v>
      </c>
    </row>
    <row r="9" spans="1:33" ht="17.100000000000001" customHeight="1" x14ac:dyDescent="0.2">
      <c r="A9" s="17" t="s">
        <v>48</v>
      </c>
      <c r="B9" s="19">
        <f>[5]Junho!$B$5</f>
        <v>19.320833333333333</v>
      </c>
      <c r="C9" s="19">
        <f>[5]Junho!$B$6</f>
        <v>14.762500000000003</v>
      </c>
      <c r="D9" s="19">
        <f>[5]Junho!$B$7</f>
        <v>15.595833333333331</v>
      </c>
      <c r="E9" s="19">
        <f>[5]Junho!$B$8</f>
        <v>22.450000000000003</v>
      </c>
      <c r="F9" s="19">
        <f>[5]Junho!$B$9</f>
        <v>25.858333333333331</v>
      </c>
      <c r="G9" s="19">
        <f>[5]Junho!$B$10</f>
        <v>23.212500000000002</v>
      </c>
      <c r="H9" s="19">
        <f>[5]Junho!$B$11</f>
        <v>24.629166666666666</v>
      </c>
      <c r="I9" s="19">
        <f>[5]Junho!$B$12</f>
        <v>22.029166666666669</v>
      </c>
      <c r="J9" s="19">
        <f>[5]Junho!$B$13</f>
        <v>18.254166666666666</v>
      </c>
      <c r="K9" s="19">
        <f>[5]Junho!$B$14</f>
        <v>18.891666666666666</v>
      </c>
      <c r="L9" s="19">
        <f>[5]Junho!$B$15</f>
        <v>21.421739130434784</v>
      </c>
      <c r="M9" s="19">
        <f>[5]Junho!$B$16</f>
        <v>23.191666666666663</v>
      </c>
      <c r="N9" s="19">
        <f>[5]Junho!$B$17</f>
        <v>24.900000000000002</v>
      </c>
      <c r="O9" s="19">
        <f>[5]Junho!$B$18</f>
        <v>17.49583333333333</v>
      </c>
      <c r="P9" s="19">
        <f>[5]Junho!$B$19</f>
        <v>19.8125</v>
      </c>
      <c r="Q9" s="19">
        <f>[5]Junho!$B$20</f>
        <v>22.266666666666666</v>
      </c>
      <c r="R9" s="19">
        <f>[5]Junho!$B$21</f>
        <v>22.929166666666671</v>
      </c>
      <c r="S9" s="19">
        <f>[5]Junho!$B$22</f>
        <v>22.100000000000005</v>
      </c>
      <c r="T9" s="19">
        <f>[5]Junho!$B$23</f>
        <v>19.395833333333332</v>
      </c>
      <c r="U9" s="19">
        <f>[5]Junho!$B$24</f>
        <v>17.170833333333331</v>
      </c>
      <c r="V9" s="19">
        <f>[5]Junho!$B$25</f>
        <v>19.137499999999996</v>
      </c>
      <c r="W9" s="19">
        <f>[5]Junho!$B$26</f>
        <v>20.520833333333332</v>
      </c>
      <c r="X9" s="19">
        <f>[5]Junho!$B$27</f>
        <v>22.899999999999995</v>
      </c>
      <c r="Y9" s="19">
        <f>[5]Junho!$B$28</f>
        <v>23.683333333333334</v>
      </c>
      <c r="Z9" s="19">
        <f>[5]Junho!$B$29</f>
        <v>22.966666666666669</v>
      </c>
      <c r="AA9" s="19">
        <f>[5]Junho!$B$30</f>
        <v>24.033333333333331</v>
      </c>
      <c r="AB9" s="19">
        <f>[5]Junho!$B$31</f>
        <v>18.599999999999998</v>
      </c>
      <c r="AC9" s="19">
        <f>[5]Junho!$B$32</f>
        <v>13.883333333333333</v>
      </c>
      <c r="AD9" s="19">
        <f>[5]Junho!$B$33</f>
        <v>14.570833333333338</v>
      </c>
      <c r="AE9" s="19">
        <f>[5]Junho!$B$34</f>
        <v>13.291666666666666</v>
      </c>
      <c r="AF9" s="39">
        <f t="shared" si="1"/>
        <v>20.309196859903377</v>
      </c>
    </row>
    <row r="10" spans="1:33" ht="17.100000000000001" customHeight="1" x14ac:dyDescent="0.2">
      <c r="A10" s="17" t="s">
        <v>2</v>
      </c>
      <c r="B10" s="19">
        <f>[6]Junho!$B$5</f>
        <v>19.029166666666669</v>
      </c>
      <c r="C10" s="19">
        <f>[6]Junho!$B$6</f>
        <v>16.191666666666666</v>
      </c>
      <c r="D10" s="19">
        <f>[6]Junho!$B$7</f>
        <v>17.895833333333336</v>
      </c>
      <c r="E10" s="19">
        <f>[6]Junho!$B$8</f>
        <v>22.533333333333328</v>
      </c>
      <c r="F10" s="19">
        <f>[6]Junho!$B$9</f>
        <v>24.149999999999995</v>
      </c>
      <c r="G10" s="19">
        <f>[6]Junho!$B$10</f>
        <v>24.904166666666669</v>
      </c>
      <c r="H10" s="19">
        <f>[6]Junho!$B$11</f>
        <v>24.791666666666661</v>
      </c>
      <c r="I10" s="19">
        <f>[6]Junho!$B$12</f>
        <v>23.470833333333331</v>
      </c>
      <c r="J10" s="19">
        <f>[6]Junho!$B$13</f>
        <v>18.133333333333333</v>
      </c>
      <c r="K10" s="19">
        <f>[6]Junho!$B$14</f>
        <v>19.604166666666661</v>
      </c>
      <c r="L10" s="19">
        <f>[6]Junho!$B$15</f>
        <v>22.329166666666662</v>
      </c>
      <c r="M10" s="19">
        <f>[6]Junho!$B$16</f>
        <v>23.558333333333337</v>
      </c>
      <c r="N10" s="19">
        <f>[6]Junho!$B$17</f>
        <v>24.375000000000004</v>
      </c>
      <c r="O10" s="19">
        <f>[6]Junho!$B$18</f>
        <v>22.483333333333334</v>
      </c>
      <c r="P10" s="19">
        <f>[6]Junho!$B$19</f>
        <v>22.537500000000005</v>
      </c>
      <c r="Q10" s="19">
        <f>[6]Junho!$B$20</f>
        <v>22.316666666666666</v>
      </c>
      <c r="R10" s="19">
        <f>[6]Junho!$B$21</f>
        <v>22.799999999999997</v>
      </c>
      <c r="S10" s="19">
        <f>[6]Junho!$B$22</f>
        <v>21.491666666666664</v>
      </c>
      <c r="T10" s="19">
        <f>[6]Junho!$B$23</f>
        <v>19.999999999999996</v>
      </c>
      <c r="U10" s="19">
        <f>[6]Junho!$B$24</f>
        <v>18.741666666666667</v>
      </c>
      <c r="V10" s="19">
        <f>[6]Junho!$B$25</f>
        <v>20.612500000000001</v>
      </c>
      <c r="W10" s="19">
        <f>[6]Junho!$B$26</f>
        <v>22.291666666666668</v>
      </c>
      <c r="X10" s="19">
        <f>[6]Junho!$B$27</f>
        <v>24.249999999999996</v>
      </c>
      <c r="Y10" s="19">
        <f>[6]Junho!$B$28</f>
        <v>22.962500000000002</v>
      </c>
      <c r="Z10" s="19">
        <f>[6]Junho!$B$29</f>
        <v>22.054166666666664</v>
      </c>
      <c r="AA10" s="19">
        <f>[6]Junho!$B$30</f>
        <v>21.991666666666664</v>
      </c>
      <c r="AB10" s="19">
        <f>[6]Junho!$B$31</f>
        <v>22.554166666666664</v>
      </c>
      <c r="AC10" s="19">
        <f>[6]Junho!$B$32</f>
        <v>14.991666666666667</v>
      </c>
      <c r="AD10" s="19">
        <f>[6]Junho!$B$33</f>
        <v>12.525</v>
      </c>
      <c r="AE10" s="19">
        <f>[6]Junho!$B$34</f>
        <v>14.200000000000003</v>
      </c>
      <c r="AF10" s="39">
        <f t="shared" si="1"/>
        <v>20.992361111111112</v>
      </c>
    </row>
    <row r="11" spans="1:33" ht="17.100000000000001" customHeight="1" x14ac:dyDescent="0.2">
      <c r="A11" s="17" t="s">
        <v>3</v>
      </c>
      <c r="B11" s="19">
        <f>[7]Junho!$B$5</f>
        <v>17.691666666666659</v>
      </c>
      <c r="C11" s="19">
        <f>[7]Junho!$B$6</f>
        <v>19.462500000000002</v>
      </c>
      <c r="D11" s="19">
        <f>[7]Junho!$B$7</f>
        <v>17.562500000000004</v>
      </c>
      <c r="E11" s="19">
        <f>[7]Junho!$B$8</f>
        <v>20.387499999999999</v>
      </c>
      <c r="F11" s="19">
        <f>[7]Junho!$B$9</f>
        <v>23.595833333333335</v>
      </c>
      <c r="G11" s="19">
        <f>[7]Junho!$B$10</f>
        <v>23.866666666666664</v>
      </c>
      <c r="H11" s="19">
        <f>[7]Junho!$B$11</f>
        <v>24.924999999999994</v>
      </c>
      <c r="I11" s="19">
        <f>[7]Junho!$B$12</f>
        <v>23.366666666666664</v>
      </c>
      <c r="J11" s="19">
        <f>[7]Junho!$B$13</f>
        <v>23.4375</v>
      </c>
      <c r="K11" s="19">
        <f>[7]Junho!$B$14</f>
        <v>23.120833333333337</v>
      </c>
      <c r="L11" s="19">
        <f>[7]Junho!$B$15</f>
        <v>22.100000000000005</v>
      </c>
      <c r="M11" s="19">
        <f>[7]Junho!$B$16</f>
        <v>22.558333333333334</v>
      </c>
      <c r="N11" s="19">
        <f>[7]Junho!$B$17</f>
        <v>22.179166666666664</v>
      </c>
      <c r="O11" s="19">
        <f>[7]Junho!$B$18</f>
        <v>21.504166666666666</v>
      </c>
      <c r="P11" s="19">
        <f>[7]Junho!$B$19</f>
        <v>21.662499999999998</v>
      </c>
      <c r="Q11" s="19">
        <f>[7]Junho!$B$20</f>
        <v>21.133333333333336</v>
      </c>
      <c r="R11" s="19">
        <f>[7]Junho!$B$21</f>
        <v>21.474999999999994</v>
      </c>
      <c r="S11" s="19">
        <f>[7]Junho!$B$22</f>
        <v>21.483333333333334</v>
      </c>
      <c r="T11" s="19">
        <f>[7]Junho!$B$23</f>
        <v>20.791666666666668</v>
      </c>
      <c r="U11" s="19">
        <f>[7]Junho!$B$24</f>
        <v>19.754166666666666</v>
      </c>
      <c r="V11" s="19">
        <f>[7]Junho!$B$25</f>
        <v>19.466666666666665</v>
      </c>
      <c r="W11" s="19">
        <f>[7]Junho!$B$26</f>
        <v>21.024999999999999</v>
      </c>
      <c r="X11" s="19">
        <f>[7]Junho!$B$27</f>
        <v>21.783333333333331</v>
      </c>
      <c r="Y11" s="19">
        <f>[7]Junho!$B$28</f>
        <v>20.858333333333338</v>
      </c>
      <c r="Z11" s="19">
        <f>[7]Junho!$B$29</f>
        <v>21.295833333333334</v>
      </c>
      <c r="AA11" s="19">
        <f>[7]Junho!$B$30</f>
        <v>21.924999999999997</v>
      </c>
      <c r="AB11" s="19">
        <f>[7]Junho!$B$31</f>
        <v>22.137500000000003</v>
      </c>
      <c r="AC11" s="19">
        <f>[7]Junho!$B$32</f>
        <v>20.770833333333332</v>
      </c>
      <c r="AD11" s="19">
        <f>[7]Junho!$B$33</f>
        <v>18.045833333333331</v>
      </c>
      <c r="AE11" s="19">
        <f>[7]Junho!$B$34</f>
        <v>17.870833333333334</v>
      </c>
      <c r="AF11" s="39">
        <f t="shared" si="1"/>
        <v>21.241250000000001</v>
      </c>
    </row>
    <row r="12" spans="1:33" ht="17.100000000000001" customHeight="1" x14ac:dyDescent="0.2">
      <c r="A12" s="17" t="s">
        <v>4</v>
      </c>
      <c r="B12" s="19">
        <f>[8]Junho!$B$5</f>
        <v>0</v>
      </c>
      <c r="C12" s="19">
        <f>[8]Junho!$B$6</f>
        <v>16.991666666666667</v>
      </c>
      <c r="D12" s="19">
        <f>[8]Junho!$B$7</f>
        <v>17.449999999999996</v>
      </c>
      <c r="E12" s="19">
        <f>[8]Junho!$B$8</f>
        <v>20.308333333333334</v>
      </c>
      <c r="F12" s="19">
        <f>[8]Junho!$B$9</f>
        <v>22.474999999999998</v>
      </c>
      <c r="G12" s="19">
        <f>[8]Junho!$B$10</f>
        <v>23.254166666666666</v>
      </c>
      <c r="H12" s="19">
        <f>[8]Junho!$B$11</f>
        <v>23</v>
      </c>
      <c r="I12" s="19">
        <f>[8]Junho!$B$12</f>
        <v>22.720833333333335</v>
      </c>
      <c r="J12" s="19">
        <f>[8]Junho!$B$13</f>
        <v>21.7</v>
      </c>
      <c r="K12" s="19">
        <f>[8]Junho!$B$14</f>
        <v>21.545833333333331</v>
      </c>
      <c r="L12" s="19">
        <f>[8]Junho!$B$15</f>
        <v>21.133333333333333</v>
      </c>
      <c r="M12" s="19">
        <f>[8]Junho!$B$16</f>
        <v>21.124999999999996</v>
      </c>
      <c r="N12" s="19">
        <f>[8]Junho!$B$17</f>
        <v>21.912499999999994</v>
      </c>
      <c r="O12" s="19">
        <f>[8]Junho!$B$18</f>
        <v>21.979166666666661</v>
      </c>
      <c r="P12" s="19">
        <f>[8]Junho!$B$19</f>
        <v>22.033333333333331</v>
      </c>
      <c r="Q12" s="19">
        <f>[8]Junho!$B$20</f>
        <v>22.295833333333338</v>
      </c>
      <c r="R12" s="19">
        <f>[8]Junho!$B$21</f>
        <v>21.599999999999998</v>
      </c>
      <c r="S12" s="19">
        <f>[8]Junho!$B$22</f>
        <v>22.154166666666665</v>
      </c>
      <c r="T12" s="19">
        <f>[8]Junho!$B$23</f>
        <v>19.108333333333334</v>
      </c>
      <c r="U12" s="19">
        <f>[8]Junho!$B$24</f>
        <v>18.216666666666665</v>
      </c>
      <c r="V12" s="19">
        <f>[8]Junho!$B$25</f>
        <v>19.833333333333332</v>
      </c>
      <c r="W12" s="19">
        <f>[8]Junho!$B$26</f>
        <v>21.154166666666665</v>
      </c>
      <c r="X12" s="19">
        <f>[8]Junho!$B$27</f>
        <v>21.233333333333331</v>
      </c>
      <c r="Y12" s="19">
        <f>[8]Junho!$B$28</f>
        <v>21.041666666666661</v>
      </c>
      <c r="Z12" s="19">
        <f>[8]Junho!$B$29</f>
        <v>21.512500000000003</v>
      </c>
      <c r="AA12" s="19">
        <f>[8]Junho!$B$30</f>
        <v>21.845833333333331</v>
      </c>
      <c r="AB12" s="19">
        <f>[8]Junho!$B$31</f>
        <v>22.125000000000004</v>
      </c>
      <c r="AC12" s="19">
        <f>[8]Junho!$B$32</f>
        <v>19.116666666666671</v>
      </c>
      <c r="AD12" s="19">
        <f>[8]Junho!$B$33</f>
        <v>15.4</v>
      </c>
      <c r="AE12" s="19">
        <f>[8]Junho!$B$34</f>
        <v>16.074999999999999</v>
      </c>
      <c r="AF12" s="39">
        <f t="shared" si="1"/>
        <v>20.011388888888884</v>
      </c>
    </row>
    <row r="13" spans="1:33" ht="17.100000000000001" customHeight="1" x14ac:dyDescent="0.2">
      <c r="A13" s="17" t="s">
        <v>5</v>
      </c>
      <c r="B13" s="19">
        <f>[9]Junho!$B$5</f>
        <v>22.337500000000002</v>
      </c>
      <c r="C13" s="19">
        <f>[9]Junho!$B$6</f>
        <v>20.529166666666665</v>
      </c>
      <c r="D13" s="19">
        <f>[9]Junho!$B$7</f>
        <v>20.829166666666662</v>
      </c>
      <c r="E13" s="19">
        <f>[9]Junho!$B$8</f>
        <v>24.533333333333331</v>
      </c>
      <c r="F13" s="19">
        <f>[9]Junho!$B$9</f>
        <v>26.891666666666669</v>
      </c>
      <c r="G13" s="19">
        <f>[9]Junho!$B$10</f>
        <v>27.458333333333332</v>
      </c>
      <c r="H13" s="19">
        <f>[9]Junho!$B$11</f>
        <v>27.916666666666671</v>
      </c>
      <c r="I13" s="19">
        <f>[9]Junho!$B$12</f>
        <v>25.616666666666671</v>
      </c>
      <c r="J13" s="19">
        <f>[9]Junho!$B$13</f>
        <v>22.337500000000002</v>
      </c>
      <c r="K13" s="19">
        <f>[9]Junho!$B$14</f>
        <v>23.654166666666669</v>
      </c>
      <c r="L13" s="19">
        <f>[9]Junho!$B$15</f>
        <v>24.687500000000004</v>
      </c>
      <c r="M13" s="19">
        <f>[9]Junho!$B$16</f>
        <v>26.741666666666664</v>
      </c>
      <c r="N13" s="19">
        <f>[9]Junho!$B$17</f>
        <v>26.8125</v>
      </c>
      <c r="O13" s="19">
        <f>[9]Junho!$B$18</f>
        <v>17.516666666666666</v>
      </c>
      <c r="P13" s="19">
        <f>[9]Junho!$B$19</f>
        <v>17.662500000000001</v>
      </c>
      <c r="Q13" s="19">
        <f>[9]Junho!$B$20</f>
        <v>20.637499999999999</v>
      </c>
      <c r="R13" s="19">
        <f>[9]Junho!$B$21</f>
        <v>23.591666666666669</v>
      </c>
      <c r="S13" s="19">
        <f>[9]Junho!$B$22</f>
        <v>23.854166666666671</v>
      </c>
      <c r="T13" s="19">
        <f>[9]Junho!$B$23</f>
        <v>22.45</v>
      </c>
      <c r="U13" s="19">
        <f>[9]Junho!$B$24</f>
        <v>19.945833333333333</v>
      </c>
      <c r="V13" s="19">
        <f>[9]Junho!$B$25</f>
        <v>22.358333333333334</v>
      </c>
      <c r="W13" s="19">
        <f>[9]Junho!$B$26</f>
        <v>24.383333333333336</v>
      </c>
      <c r="X13" s="19">
        <f>[9]Junho!$B$27</f>
        <v>26.158333333333335</v>
      </c>
      <c r="Y13" s="19">
        <f>[9]Junho!$B$28</f>
        <v>26.641666666666676</v>
      </c>
      <c r="Z13" s="19">
        <f>[9]Junho!$B$29</f>
        <v>26.229166666666661</v>
      </c>
      <c r="AA13" s="19">
        <f>[9]Junho!$B$30</f>
        <v>25.99166666666666</v>
      </c>
      <c r="AB13" s="19">
        <f>[9]Junho!$B$31</f>
        <v>21.008333333333333</v>
      </c>
      <c r="AC13" s="19">
        <f>[9]Junho!$B$32</f>
        <v>13.370833333333332</v>
      </c>
      <c r="AD13" s="19">
        <f>[9]Junho!$B$33</f>
        <v>15.933333333333335</v>
      </c>
      <c r="AE13" s="19">
        <f>[9]Junho!$B$34</f>
        <v>17.124999999999996</v>
      </c>
      <c r="AF13" s="39">
        <f t="shared" si="1"/>
        <v>22.840138888888884</v>
      </c>
    </row>
    <row r="14" spans="1:33" ht="17.100000000000001" customHeight="1" x14ac:dyDescent="0.2">
      <c r="A14" s="17" t="s">
        <v>50</v>
      </c>
      <c r="B14" s="19">
        <f>[10]Junho!$B$5</f>
        <v>18.149999999999999</v>
      </c>
      <c r="C14" s="19">
        <f>[10]Junho!$B$6</f>
        <v>18.604166666666668</v>
      </c>
      <c r="D14" s="19">
        <f>[10]Junho!$B$7</f>
        <v>17.833333333333332</v>
      </c>
      <c r="E14" s="19">
        <f>[10]Junho!$B$8</f>
        <v>21.679166666666671</v>
      </c>
      <c r="F14" s="19">
        <f>[10]Junho!$B$9</f>
        <v>23.549999999999997</v>
      </c>
      <c r="G14" s="19">
        <f>[10]Junho!$B$10</f>
        <v>24.020833333333329</v>
      </c>
      <c r="H14" s="19">
        <f>[10]Junho!$B$11</f>
        <v>23.645833333333339</v>
      </c>
      <c r="I14" s="19">
        <f>[10]Junho!$B$12</f>
        <v>23.4375</v>
      </c>
      <c r="J14" s="19">
        <f>[10]Junho!$B$13</f>
        <v>22.766666666666669</v>
      </c>
      <c r="K14" s="19">
        <f>[10]Junho!$B$14</f>
        <v>23.058333333333337</v>
      </c>
      <c r="L14" s="19">
        <f>[10]Junho!$B$15</f>
        <v>21.8125</v>
      </c>
      <c r="M14" s="19">
        <f>[10]Junho!$B$16</f>
        <v>21.666666666666668</v>
      </c>
      <c r="N14" s="19">
        <f>[10]Junho!$B$17</f>
        <v>22.458333333333329</v>
      </c>
      <c r="O14" s="19">
        <f>[10]Junho!$B$18</f>
        <v>21.962499999999995</v>
      </c>
      <c r="P14" s="19">
        <f>[10]Junho!$B$19</f>
        <v>21.475000000000005</v>
      </c>
      <c r="Q14" s="19">
        <f>[10]Junho!$B$20</f>
        <v>21.516666666666666</v>
      </c>
      <c r="R14" s="19">
        <f>[10]Junho!$B$21</f>
        <v>21.741666666666671</v>
      </c>
      <c r="S14" s="19">
        <f>[10]Junho!$B$22</f>
        <v>21.704166666666669</v>
      </c>
      <c r="T14" s="19">
        <f>[10]Junho!$B$23</f>
        <v>20.495833333333334</v>
      </c>
      <c r="U14" s="19">
        <f>[10]Junho!$B$24</f>
        <v>19.683333333333334</v>
      </c>
      <c r="V14" s="19">
        <f>[10]Junho!$B$25</f>
        <v>20.112500000000004</v>
      </c>
      <c r="W14" s="19">
        <f>[10]Junho!$B$26</f>
        <v>21.229166666666664</v>
      </c>
      <c r="X14" s="19">
        <f>[10]Junho!$B$27</f>
        <v>21.24583333333333</v>
      </c>
      <c r="Y14" s="19">
        <f>[10]Junho!$B$28</f>
        <v>20.766666666666669</v>
      </c>
      <c r="Z14" s="19">
        <f>[10]Junho!$B$29</f>
        <v>21.174999999999997</v>
      </c>
      <c r="AA14" s="19">
        <f>[10]Junho!$B$30</f>
        <v>21.433333333333334</v>
      </c>
      <c r="AB14" s="19">
        <f>[10]Junho!$B$31</f>
        <v>21.804166666666671</v>
      </c>
      <c r="AC14" s="19">
        <f>[10]Junho!$B$32</f>
        <v>17.758333333333336</v>
      </c>
      <c r="AD14" s="19">
        <f>[10]Junho!$B$33</f>
        <v>14.554166666666672</v>
      </c>
      <c r="AE14" s="19">
        <f>[10]Junho!$B$34</f>
        <v>17.066666666666666</v>
      </c>
      <c r="AF14" s="39">
        <f>AVERAGE(B14:AE14)</f>
        <v>20.946944444444444</v>
      </c>
    </row>
    <row r="15" spans="1:33" ht="17.100000000000001" customHeight="1" x14ac:dyDescent="0.2">
      <c r="A15" s="17" t="s">
        <v>6</v>
      </c>
      <c r="B15" s="19">
        <f>[11]Junho!$B$5</f>
        <v>20.574999999999999</v>
      </c>
      <c r="C15" s="19">
        <f>[11]Junho!$B$6</f>
        <v>20.583333333333329</v>
      </c>
      <c r="D15" s="19">
        <f>[11]Junho!$B$7</f>
        <v>19.691666666666666</v>
      </c>
      <c r="E15" s="19">
        <f>[11]Junho!$B$8</f>
        <v>22.587500000000006</v>
      </c>
      <c r="F15" s="19">
        <f>[11]Junho!$B$9</f>
        <v>24.008333333333329</v>
      </c>
      <c r="G15" s="19">
        <f>[11]Junho!$B$10</f>
        <v>24.675000000000001</v>
      </c>
      <c r="H15" s="19">
        <f>[11]Junho!$B$11</f>
        <v>24.299999999999997</v>
      </c>
      <c r="I15" s="19">
        <f>[11]Junho!$B$12</f>
        <v>24.041666666666668</v>
      </c>
      <c r="J15" s="19">
        <f>[11]Junho!$B$13</f>
        <v>23.820833333333329</v>
      </c>
      <c r="K15" s="19">
        <f>[11]Junho!$B$14</f>
        <v>24.258333333333329</v>
      </c>
      <c r="L15" s="19">
        <f>[11]Junho!$B$15</f>
        <v>23</v>
      </c>
      <c r="M15" s="19">
        <f>[11]Junho!$B$16</f>
        <v>22.775000000000002</v>
      </c>
      <c r="N15" s="19">
        <f>[11]Junho!$B$17</f>
        <v>23.141666666666666</v>
      </c>
      <c r="O15" s="19">
        <f>[11]Junho!$B$18</f>
        <v>23.229166666666668</v>
      </c>
      <c r="P15" s="19">
        <f>[11]Junho!$B$19</f>
        <v>22.825000000000003</v>
      </c>
      <c r="Q15" s="19">
        <f>[11]Junho!$B$20</f>
        <v>22.358333333333334</v>
      </c>
      <c r="R15" s="19">
        <f>[11]Junho!$B$21</f>
        <v>22.208333333333332</v>
      </c>
      <c r="S15" s="19">
        <f>[11]Junho!$B$22</f>
        <v>22.170833333333334</v>
      </c>
      <c r="T15" s="19">
        <f>[11]Junho!$B$23</f>
        <v>21.274999999999999</v>
      </c>
      <c r="U15" s="19">
        <f>[11]Junho!$B$24</f>
        <v>20.070833333333333</v>
      </c>
      <c r="V15" s="19">
        <f>[11]Junho!$B$25</f>
        <v>21.033333333333328</v>
      </c>
      <c r="W15" s="19">
        <f>[11]Junho!$B$26</f>
        <v>21.479166666666668</v>
      </c>
      <c r="X15" s="19">
        <f>[11]Junho!$B$27</f>
        <v>22.012500000000003</v>
      </c>
      <c r="Y15" s="19">
        <f>[11]Junho!$B$28</f>
        <v>21.491666666666664</v>
      </c>
      <c r="Z15" s="19">
        <f>[11]Junho!$B$29</f>
        <v>21.175000000000004</v>
      </c>
      <c r="AA15" s="19">
        <f>[11]Junho!$B$30</f>
        <v>21.650000000000002</v>
      </c>
      <c r="AB15" s="19">
        <f>[11]Junho!$B$31</f>
        <v>21.929166666666671</v>
      </c>
      <c r="AC15" s="19">
        <f>[11]Junho!$B$32</f>
        <v>17.766666666666669</v>
      </c>
      <c r="AD15" s="19">
        <f>[11]Junho!$B$33</f>
        <v>16.245833333333334</v>
      </c>
      <c r="AE15" s="19">
        <f>[11]Junho!$B$34</f>
        <v>17.208333333333332</v>
      </c>
      <c r="AF15" s="39">
        <f t="shared" ref="AF15:AF30" si="3">AVERAGE(B15:AE15)</f>
        <v>21.786249999999995</v>
      </c>
    </row>
    <row r="16" spans="1:33" ht="17.100000000000001" customHeight="1" x14ac:dyDescent="0.2">
      <c r="A16" s="17" t="s">
        <v>7</v>
      </c>
      <c r="B16" s="19">
        <f>[12]Junho!$B$5</f>
        <v>18.616666666666664</v>
      </c>
      <c r="C16" s="19">
        <f>[12]Junho!$B$6</f>
        <v>13.620833333333332</v>
      </c>
      <c r="D16" s="19">
        <f>[12]Junho!$B$7</f>
        <v>15.825000000000001</v>
      </c>
      <c r="E16" s="19">
        <f>[12]Junho!$B$8</f>
        <v>19.145833333333332</v>
      </c>
      <c r="F16" s="19">
        <f>[12]Junho!$B$9</f>
        <v>23.654166666666669</v>
      </c>
      <c r="G16" s="19">
        <f>[12]Junho!$B$10</f>
        <v>24.020833333333332</v>
      </c>
      <c r="H16" s="19">
        <f>[12]Junho!$B$11</f>
        <v>24.141666666666666</v>
      </c>
      <c r="I16" s="19">
        <f>[12]Junho!$B$12</f>
        <v>21.229166666666661</v>
      </c>
      <c r="J16" s="19">
        <f>[12]Junho!$B$13</f>
        <v>16.316666666666666</v>
      </c>
      <c r="K16" s="19">
        <f>[12]Junho!$B$14</f>
        <v>17.595833333333339</v>
      </c>
      <c r="L16" s="19">
        <f>[12]Junho!$B$15</f>
        <v>20.283333333333328</v>
      </c>
      <c r="M16" s="19">
        <f>[12]Junho!$B$16</f>
        <v>21.716666666666669</v>
      </c>
      <c r="N16" s="19">
        <f>[12]Junho!$B$17</f>
        <v>22.791666666666668</v>
      </c>
      <c r="O16" s="19">
        <f>[12]Junho!$B$18</f>
        <v>21.258333333333333</v>
      </c>
      <c r="P16" s="19">
        <f>[12]Junho!$B$19</f>
        <v>20.762499999999999</v>
      </c>
      <c r="Q16" s="19">
        <f>[12]Junho!$B$20</f>
        <v>23.033333333333335</v>
      </c>
      <c r="R16" s="19">
        <f>[12]Junho!$B$21</f>
        <v>22.079166666666666</v>
      </c>
      <c r="S16" s="19">
        <f>[12]Junho!$B$22</f>
        <v>20.120833333333334</v>
      </c>
      <c r="T16" s="19">
        <f>[12]Junho!$B$23</f>
        <v>18.295833333333331</v>
      </c>
      <c r="U16" s="19">
        <f>[12]Junho!$B$24</f>
        <v>17.150000000000002</v>
      </c>
      <c r="V16" s="19">
        <f>[12]Junho!$B$25</f>
        <v>18.120833333333334</v>
      </c>
      <c r="W16" s="19">
        <f>[12]Junho!$B$26</f>
        <v>18.399999999999999</v>
      </c>
      <c r="X16" s="19">
        <f>[12]Junho!$B$27</f>
        <v>21.933333333333326</v>
      </c>
      <c r="Y16" s="19">
        <f>[12]Junho!$B$28</f>
        <v>22.941666666666666</v>
      </c>
      <c r="Z16" s="19">
        <f>[12]Junho!$B$29</f>
        <v>22.125</v>
      </c>
      <c r="AA16" s="19">
        <f>[12]Junho!$B$30</f>
        <v>22.258333333333336</v>
      </c>
      <c r="AB16" s="19">
        <f>[12]Junho!$B$31</f>
        <v>20.700000000000003</v>
      </c>
      <c r="AC16" s="19">
        <f>[12]Junho!$B$32</f>
        <v>13.799999999999999</v>
      </c>
      <c r="AD16" s="19">
        <f>[12]Junho!$B$33</f>
        <v>14.054166666666667</v>
      </c>
      <c r="AE16" s="19">
        <f>[12]Junho!$B$34</f>
        <v>13.733333333333333</v>
      </c>
      <c r="AF16" s="39">
        <f t="shared" si="3"/>
        <v>19.657500000000002</v>
      </c>
    </row>
    <row r="17" spans="1:32" ht="17.100000000000001" customHeight="1" x14ac:dyDescent="0.2">
      <c r="A17" s="17" t="s">
        <v>8</v>
      </c>
      <c r="B17" s="19">
        <f>[13]Junho!$B$5</f>
        <v>18.345833333333331</v>
      </c>
      <c r="C17" s="19">
        <f>[13]Junho!$B$6</f>
        <v>13.658333333333331</v>
      </c>
      <c r="D17" s="19">
        <f>[13]Junho!$B$7</f>
        <v>13.529166666666669</v>
      </c>
      <c r="E17" s="19">
        <f>[13]Junho!$B$8</f>
        <v>16.729166666666668</v>
      </c>
      <c r="F17" s="19">
        <f>[13]Junho!$B$9</f>
        <v>23.25</v>
      </c>
      <c r="G17" s="19">
        <f>[13]Junho!$B$10</f>
        <v>21.670833333333331</v>
      </c>
      <c r="H17" s="19">
        <f>[13]Junho!$B$11</f>
        <v>24.416666666666668</v>
      </c>
      <c r="I17" s="19">
        <f>[13]Junho!$B$12</f>
        <v>21.616666666666664</v>
      </c>
      <c r="J17" s="19">
        <f>[13]Junho!$B$13</f>
        <v>16.495833333333334</v>
      </c>
      <c r="K17" s="19">
        <f>[13]Junho!$B$14</f>
        <v>16.916666666666668</v>
      </c>
      <c r="L17" s="19">
        <f>[13]Junho!$B$15</f>
        <v>19.916666666666664</v>
      </c>
      <c r="M17" s="19">
        <f>[13]Junho!$B$16</f>
        <v>21.170833333333331</v>
      </c>
      <c r="N17" s="19">
        <f>[13]Junho!$B$17</f>
        <v>22.670833333333334</v>
      </c>
      <c r="O17" s="19">
        <f>[13]Junho!$B$18</f>
        <v>20.683333333333334</v>
      </c>
      <c r="P17" s="19">
        <f>[13]Junho!$B$19</f>
        <v>20.708333333333332</v>
      </c>
      <c r="Q17" s="19">
        <f>[13]Junho!$B$20</f>
        <v>21.204166666666669</v>
      </c>
      <c r="R17" s="19">
        <f>[13]Junho!$B$21</f>
        <v>22.129166666666666</v>
      </c>
      <c r="S17" s="19">
        <f>[13]Junho!$B$22</f>
        <v>20.235294117647058</v>
      </c>
      <c r="T17" s="87" t="str">
        <f>[13]Junho!$B$23</f>
        <v>*</v>
      </c>
      <c r="U17" s="87" t="str">
        <f>[13]Junho!$B$24</f>
        <v>*</v>
      </c>
      <c r="V17" s="87" t="str">
        <f>[13]Junho!$B$25</f>
        <v>*</v>
      </c>
      <c r="W17" s="87" t="str">
        <f>[13]Junho!$B$26</f>
        <v>*</v>
      </c>
      <c r="X17" s="87" t="str">
        <f>[13]Junho!$B$27</f>
        <v>*</v>
      </c>
      <c r="Y17" s="87" t="str">
        <f>[13]Junho!$B$28</f>
        <v>*</v>
      </c>
      <c r="Z17" s="87" t="str">
        <f>[13]Junho!$B$29</f>
        <v>*</v>
      </c>
      <c r="AA17" s="87" t="str">
        <f>[13]Junho!$B$30</f>
        <v>*</v>
      </c>
      <c r="AB17" s="87" t="str">
        <f>[13]Junho!$B$31</f>
        <v>*</v>
      </c>
      <c r="AC17" s="87" t="str">
        <f>[13]Junho!$B$32</f>
        <v>*</v>
      </c>
      <c r="AD17" s="87" t="str">
        <f>[13]Junho!$B$33</f>
        <v>*</v>
      </c>
      <c r="AE17" s="87" t="str">
        <f>[13]Junho!$B$34</f>
        <v>*</v>
      </c>
      <c r="AF17" s="39">
        <f t="shared" si="3"/>
        <v>19.741544117647056</v>
      </c>
    </row>
    <row r="18" spans="1:32" ht="17.100000000000001" customHeight="1" x14ac:dyDescent="0.2">
      <c r="A18" s="17" t="s">
        <v>9</v>
      </c>
      <c r="B18" s="19">
        <f>[14]Junho!$B$5</f>
        <v>19.462500000000002</v>
      </c>
      <c r="C18" s="19">
        <f>[14]Junho!$B$6</f>
        <v>15.083333333333334</v>
      </c>
      <c r="D18" s="19">
        <f>[14]Junho!$B$7</f>
        <v>15.958333333333336</v>
      </c>
      <c r="E18" s="19">
        <f>[14]Junho!$B$8</f>
        <v>18.908333333333331</v>
      </c>
      <c r="F18" s="19">
        <f>[14]Junho!$B$9</f>
        <v>22.933333333333326</v>
      </c>
      <c r="G18" s="19">
        <f>[14]Junho!$B$10</f>
        <v>25.283333333333335</v>
      </c>
      <c r="H18" s="19">
        <f>[14]Junho!$B$11</f>
        <v>25.770833333333332</v>
      </c>
      <c r="I18" s="19">
        <f>[14]Junho!$B$12</f>
        <v>22.837500000000002</v>
      </c>
      <c r="J18" s="19">
        <f>[14]Junho!$B$13</f>
        <v>16.55</v>
      </c>
      <c r="K18" s="19">
        <f>[14]Junho!$B$14</f>
        <v>18.795833333333334</v>
      </c>
      <c r="L18" s="19">
        <f>[14]Junho!$B$15</f>
        <v>21.145833333333336</v>
      </c>
      <c r="M18" s="19">
        <f>[14]Junho!$B$16</f>
        <v>22.270833333333332</v>
      </c>
      <c r="N18" s="19">
        <f>[14]Junho!$B$17</f>
        <v>23.537499999999994</v>
      </c>
      <c r="O18" s="19">
        <f>[14]Junho!$B$18</f>
        <v>22.204166666666666</v>
      </c>
      <c r="P18" s="19">
        <f>[14]Junho!$B$19</f>
        <v>22.158333333333335</v>
      </c>
      <c r="Q18" s="19">
        <f>[14]Junho!$B$20</f>
        <v>23.599999999999998</v>
      </c>
      <c r="R18" s="19">
        <f>[14]Junho!$B$21</f>
        <v>23.154166666666665</v>
      </c>
      <c r="S18" s="19">
        <f>[14]Junho!$B$22</f>
        <v>21.845833333333331</v>
      </c>
      <c r="T18" s="19">
        <f>[14]Junho!$B$23</f>
        <v>18.445833333333333</v>
      </c>
      <c r="U18" s="19">
        <f>[14]Junho!$B$24</f>
        <v>17.375</v>
      </c>
      <c r="V18" s="19">
        <f>[14]Junho!$B$25</f>
        <v>17.954166666666669</v>
      </c>
      <c r="W18" s="19">
        <f>[14]Junho!$B$26</f>
        <v>19.062500000000004</v>
      </c>
      <c r="X18" s="19">
        <f>[14]Junho!$B$27</f>
        <v>22.624999999999996</v>
      </c>
      <c r="Y18" s="19">
        <f>[14]Junho!$B$28</f>
        <v>23.104166666666671</v>
      </c>
      <c r="Z18" s="19">
        <f>[14]Junho!$B$29</f>
        <v>22.779166666666665</v>
      </c>
      <c r="AA18" s="19">
        <f>[14]Junho!$B$30</f>
        <v>23</v>
      </c>
      <c r="AB18" s="19">
        <f>[14]Junho!$B$31</f>
        <v>23.433333333333337</v>
      </c>
      <c r="AC18" s="19">
        <f>[14]Junho!$B$32</f>
        <v>15.612499999999999</v>
      </c>
      <c r="AD18" s="19">
        <f>[14]Junho!$B$33</f>
        <v>14.954166666666666</v>
      </c>
      <c r="AE18" s="19">
        <f>[14]Junho!$B$34</f>
        <v>14.537500000000001</v>
      </c>
      <c r="AF18" s="39">
        <f t="shared" si="3"/>
        <v>20.479444444444443</v>
      </c>
    </row>
    <row r="19" spans="1:32" ht="17.100000000000001" customHeight="1" x14ac:dyDescent="0.2">
      <c r="A19" s="17" t="s">
        <v>49</v>
      </c>
      <c r="B19" s="19">
        <f>[15]Junho!$B$5</f>
        <v>20.400000000000002</v>
      </c>
      <c r="C19" s="19">
        <f>[15]Junho!$B$6</f>
        <v>15.962499999999999</v>
      </c>
      <c r="D19" s="19">
        <f>[15]Junho!$B$7</f>
        <v>16.612500000000001</v>
      </c>
      <c r="E19" s="19">
        <f>[15]Junho!$B$8</f>
        <v>22.345833333333331</v>
      </c>
      <c r="F19" s="19">
        <f>[15]Junho!$B$9</f>
        <v>26.429166666666664</v>
      </c>
      <c r="G19" s="19">
        <f>[15]Junho!$B$10</f>
        <v>26.012499999999992</v>
      </c>
      <c r="H19" s="19">
        <f>[15]Junho!$B$11</f>
        <v>25.616666666666671</v>
      </c>
      <c r="I19" s="19">
        <f>[15]Junho!$B$12</f>
        <v>22.712499999999995</v>
      </c>
      <c r="J19" s="19">
        <f>[15]Junho!$B$13</f>
        <v>18.875000000000004</v>
      </c>
      <c r="K19" s="19">
        <f>[15]Junho!$B$14</f>
        <v>19.208333333333336</v>
      </c>
      <c r="L19" s="19">
        <f>[15]Junho!$B$15</f>
        <v>22.670833333333331</v>
      </c>
      <c r="M19" s="19">
        <f>[15]Junho!$B$16</f>
        <v>23.854166666666668</v>
      </c>
      <c r="N19" s="19">
        <f>[15]Junho!$B$17</f>
        <v>24.9375</v>
      </c>
      <c r="O19" s="19">
        <f>[15]Junho!$B$18</f>
        <v>20.620833333333341</v>
      </c>
      <c r="P19" s="19">
        <f>[15]Junho!$B$19</f>
        <v>21.608333333333338</v>
      </c>
      <c r="Q19" s="19">
        <f>[15]Junho!$B$20</f>
        <v>23.404166666666669</v>
      </c>
      <c r="R19" s="19">
        <f>[15]Junho!$B$21</f>
        <v>22.629166666666666</v>
      </c>
      <c r="S19" s="19">
        <f>[15]Junho!$B$22</f>
        <v>22.687500000000004</v>
      </c>
      <c r="T19" s="19">
        <f>[15]Junho!$B$23</f>
        <v>20.204166666666666</v>
      </c>
      <c r="U19" s="19">
        <f>[15]Junho!$B$24</f>
        <v>19.137499999999996</v>
      </c>
      <c r="V19" s="19">
        <f>[15]Junho!$B$25</f>
        <v>20.399999999999999</v>
      </c>
      <c r="W19" s="19">
        <f>[15]Junho!$B$26</f>
        <v>21.354166666666668</v>
      </c>
      <c r="X19" s="19">
        <f>[15]Junho!$B$27</f>
        <v>22.387499999999999</v>
      </c>
      <c r="Y19" s="19">
        <f>[15]Junho!$B$28</f>
        <v>23.433333333333334</v>
      </c>
      <c r="Z19" s="19">
        <f>[15]Junho!$B$29</f>
        <v>22.874999999999996</v>
      </c>
      <c r="AA19" s="19">
        <f>[15]Junho!$B$30</f>
        <v>23.787499999999998</v>
      </c>
      <c r="AB19" s="19">
        <f>[15]Junho!$B$31</f>
        <v>20.491666666666667</v>
      </c>
      <c r="AC19" s="19">
        <f>[15]Junho!$B$32</f>
        <v>14.466666666666667</v>
      </c>
      <c r="AD19" s="19">
        <f>[15]Junho!$B$33</f>
        <v>15.158333333333331</v>
      </c>
      <c r="AE19" s="19">
        <f>[15]Junho!$B$34</f>
        <v>14.658333333333333</v>
      </c>
      <c r="AF19" s="39">
        <f t="shared" si="3"/>
        <v>21.16472222222222</v>
      </c>
    </row>
    <row r="20" spans="1:32" ht="17.100000000000001" customHeight="1" x14ac:dyDescent="0.2">
      <c r="A20" s="17" t="s">
        <v>10</v>
      </c>
      <c r="B20" s="19">
        <f>[16]Junho!$B$5</f>
        <v>18.866666666666671</v>
      </c>
      <c r="C20" s="19">
        <f>[16]Junho!$B$6</f>
        <v>14.049999999999999</v>
      </c>
      <c r="D20" s="19">
        <f>[16]Junho!$B$7</f>
        <v>13.958333333333334</v>
      </c>
      <c r="E20" s="19">
        <f>[16]Junho!$B$8</f>
        <v>18.995833333333334</v>
      </c>
      <c r="F20" s="19">
        <f>[16]Junho!$B$9</f>
        <v>24.325000000000003</v>
      </c>
      <c r="G20" s="19">
        <f>[16]Junho!$B$10</f>
        <v>24.191666666666666</v>
      </c>
      <c r="H20" s="19">
        <f>[16]Junho!$B$11</f>
        <v>24.599999999999998</v>
      </c>
      <c r="I20" s="19">
        <f>[16]Junho!$B$12</f>
        <v>22.154166666666665</v>
      </c>
      <c r="J20" s="19">
        <f>[16]Junho!$B$13</f>
        <v>17.004166666666666</v>
      </c>
      <c r="K20" s="19">
        <f>[16]Junho!$B$14</f>
        <v>17.508333333333333</v>
      </c>
      <c r="L20" s="19">
        <f>[16]Junho!$B$15</f>
        <v>20.466666666666661</v>
      </c>
      <c r="M20" s="19">
        <f>[16]Junho!$B$16</f>
        <v>22.387499999999999</v>
      </c>
      <c r="N20" s="19">
        <f>[16]Junho!$B$17</f>
        <v>23.816666666666666</v>
      </c>
      <c r="O20" s="19">
        <f>[16]Junho!$B$18</f>
        <v>21.170833333333338</v>
      </c>
      <c r="P20" s="19">
        <f>[16]Junho!$B$19</f>
        <v>20.604166666666668</v>
      </c>
      <c r="Q20" s="19">
        <f>[16]Junho!$B$20</f>
        <v>22.383333333333329</v>
      </c>
      <c r="R20" s="19">
        <f>[16]Junho!$B$21</f>
        <v>22.362500000000001</v>
      </c>
      <c r="S20" s="19">
        <f>[16]Junho!$B$22</f>
        <v>19.679166666666667</v>
      </c>
      <c r="T20" s="19">
        <f>[16]Junho!$B$23</f>
        <v>17.56666666666667</v>
      </c>
      <c r="U20" s="19">
        <f>[16]Junho!$B$24</f>
        <v>15.587499999999999</v>
      </c>
      <c r="V20" s="19">
        <f>[16]Junho!$B$25</f>
        <v>17.645833333333336</v>
      </c>
      <c r="W20" s="19">
        <f>[16]Junho!$B$26</f>
        <v>18.604166666666668</v>
      </c>
      <c r="X20" s="19">
        <f>[16]Junho!$B$27</f>
        <v>21.920833333333331</v>
      </c>
      <c r="Y20" s="19">
        <f>[16]Junho!$B$28</f>
        <v>23.850000000000005</v>
      </c>
      <c r="Z20" s="19">
        <f>[16]Junho!$B$29</f>
        <v>22.733333333333334</v>
      </c>
      <c r="AA20" s="19">
        <f>[16]Junho!$B$30</f>
        <v>23.787499999999998</v>
      </c>
      <c r="AB20" s="19">
        <f>[16]Junho!$B$31</f>
        <v>20.491666666666667</v>
      </c>
      <c r="AC20" s="19">
        <f>[16]Junho!$B$32</f>
        <v>14.466666666666667</v>
      </c>
      <c r="AD20" s="19">
        <f>[16]Junho!$B$33</f>
        <v>15.158333333333331</v>
      </c>
      <c r="AE20" s="19">
        <f>[16]Junho!$B$34</f>
        <v>14.658333333333333</v>
      </c>
      <c r="AF20" s="39">
        <f t="shared" si="3"/>
        <v>19.833194444444448</v>
      </c>
    </row>
    <row r="21" spans="1:32" ht="17.100000000000001" customHeight="1" x14ac:dyDescent="0.2">
      <c r="A21" s="17" t="s">
        <v>11</v>
      </c>
      <c r="B21" s="19">
        <f>[17]Junho!$B$5</f>
        <v>19.495833333333337</v>
      </c>
      <c r="C21" s="19">
        <f>[17]Junho!$B$6</f>
        <v>14.395833333333334</v>
      </c>
      <c r="D21" s="19">
        <f>[17]Junho!$B$7</f>
        <v>13.524999999999999</v>
      </c>
      <c r="E21" s="19">
        <f>[17]Junho!$B$8</f>
        <v>20.029166666666669</v>
      </c>
      <c r="F21" s="19">
        <f>[17]Junho!$B$9</f>
        <v>24.308333333333334</v>
      </c>
      <c r="G21" s="19">
        <f>[17]Junho!$B$10</f>
        <v>24.441666666666666</v>
      </c>
      <c r="H21" s="19">
        <f>[17]Junho!$B$11</f>
        <v>24.574999999999999</v>
      </c>
      <c r="I21" s="19">
        <f>[17]Junho!$B$12</f>
        <v>21.979166666666668</v>
      </c>
      <c r="J21" s="19">
        <f>[17]Junho!$B$13</f>
        <v>16.445833333333336</v>
      </c>
      <c r="K21" s="19">
        <f>[17]Junho!$B$14</f>
        <v>18.016666666666666</v>
      </c>
      <c r="L21" s="19">
        <f>[17]Junho!$B$15</f>
        <v>20.537500000000001</v>
      </c>
      <c r="M21" s="19">
        <f>[17]Junho!$B$16</f>
        <v>21.183333333333334</v>
      </c>
      <c r="N21" s="19">
        <f>[17]Junho!$B$17</f>
        <v>22.383333333333336</v>
      </c>
      <c r="O21" s="19">
        <f>[17]Junho!$B$18</f>
        <v>21.695833333333329</v>
      </c>
      <c r="P21" s="19">
        <f>[17]Junho!$B$19</f>
        <v>21.404166666666665</v>
      </c>
      <c r="Q21" s="19">
        <f>[17]Junho!$B$20</f>
        <v>21.083333333333332</v>
      </c>
      <c r="R21" s="19">
        <f>[17]Junho!$B$21</f>
        <v>21.074999999999999</v>
      </c>
      <c r="S21" s="19">
        <f>[17]Junho!$B$22</f>
        <v>19.145833333333332</v>
      </c>
      <c r="T21" s="19">
        <f>[17]Junho!$B$23</f>
        <v>18.020833333333332</v>
      </c>
      <c r="U21" s="19">
        <f>[17]Junho!$B$24</f>
        <v>16.337500000000002</v>
      </c>
      <c r="V21" s="19">
        <f>[17]Junho!$B$25</f>
        <v>17.50416666666667</v>
      </c>
      <c r="W21" s="19">
        <f>[17]Junho!$B$26</f>
        <v>17.75416666666667</v>
      </c>
      <c r="X21" s="19">
        <f>[17]Junho!$B$27</f>
        <v>20.166666666666668</v>
      </c>
      <c r="Y21" s="19">
        <f>[17]Junho!$B$28</f>
        <v>21.258333333333329</v>
      </c>
      <c r="Z21" s="19">
        <f>[17]Junho!$B$29</f>
        <v>20.779166666666669</v>
      </c>
      <c r="AA21" s="19">
        <f>[17]Junho!$B$30</f>
        <v>21.354166666666668</v>
      </c>
      <c r="AB21" s="19">
        <f>[17]Junho!$B$31</f>
        <v>20.400000000000006</v>
      </c>
      <c r="AC21" s="19">
        <f>[17]Junho!$B$32</f>
        <v>14.120833333333328</v>
      </c>
      <c r="AD21" s="19">
        <f>[17]Junho!$B$33</f>
        <v>15.137500000000001</v>
      </c>
      <c r="AE21" s="19">
        <f>[17]Junho!$B$34</f>
        <v>12.458333333333334</v>
      </c>
      <c r="AF21" s="39">
        <f t="shared" si="3"/>
        <v>19.367083333333326</v>
      </c>
    </row>
    <row r="22" spans="1:32" ht="17.100000000000001" customHeight="1" x14ac:dyDescent="0.2">
      <c r="A22" s="17" t="s">
        <v>12</v>
      </c>
      <c r="B22" s="19">
        <f>[18]Junho!$B$5</f>
        <v>21.366666666666664</v>
      </c>
      <c r="C22" s="19">
        <f>[18]Junho!$B$6</f>
        <v>17.179166666666664</v>
      </c>
      <c r="D22" s="19">
        <f>[18]Junho!$B$7</f>
        <v>18.43333333333333</v>
      </c>
      <c r="E22" s="19">
        <f>[18]Junho!$B$8</f>
        <v>22.791666666666671</v>
      </c>
      <c r="F22" s="19">
        <f>[18]Junho!$B$9</f>
        <v>26.412500000000005</v>
      </c>
      <c r="G22" s="19">
        <f>[18]Junho!$B$10</f>
        <v>26.179166666666664</v>
      </c>
      <c r="H22" s="19">
        <f>[18]Junho!$B$11</f>
        <v>25.924999999999997</v>
      </c>
      <c r="I22" s="19">
        <f>[18]Junho!$B$12</f>
        <v>23.891666666666669</v>
      </c>
      <c r="J22" s="19">
        <f>[18]Junho!$B$13</f>
        <v>19.966666666666665</v>
      </c>
      <c r="K22" s="19">
        <f>[18]Junho!$B$14</f>
        <v>20.8</v>
      </c>
      <c r="L22" s="19">
        <f>[18]Junho!$B$15</f>
        <v>23.012499999999999</v>
      </c>
      <c r="M22" s="19">
        <f>[18]Junho!$B$16</f>
        <v>23.562499999999996</v>
      </c>
      <c r="N22" s="19">
        <f>[18]Junho!$B$17</f>
        <v>24.966666666666665</v>
      </c>
      <c r="O22" s="19">
        <f>[18]Junho!$B$18</f>
        <v>21.866666666666671</v>
      </c>
      <c r="P22" s="19">
        <f>[18]Junho!$B$19</f>
        <v>21.408333333333335</v>
      </c>
      <c r="Q22" s="19">
        <f>[18]Junho!$B$20</f>
        <v>23.170833333333331</v>
      </c>
      <c r="R22" s="19">
        <f>[18]Junho!$B$21</f>
        <v>23.904166666666669</v>
      </c>
      <c r="S22" s="19">
        <f>[18]Junho!$B$22</f>
        <v>22.699999999999992</v>
      </c>
      <c r="T22" s="19">
        <f>[18]Junho!$B$23</f>
        <v>20.533333333333335</v>
      </c>
      <c r="U22" s="19">
        <f>[18]Junho!$B$24</f>
        <v>19.404166666666665</v>
      </c>
      <c r="V22" s="19">
        <f>[18]Junho!$B$25</f>
        <v>20.537499999999998</v>
      </c>
      <c r="W22" s="19">
        <f>[18]Junho!$B$26</f>
        <v>20.804166666666664</v>
      </c>
      <c r="X22" s="19">
        <f>[18]Junho!$B$27</f>
        <v>22.470833333333335</v>
      </c>
      <c r="Y22" s="19">
        <f>[18]Junho!$B$28</f>
        <v>23.416666666666671</v>
      </c>
      <c r="Z22" s="19">
        <f>[18]Junho!$B$29</f>
        <v>23.150000000000002</v>
      </c>
      <c r="AA22" s="19">
        <f>[18]Junho!$B$30</f>
        <v>23.108333333333334</v>
      </c>
      <c r="AB22" s="19">
        <f>[18]Junho!$B$31</f>
        <v>20.879166666666663</v>
      </c>
      <c r="AC22" s="19">
        <f>[18]Junho!$B$32</f>
        <v>15.25</v>
      </c>
      <c r="AD22" s="19">
        <f>[18]Junho!$B$33</f>
        <v>15.72916666666667</v>
      </c>
      <c r="AE22" s="19">
        <f>[18]Junho!$B$34</f>
        <v>16.054166666666664</v>
      </c>
      <c r="AF22" s="39">
        <f t="shared" si="3"/>
        <v>21.629166666666666</v>
      </c>
    </row>
    <row r="23" spans="1:32" ht="17.100000000000001" customHeight="1" x14ac:dyDescent="0.2">
      <c r="A23" s="17" t="s">
        <v>13</v>
      </c>
      <c r="B23" s="19">
        <f>[19]Junho!$B$5</f>
        <v>22.066666666666666</v>
      </c>
      <c r="C23" s="19">
        <f>[19]Junho!$B$6</f>
        <v>20.158333333333335</v>
      </c>
      <c r="D23" s="19">
        <f>[19]Junho!$B$7</f>
        <v>20.608333333333334</v>
      </c>
      <c r="E23" s="19">
        <f>[19]Junho!$B$8</f>
        <v>24.283333333333331</v>
      </c>
      <c r="F23" s="19">
        <f>[19]Junho!$B$9</f>
        <v>26.970833333333331</v>
      </c>
      <c r="G23" s="19">
        <f>[19]Junho!$B$10</f>
        <v>26.275000000000006</v>
      </c>
      <c r="H23" s="19">
        <f>[19]Junho!$B$11</f>
        <v>26.049999999999997</v>
      </c>
      <c r="I23" s="19">
        <f>[19]Junho!$B$12</f>
        <v>23.654545454545453</v>
      </c>
      <c r="J23" s="87" t="str">
        <f>[19]Junho!$B$13</f>
        <v>*</v>
      </c>
      <c r="K23" s="87" t="str">
        <f>[19]Junho!$B$14</f>
        <v>*</v>
      </c>
      <c r="L23" s="87" t="str">
        <f>[19]Junho!$B$15</f>
        <v>*</v>
      </c>
      <c r="M23" s="19">
        <f>[19]Junho!$B$16</f>
        <v>29.144444444444446</v>
      </c>
      <c r="N23" s="19">
        <f>[19]Junho!$B$17</f>
        <v>25.477777777777774</v>
      </c>
      <c r="O23" s="87" t="str">
        <f>[19]Junho!$B$18</f>
        <v>*</v>
      </c>
      <c r="P23" s="87" t="str">
        <f>[19]Junho!$B$19</f>
        <v>*</v>
      </c>
      <c r="Q23" s="87" t="str">
        <f>[19]Junho!$B$20</f>
        <v>*</v>
      </c>
      <c r="R23" s="87" t="str">
        <f>[19]Junho!$B$21</f>
        <v>*</v>
      </c>
      <c r="S23" s="87" t="str">
        <f>[19]Junho!$B$22</f>
        <v>*</v>
      </c>
      <c r="T23" s="87" t="str">
        <f>[19]Junho!$B$23</f>
        <v>*</v>
      </c>
      <c r="U23" s="87" t="str">
        <f>[19]Junho!$B$24</f>
        <v>*</v>
      </c>
      <c r="V23" s="87" t="str">
        <f>[19]Junho!$B$25</f>
        <v>*</v>
      </c>
      <c r="W23" s="87" t="str">
        <f>[19]Junho!$B$26</f>
        <v>*</v>
      </c>
      <c r="X23" s="87" t="str">
        <f>[19]Junho!$B$27</f>
        <v>*</v>
      </c>
      <c r="Y23" s="87" t="str">
        <f>[19]Junho!$B$28</f>
        <v>*</v>
      </c>
      <c r="Z23" s="87" t="str">
        <f>[19]Junho!$B$29</f>
        <v>*</v>
      </c>
      <c r="AA23" s="87" t="str">
        <f>[19]Junho!$B$30</f>
        <v>*</v>
      </c>
      <c r="AB23" s="87" t="str">
        <f>[19]Junho!$B$31</f>
        <v>*</v>
      </c>
      <c r="AC23" s="87" t="str">
        <f>[19]Junho!$B$32</f>
        <v>*</v>
      </c>
      <c r="AD23" s="87" t="str">
        <f>[19]Junho!$B$33</f>
        <v>*</v>
      </c>
      <c r="AE23" s="87" t="str">
        <f>[19]Junho!$B$34</f>
        <v>*</v>
      </c>
      <c r="AF23" s="39">
        <f t="shared" si="3"/>
        <v>24.46892676767677</v>
      </c>
    </row>
    <row r="24" spans="1:32" ht="17.100000000000001" customHeight="1" x14ac:dyDescent="0.2">
      <c r="A24" s="17" t="s">
        <v>14</v>
      </c>
      <c r="B24" s="19">
        <f>[20]Junho!$B$5</f>
        <v>18.120833333333334</v>
      </c>
      <c r="C24" s="19">
        <f>[20]Junho!$B$6</f>
        <v>19.566666666666666</v>
      </c>
      <c r="D24" s="19">
        <f>[20]Junho!$B$7</f>
        <v>17.775000000000002</v>
      </c>
      <c r="E24" s="19">
        <f>[20]Junho!$B$8</f>
        <v>20.041666666666668</v>
      </c>
      <c r="F24" s="19">
        <f>[20]Junho!$B$9</f>
        <v>24.425000000000001</v>
      </c>
      <c r="G24" s="19">
        <f>[20]Junho!$B$10</f>
        <v>24.650000000000006</v>
      </c>
      <c r="H24" s="19">
        <f>[20]Junho!$B$11</f>
        <v>24.987499999999997</v>
      </c>
      <c r="I24" s="19">
        <f>[20]Junho!$B$12</f>
        <v>24.320833333333329</v>
      </c>
      <c r="J24" s="19">
        <f>[20]Junho!$B$13</f>
        <v>23.433333333333334</v>
      </c>
      <c r="K24" s="19">
        <f>[20]Junho!$B$14</f>
        <v>23.525000000000002</v>
      </c>
      <c r="L24" s="19">
        <f>[20]Junho!$B$15</f>
        <v>23.608333333333338</v>
      </c>
      <c r="M24" s="19">
        <f>[20]Junho!$B$16</f>
        <v>22.82083333333334</v>
      </c>
      <c r="N24" s="19">
        <f>[20]Junho!$B$17</f>
        <v>23.337500000000002</v>
      </c>
      <c r="O24" s="19">
        <f>[20]Junho!$B$18</f>
        <v>22.483333333333334</v>
      </c>
      <c r="P24" s="19">
        <f>[20]Junho!$B$19</f>
        <v>22.483333333333331</v>
      </c>
      <c r="Q24" s="19">
        <f>[20]Junho!$B$20</f>
        <v>21.962500000000002</v>
      </c>
      <c r="R24" s="19">
        <f>[20]Junho!$B$21</f>
        <v>21.987500000000001</v>
      </c>
      <c r="S24" s="19">
        <f>[20]Junho!$B$22</f>
        <v>22.345833333333331</v>
      </c>
      <c r="T24" s="19">
        <f>[20]Junho!$B$23</f>
        <v>21.537499999999994</v>
      </c>
      <c r="U24" s="19">
        <f>[20]Junho!$B$24</f>
        <v>20.016666666666666</v>
      </c>
      <c r="V24" s="19">
        <f>[20]Junho!$B$25</f>
        <v>19.633333333333333</v>
      </c>
      <c r="W24" s="19">
        <f>[20]Junho!$B$26</f>
        <v>21.020833333333332</v>
      </c>
      <c r="X24" s="19">
        <f>[20]Junho!$B$27</f>
        <v>22.516666666666662</v>
      </c>
      <c r="Y24" s="19">
        <f>[20]Junho!$B$28</f>
        <v>21.529166666666669</v>
      </c>
      <c r="Z24" s="19">
        <f>[20]Junho!$B$29</f>
        <v>21.904166666666669</v>
      </c>
      <c r="AA24" s="19">
        <f>[20]Junho!$B$30</f>
        <v>23.004166666666663</v>
      </c>
      <c r="AB24" s="19">
        <f>[20]Junho!$B$31</f>
        <v>23.262499999999999</v>
      </c>
      <c r="AC24" s="19">
        <f>[20]Junho!$B$32</f>
        <v>20.983333333333331</v>
      </c>
      <c r="AD24" s="19">
        <f>[20]Junho!$B$33</f>
        <v>17.645833333333339</v>
      </c>
      <c r="AE24" s="19">
        <f>[20]Junho!$B$34</f>
        <v>18.083333333333332</v>
      </c>
      <c r="AF24" s="39">
        <f t="shared" si="3"/>
        <v>21.767083333333336</v>
      </c>
    </row>
    <row r="25" spans="1:32" ht="17.100000000000001" customHeight="1" x14ac:dyDescent="0.2">
      <c r="A25" s="17" t="s">
        <v>15</v>
      </c>
      <c r="B25" s="19">
        <f>[21]Junho!$B$5</f>
        <v>16.366666666666667</v>
      </c>
      <c r="C25" s="19">
        <f>[21]Junho!$B$6</f>
        <v>13.116666666666667</v>
      </c>
      <c r="D25" s="19">
        <f>[21]Junho!$B$7</f>
        <v>13.579166666666666</v>
      </c>
      <c r="E25" s="19">
        <f>[21]Junho!$B$8</f>
        <v>17.887500000000003</v>
      </c>
      <c r="F25" s="19">
        <f>[21]Junho!$B$9</f>
        <v>23.254166666666666</v>
      </c>
      <c r="G25" s="19">
        <f>[21]Junho!$B$10</f>
        <v>23.158333333333335</v>
      </c>
      <c r="H25" s="19">
        <f>[21]Junho!$B$11</f>
        <v>23.070833333333329</v>
      </c>
      <c r="I25" s="19">
        <f>[21]Junho!$B$12</f>
        <v>20.166666666666661</v>
      </c>
      <c r="J25" s="19">
        <f>[21]Junho!$B$13</f>
        <v>15.337499999999997</v>
      </c>
      <c r="K25" s="19">
        <f>[21]Junho!$B$14</f>
        <v>16.904166666666665</v>
      </c>
      <c r="L25" s="19">
        <f>[21]Junho!$B$15</f>
        <v>18.891666666666669</v>
      </c>
      <c r="M25" s="19">
        <f>[21]Junho!$B$16</f>
        <v>19.708333333333336</v>
      </c>
      <c r="N25" s="19">
        <f>[21]Junho!$B$17</f>
        <v>21.866666666666671</v>
      </c>
      <c r="O25" s="19">
        <f>[21]Junho!$B$18</f>
        <v>17.562499999999996</v>
      </c>
      <c r="P25" s="19">
        <f>[21]Junho!$B$19</f>
        <v>18.391666666666662</v>
      </c>
      <c r="Q25" s="19">
        <f>[21]Junho!$B$20</f>
        <v>21.291666666666668</v>
      </c>
      <c r="R25" s="19">
        <f>[21]Junho!$B$21</f>
        <v>20.925000000000001</v>
      </c>
      <c r="S25" s="19">
        <f>[21]Junho!$B$22</f>
        <v>19.425000000000001</v>
      </c>
      <c r="T25" s="19">
        <f>[21]Junho!$B$23</f>
        <v>16.974999999999998</v>
      </c>
      <c r="U25" s="19">
        <f>[21]Junho!$B$24</f>
        <v>15.5375</v>
      </c>
      <c r="V25" s="19">
        <f>[21]Junho!$B$25</f>
        <v>16.091666666666665</v>
      </c>
      <c r="W25" s="19">
        <f>[21]Junho!$B$26</f>
        <v>16.679166666666667</v>
      </c>
      <c r="X25" s="19">
        <f>[21]Junho!$B$27</f>
        <v>19.995833333333337</v>
      </c>
      <c r="Y25" s="19">
        <f>[21]Junho!$B$28</f>
        <v>22.087500000000002</v>
      </c>
      <c r="Z25" s="19">
        <f>[21]Junho!$B$29</f>
        <v>22.870833333333334</v>
      </c>
      <c r="AA25" s="19">
        <f>[21]Junho!$B$30</f>
        <v>23.020833333333329</v>
      </c>
      <c r="AB25" s="19">
        <f>[21]Junho!$B$31</f>
        <v>18.183333333333334</v>
      </c>
      <c r="AC25" s="19">
        <f>[21]Junho!$B$32</f>
        <v>11.816666666666665</v>
      </c>
      <c r="AD25" s="19">
        <f>[21]Junho!$B$33</f>
        <v>11.874999999999998</v>
      </c>
      <c r="AE25" s="19">
        <f>[21]Junho!$B$34</f>
        <v>12.716666666666669</v>
      </c>
      <c r="AF25" s="39">
        <f t="shared" si="3"/>
        <v>18.291805555555559</v>
      </c>
    </row>
    <row r="26" spans="1:32" ht="17.100000000000001" customHeight="1" x14ac:dyDescent="0.2">
      <c r="A26" s="17" t="s">
        <v>16</v>
      </c>
      <c r="B26" s="19">
        <f>[22]Junho!$B$5</f>
        <v>19.95</v>
      </c>
      <c r="C26" s="19">
        <f>[22]Junho!$B$6</f>
        <v>16.558333333333334</v>
      </c>
      <c r="D26" s="19">
        <f>[22]Junho!$B$7</f>
        <v>18.100000000000001</v>
      </c>
      <c r="E26" s="19">
        <f>[22]Junho!$B$8</f>
        <v>24.033333333333331</v>
      </c>
      <c r="F26" s="19">
        <f>[22]Junho!$B$9</f>
        <v>26.5</v>
      </c>
      <c r="G26" s="19">
        <f>[22]Junho!$B$10</f>
        <v>23.225000000000005</v>
      </c>
      <c r="H26" s="19">
        <f>[22]Junho!$B$11</f>
        <v>25.229166666666671</v>
      </c>
      <c r="I26" s="19">
        <f>[22]Junho!$B$12</f>
        <v>22.9375</v>
      </c>
      <c r="J26" s="19">
        <f>[22]Junho!$B$13</f>
        <v>18.070833333333333</v>
      </c>
      <c r="K26" s="19">
        <f>[22]Junho!$B$14</f>
        <v>20.783333333333335</v>
      </c>
      <c r="L26" s="19">
        <f>[22]Junho!$B$15</f>
        <v>23.5625</v>
      </c>
      <c r="M26" s="19">
        <f>[22]Junho!$B$16</f>
        <v>24.945833333333329</v>
      </c>
      <c r="N26" s="19">
        <f>[22]Junho!$B$17</f>
        <v>24.166666666666661</v>
      </c>
      <c r="O26" s="19">
        <f>[22]Junho!$B$18</f>
        <v>16.541666666666668</v>
      </c>
      <c r="P26" s="19">
        <f>[22]Junho!$B$19</f>
        <v>18.483333333333331</v>
      </c>
      <c r="Q26" s="19">
        <f>[22]Junho!$B$20</f>
        <v>19.954166666666666</v>
      </c>
      <c r="R26" s="19">
        <f>[22]Junho!$B$21</f>
        <v>22.149999999999995</v>
      </c>
      <c r="S26" s="19">
        <f>[22]Junho!$B$22</f>
        <v>21.641666666666666</v>
      </c>
      <c r="T26" s="19">
        <f>[22]Junho!$B$23</f>
        <v>18.979166666666668</v>
      </c>
      <c r="U26" s="19">
        <f>[22]Junho!$B$24</f>
        <v>18.25416666666667</v>
      </c>
      <c r="V26" s="19">
        <f>[22]Junho!$B$25</f>
        <v>20.808333333333334</v>
      </c>
      <c r="W26" s="19">
        <f>[22]Junho!$B$26</f>
        <v>21.916666666666668</v>
      </c>
      <c r="X26" s="19">
        <f>[22]Junho!$B$27</f>
        <v>24.412499999999998</v>
      </c>
      <c r="Y26" s="19">
        <f>[22]Junho!$B$28</f>
        <v>25.820833333333336</v>
      </c>
      <c r="Z26" s="19">
        <f>[22]Junho!$B$29</f>
        <v>25.145833333333332</v>
      </c>
      <c r="AA26" s="19">
        <f>[22]Junho!$B$30</f>
        <v>24.812500000000004</v>
      </c>
      <c r="AB26" s="19">
        <f>[22]Junho!$B$31</f>
        <v>17.741666666666667</v>
      </c>
      <c r="AC26" s="19">
        <f>[22]Junho!$B$32</f>
        <v>13.800000000000002</v>
      </c>
      <c r="AD26" s="19">
        <f>[22]Junho!$B$33</f>
        <v>15.320833333333333</v>
      </c>
      <c r="AE26" s="19">
        <f>[22]Junho!$B$34</f>
        <v>14.587499999999997</v>
      </c>
      <c r="AF26" s="39">
        <f t="shared" si="3"/>
        <v>20.94777777777778</v>
      </c>
    </row>
    <row r="27" spans="1:32" ht="17.100000000000001" customHeight="1" x14ac:dyDescent="0.2">
      <c r="A27" s="17" t="s">
        <v>17</v>
      </c>
      <c r="B27" s="19">
        <f>[23]Junho!$B$5</f>
        <v>19.774999999999999</v>
      </c>
      <c r="C27" s="19">
        <f>[23]Junho!$B$6</f>
        <v>14.25</v>
      </c>
      <c r="D27" s="19">
        <f>[23]Junho!$B$7</f>
        <v>13.562499999999998</v>
      </c>
      <c r="E27" s="19">
        <f>[23]Junho!$B$8</f>
        <v>20.170833333333331</v>
      </c>
      <c r="F27" s="19">
        <f>[23]Junho!$B$9</f>
        <v>24.625</v>
      </c>
      <c r="G27" s="19">
        <f>[23]Junho!$B$10</f>
        <v>25.587500000000002</v>
      </c>
      <c r="H27" s="19">
        <f>[23]Junho!$B$11</f>
        <v>25.945833333333336</v>
      </c>
      <c r="I27" s="19">
        <f>[23]Junho!$B$12</f>
        <v>23.241666666666674</v>
      </c>
      <c r="J27" s="19">
        <f>[23]Junho!$B$13</f>
        <v>16.337499999999999</v>
      </c>
      <c r="K27" s="19">
        <f>[23]Junho!$B$14</f>
        <v>18.487500000000001</v>
      </c>
      <c r="L27" s="19">
        <f>[23]Junho!$B$15</f>
        <v>21.683333333333337</v>
      </c>
      <c r="M27" s="19">
        <f>[23]Junho!$B$16</f>
        <v>22.150000000000002</v>
      </c>
      <c r="N27" s="19">
        <f>[23]Junho!$B$17</f>
        <v>23.816666666666666</v>
      </c>
      <c r="O27" s="19">
        <f>[23]Junho!$B$18</f>
        <v>22.36666666666666</v>
      </c>
      <c r="P27" s="19">
        <f>[23]Junho!$B$19</f>
        <v>21.837499999999995</v>
      </c>
      <c r="Q27" s="19">
        <f>[23]Junho!$B$20</f>
        <v>22.408333333333335</v>
      </c>
      <c r="R27" s="19">
        <f>[23]Junho!$B$21</f>
        <v>21.400000000000002</v>
      </c>
      <c r="S27" s="19">
        <f>[23]Junho!$B$22</f>
        <v>19.8</v>
      </c>
      <c r="T27" s="19">
        <f>[23]Junho!$B$23</f>
        <v>18.137499999999999</v>
      </c>
      <c r="U27" s="19">
        <f>[23]Junho!$B$24</f>
        <v>16.779166666666665</v>
      </c>
      <c r="V27" s="19">
        <f>[23]Junho!$B$25</f>
        <v>17.700000000000003</v>
      </c>
      <c r="W27" s="19">
        <f>[23]Junho!$B$26</f>
        <v>18.216666666666669</v>
      </c>
      <c r="X27" s="19">
        <f>[23]Junho!$B$27</f>
        <v>21.779166666666669</v>
      </c>
      <c r="Y27" s="19">
        <f>[23]Junho!$B$28</f>
        <v>22.320833333333329</v>
      </c>
      <c r="Z27" s="19">
        <f>[23]Junho!$B$29</f>
        <v>21.670833333333334</v>
      </c>
      <c r="AA27" s="19">
        <f>[23]Junho!$B$30</f>
        <v>22.0625</v>
      </c>
      <c r="AB27" s="19">
        <f>[23]Junho!$B$31</f>
        <v>22.425000000000001</v>
      </c>
      <c r="AC27" s="19">
        <f>[23]Junho!$B$32</f>
        <v>15.354166666666664</v>
      </c>
      <c r="AD27" s="19">
        <f>[23]Junho!$B$33</f>
        <v>15.308333333333335</v>
      </c>
      <c r="AE27" s="19">
        <f>[23]Junho!$B$34</f>
        <v>12.999999999999998</v>
      </c>
      <c r="AF27" s="39">
        <f>AVERAGE(B27:AE27)</f>
        <v>20.073333333333331</v>
      </c>
    </row>
    <row r="28" spans="1:32" ht="17.100000000000001" customHeight="1" x14ac:dyDescent="0.2">
      <c r="A28" s="17" t="s">
        <v>18</v>
      </c>
      <c r="B28" s="19">
        <f>[24]Junho!$B$5</f>
        <v>19.425000000000001</v>
      </c>
      <c r="C28" s="19">
        <f>[24]Junho!$B$6</f>
        <v>17.608333333333331</v>
      </c>
      <c r="D28" s="19">
        <f>[24]Junho!$B$7</f>
        <v>16.974999999999998</v>
      </c>
      <c r="E28" s="19">
        <f>[24]Junho!$B$8</f>
        <v>21.058333333333334</v>
      </c>
      <c r="F28" s="19">
        <f>[24]Junho!$B$9</f>
        <v>23.354166666666668</v>
      </c>
      <c r="G28" s="19">
        <f>[24]Junho!$B$10</f>
        <v>23.304166666666664</v>
      </c>
      <c r="H28" s="19">
        <f>[24]Junho!$B$11</f>
        <v>23.387500000000003</v>
      </c>
      <c r="I28" s="19">
        <f>[24]Junho!$B$12</f>
        <v>22.55</v>
      </c>
      <c r="J28" s="19">
        <f>[24]Junho!$B$13</f>
        <v>20.024999999999999</v>
      </c>
      <c r="K28" s="19">
        <f>[24]Junho!$B$14</f>
        <v>20.583333333333336</v>
      </c>
      <c r="L28" s="19">
        <f>[24]Junho!$B$15</f>
        <v>20.824999999999999</v>
      </c>
      <c r="M28" s="19">
        <f>[24]Junho!$B$16</f>
        <v>21.875</v>
      </c>
      <c r="N28" s="19">
        <f>[24]Junho!$B$17</f>
        <v>22.441666666666663</v>
      </c>
      <c r="O28" s="19">
        <f>[24]Junho!$B$18</f>
        <v>20.983333333333334</v>
      </c>
      <c r="P28" s="19">
        <f>[24]Junho!$B$19</f>
        <v>22.309523809523814</v>
      </c>
      <c r="Q28" s="19">
        <f>[24]Junho!$B$20</f>
        <v>21.274999999999999</v>
      </c>
      <c r="R28" s="19">
        <f>[24]Junho!$B$21</f>
        <v>21.320833333333329</v>
      </c>
      <c r="S28" s="19">
        <f>[24]Junho!$B$22</f>
        <v>21.083333333333336</v>
      </c>
      <c r="T28" s="19">
        <f>[24]Junho!$B$23</f>
        <v>19.512499999999999</v>
      </c>
      <c r="U28" s="19">
        <f>[24]Junho!$B$24</f>
        <v>18.495833333333334</v>
      </c>
      <c r="V28" s="19">
        <f>[24]Junho!$B$25</f>
        <v>19.366666666666671</v>
      </c>
      <c r="W28" s="19">
        <f>[24]Junho!$B$26</f>
        <v>20.62083333333333</v>
      </c>
      <c r="X28" s="19">
        <f>[24]Junho!$B$27</f>
        <v>21.675000000000001</v>
      </c>
      <c r="Y28" s="19">
        <f>[24]Junho!$B$28</f>
        <v>21.229166666666668</v>
      </c>
      <c r="Z28" s="19">
        <f>[24]Junho!$B$29</f>
        <v>20.716666666666672</v>
      </c>
      <c r="AA28" s="19">
        <f>[24]Junho!$B$30</f>
        <v>21.204166666666666</v>
      </c>
      <c r="AB28" s="19">
        <f>[24]Junho!$B$31</f>
        <v>21.179166666666674</v>
      </c>
      <c r="AC28" s="19">
        <f>[24]Junho!$B$32</f>
        <v>15.637500000000001</v>
      </c>
      <c r="AD28" s="19">
        <f>[24]Junho!$B$33</f>
        <v>12.9625</v>
      </c>
      <c r="AE28" s="19">
        <f>[24]Junho!$B$34</f>
        <v>15.058333333333335</v>
      </c>
      <c r="AF28" s="39">
        <f t="shared" si="3"/>
        <v>20.268095238095235</v>
      </c>
    </row>
    <row r="29" spans="1:32" ht="17.100000000000001" customHeight="1" x14ac:dyDescent="0.2">
      <c r="A29" s="17" t="s">
        <v>19</v>
      </c>
      <c r="B29" s="19">
        <f>[25]Junho!$B$5</f>
        <v>16.856249999999999</v>
      </c>
      <c r="C29" s="19">
        <f>[25]Junho!$B$6</f>
        <v>12.937499999999998</v>
      </c>
      <c r="D29" s="19">
        <f>[25]Junho!$B$7</f>
        <v>13.950000000000001</v>
      </c>
      <c r="E29" s="19">
        <f>[25]Junho!$B$8</f>
        <v>17.504166666666666</v>
      </c>
      <c r="F29" s="19">
        <f>[25]Junho!$B$9</f>
        <v>22.154166666666665</v>
      </c>
      <c r="G29" s="19">
        <f>[25]Junho!$B$10</f>
        <v>20.586956521739129</v>
      </c>
      <c r="H29" s="19">
        <f>[25]Junho!$B$11</f>
        <v>24.833333333333332</v>
      </c>
      <c r="I29" s="19">
        <f>[25]Junho!$B$12</f>
        <v>17.587500000000002</v>
      </c>
      <c r="J29" s="19">
        <f>[25]Junho!$B$13</f>
        <v>15.711111111111109</v>
      </c>
      <c r="K29" s="19">
        <f>[25]Junho!$B$14</f>
        <v>16.678260869565214</v>
      </c>
      <c r="L29" s="19">
        <f>[25]Junho!$B$15</f>
        <v>21.213333333333328</v>
      </c>
      <c r="M29" s="19">
        <f>[25]Junho!$B$16</f>
        <v>21.308333333333334</v>
      </c>
      <c r="N29" s="19">
        <f>[25]Junho!$B$17</f>
        <v>22.6875</v>
      </c>
      <c r="O29" s="19">
        <f>[25]Junho!$B$18</f>
        <v>17.441666666666663</v>
      </c>
      <c r="P29" s="19">
        <f>[25]Junho!$B$19</f>
        <v>18.964705882352938</v>
      </c>
      <c r="Q29" s="19">
        <f>[25]Junho!$B$20</f>
        <v>20.059999999999999</v>
      </c>
      <c r="R29" s="19">
        <f>[25]Junho!$B$21</f>
        <v>23.754545454545454</v>
      </c>
      <c r="S29" s="19">
        <f>[25]Junho!$B$22</f>
        <v>18.295833333333334</v>
      </c>
      <c r="T29" s="19">
        <f>[25]Junho!$B$23</f>
        <v>15.799999999999999</v>
      </c>
      <c r="U29" s="19">
        <f>[25]Junho!$B$24</f>
        <v>14.116666666666667</v>
      </c>
      <c r="V29" s="19">
        <f>[25]Junho!$B$25</f>
        <v>16.820833333333336</v>
      </c>
      <c r="W29" s="19">
        <f>[25]Junho!$B$26</f>
        <v>17.795833333333331</v>
      </c>
      <c r="X29" s="19">
        <f>[25]Junho!$B$27</f>
        <v>20.724999999999998</v>
      </c>
      <c r="Y29" s="19">
        <f>[25]Junho!$B$28</f>
        <v>23.066666666666663</v>
      </c>
      <c r="Z29" s="19">
        <f>[25]Junho!$B$29</f>
        <v>22.4375</v>
      </c>
      <c r="AA29" s="19">
        <f>[25]Junho!$B$30</f>
        <v>22.079166666666669</v>
      </c>
      <c r="AB29" s="19">
        <f>[25]Junho!$B$31</f>
        <v>18.787500000000001</v>
      </c>
      <c r="AC29" s="19">
        <f>[25]Junho!$B$32</f>
        <v>14.735294117647056</v>
      </c>
      <c r="AD29" s="19">
        <f>[25]Junho!$B$33</f>
        <v>13.418750000000001</v>
      </c>
      <c r="AE29" s="19">
        <f>[25]Junho!$B$34</f>
        <v>14.03157894736842</v>
      </c>
      <c r="AF29" s="39">
        <f t="shared" si="3"/>
        <v>18.544665096810981</v>
      </c>
    </row>
    <row r="30" spans="1:32" ht="17.100000000000001" customHeight="1" x14ac:dyDescent="0.2">
      <c r="A30" s="17" t="s">
        <v>31</v>
      </c>
      <c r="B30" s="19">
        <f>[26]Junho!$B$5</f>
        <v>19.116666666666671</v>
      </c>
      <c r="C30" s="19">
        <f>[26]Junho!$B$6</f>
        <v>14.483333333333333</v>
      </c>
      <c r="D30" s="19">
        <f>[26]Junho!$B$7</f>
        <v>15.820833333333333</v>
      </c>
      <c r="E30" s="19">
        <f>[26]Junho!$B$8</f>
        <v>22.445833333333336</v>
      </c>
      <c r="F30" s="19">
        <f>[26]Junho!$B$9</f>
        <v>24.716666666666669</v>
      </c>
      <c r="G30" s="19">
        <f>[26]Junho!$B$10</f>
        <v>24.508333333333336</v>
      </c>
      <c r="H30" s="19">
        <f>[26]Junho!$B$11</f>
        <v>24.608333333333331</v>
      </c>
      <c r="I30" s="19">
        <f>[26]Junho!$B$12</f>
        <v>23</v>
      </c>
      <c r="J30" s="19">
        <f>[26]Junho!$B$13</f>
        <v>16.025000000000002</v>
      </c>
      <c r="K30" s="19">
        <f>[26]Junho!$B$14</f>
        <v>18.324999999999999</v>
      </c>
      <c r="L30" s="19">
        <f>[26]Junho!$B$15</f>
        <v>21.979166666666668</v>
      </c>
      <c r="M30" s="19">
        <f>[26]Junho!$B$16</f>
        <v>23.975000000000005</v>
      </c>
      <c r="N30" s="19">
        <f>[26]Junho!$B$17</f>
        <v>23.829166666666666</v>
      </c>
      <c r="O30" s="19">
        <f>[26]Junho!$B$18</f>
        <v>22.016666666666669</v>
      </c>
      <c r="P30" s="19">
        <f>[26]Junho!$B$19</f>
        <v>21.808333333333337</v>
      </c>
      <c r="Q30" s="19">
        <f>[26]Junho!$B$20</f>
        <v>22.266666666666666</v>
      </c>
      <c r="R30" s="19">
        <f>[26]Junho!$B$21</f>
        <v>21.679166666666664</v>
      </c>
      <c r="S30" s="19">
        <f>[26]Junho!$B$22</f>
        <v>20.820833333333329</v>
      </c>
      <c r="T30" s="19">
        <f>[26]Junho!$B$23</f>
        <v>18.341666666666669</v>
      </c>
      <c r="U30" s="19">
        <f>[26]Junho!$B$24</f>
        <v>17.395833333333332</v>
      </c>
      <c r="V30" s="19">
        <f>[26]Junho!$B$25</f>
        <v>19.070833333333336</v>
      </c>
      <c r="W30" s="19">
        <f>[26]Junho!$B$26</f>
        <v>21.141666666666669</v>
      </c>
      <c r="X30" s="19">
        <f>[26]Junho!$B$27</f>
        <v>23.254166666666666</v>
      </c>
      <c r="Y30" s="19">
        <f>[26]Junho!$B$28</f>
        <v>23.583333333333332</v>
      </c>
      <c r="Z30" s="19">
        <f>[26]Junho!$B$29</f>
        <v>22.625</v>
      </c>
      <c r="AA30" s="19">
        <f>[26]Junho!$B$30</f>
        <v>22.387500000000003</v>
      </c>
      <c r="AB30" s="19">
        <f>[26]Junho!$B$31</f>
        <v>22.345833333333331</v>
      </c>
      <c r="AC30" s="19">
        <f>[26]Junho!$B$32</f>
        <v>14.666666666666663</v>
      </c>
      <c r="AD30" s="19">
        <f>[26]Junho!$B$33</f>
        <v>14.145833333333334</v>
      </c>
      <c r="AE30" s="19">
        <f>[26]Junho!$B$34</f>
        <v>14.920833333333334</v>
      </c>
      <c r="AF30" s="39">
        <f t="shared" si="3"/>
        <v>20.510138888888886</v>
      </c>
    </row>
    <row r="31" spans="1:32" ht="17.100000000000001" customHeight="1" x14ac:dyDescent="0.2">
      <c r="A31" s="17" t="s">
        <v>51</v>
      </c>
      <c r="B31" s="19">
        <f>[27]Junho!$B$5</f>
        <v>20.975000000000001</v>
      </c>
      <c r="C31" s="19">
        <f>[27]Junho!$B$6</f>
        <v>19.974999999999998</v>
      </c>
      <c r="D31" s="19">
        <f>[27]Junho!$B$7</f>
        <v>21.091666666666669</v>
      </c>
      <c r="E31" s="19">
        <f>[27]Junho!$B$8</f>
        <v>23.7</v>
      </c>
      <c r="F31" s="19">
        <f>[27]Junho!$B$9</f>
        <v>24.941666666666663</v>
      </c>
      <c r="G31" s="19">
        <f>[27]Junho!$B$10</f>
        <v>25.387500000000003</v>
      </c>
      <c r="H31" s="19">
        <f>[27]Junho!$B$11</f>
        <v>25.058333333333334</v>
      </c>
      <c r="I31" s="19">
        <f>[27]Junho!$B$12</f>
        <v>24.745833333333326</v>
      </c>
      <c r="J31" s="19">
        <f>[27]Junho!$B$13</f>
        <v>24.662499999999998</v>
      </c>
      <c r="K31" s="19">
        <f>[27]Junho!$B$14</f>
        <v>24.604166666666671</v>
      </c>
      <c r="L31" s="19">
        <f>[27]Junho!$B$15</f>
        <v>23.791666666666668</v>
      </c>
      <c r="M31" s="19">
        <f>[27]Junho!$B$16</f>
        <v>23.954166666666666</v>
      </c>
      <c r="N31" s="19">
        <f>[27]Junho!$B$17</f>
        <v>24.358333333333334</v>
      </c>
      <c r="O31" s="19">
        <f>[27]Junho!$B$18</f>
        <v>23.337499999999995</v>
      </c>
      <c r="P31" s="19">
        <f>[27]Junho!$B$19</f>
        <v>22.241666666666664</v>
      </c>
      <c r="Q31" s="19">
        <f>[27]Junho!$B$20</f>
        <v>22.670833333333334</v>
      </c>
      <c r="R31" s="19">
        <f>[27]Junho!$B$21</f>
        <v>23.55416666666666</v>
      </c>
      <c r="S31" s="19">
        <f>[27]Junho!$B$22</f>
        <v>23.650000000000006</v>
      </c>
      <c r="T31" s="19">
        <f>[27]Junho!$B$23</f>
        <v>21.641666666666669</v>
      </c>
      <c r="U31" s="19">
        <f>[27]Junho!$B$24</f>
        <v>21.299999999999997</v>
      </c>
      <c r="V31" s="19">
        <f>[27]Junho!$B$25</f>
        <v>22.745833333333337</v>
      </c>
      <c r="W31" s="19">
        <f>[27]Junho!$B$26</f>
        <v>23.887500000000006</v>
      </c>
      <c r="X31" s="19">
        <f>[27]Junho!$B$27</f>
        <v>23.891666666666666</v>
      </c>
      <c r="Y31" s="19">
        <f>[27]Junho!$B$28</f>
        <v>22.950000000000003</v>
      </c>
      <c r="Z31" s="19">
        <f>[27]Junho!$B$29</f>
        <v>22.525000000000002</v>
      </c>
      <c r="AA31" s="19">
        <f>[27]Junho!$B$30</f>
        <v>23.504166666666666</v>
      </c>
      <c r="AB31" s="19">
        <f>[27]Junho!$B$31</f>
        <v>23.712500000000002</v>
      </c>
      <c r="AC31" s="19">
        <f>[27]Junho!$B$32</f>
        <v>15.887500000000003</v>
      </c>
      <c r="AD31" s="19">
        <f>[27]Junho!$B$33</f>
        <v>14.179166666666667</v>
      </c>
      <c r="AE31" s="19">
        <f>[27]Junho!$B$34</f>
        <v>16.683333333333334</v>
      </c>
      <c r="AF31" s="39">
        <f>AVERAGE(B31:AE31)</f>
        <v>22.520277777777782</v>
      </c>
    </row>
    <row r="32" spans="1:32" ht="17.100000000000001" customHeight="1" x14ac:dyDescent="0.2">
      <c r="A32" s="17" t="s">
        <v>20</v>
      </c>
      <c r="B32" s="19">
        <f>[28]Junho!$B$5</f>
        <v>20.416666666666661</v>
      </c>
      <c r="C32" s="19">
        <f>[28]Junho!$B$6</f>
        <v>19.120833333333334</v>
      </c>
      <c r="D32" s="19">
        <f>[28]Junho!$B$7</f>
        <v>16.516666666666666</v>
      </c>
      <c r="E32" s="19">
        <f>[28]Junho!$B$8</f>
        <v>19.183333333333334</v>
      </c>
      <c r="F32" s="19">
        <f>[28]Junho!$B$9</f>
        <v>24.316666666666666</v>
      </c>
      <c r="G32" s="19">
        <f>[28]Junho!$B$10</f>
        <v>24.950000000000003</v>
      </c>
      <c r="H32" s="19">
        <f>[28]Junho!$B$11</f>
        <v>26.029166666666665</v>
      </c>
      <c r="I32" s="19">
        <f>[28]Junho!$B$12</f>
        <v>25.791666666666668</v>
      </c>
      <c r="J32" s="19">
        <f>[28]Junho!$B$13</f>
        <v>22.958333333333339</v>
      </c>
      <c r="K32" s="19">
        <f>[28]Junho!$B$14</f>
        <v>23.087500000000002</v>
      </c>
      <c r="L32" s="19">
        <f>[28]Junho!$B$15</f>
        <v>23.354166666666668</v>
      </c>
      <c r="M32" s="19">
        <f>[28]Junho!$B$16</f>
        <v>23.799999999999997</v>
      </c>
      <c r="N32" s="19">
        <f>[28]Junho!$B$17</f>
        <v>23.375</v>
      </c>
      <c r="O32" s="19">
        <f>[28]Junho!$B$18</f>
        <v>23.408333333333331</v>
      </c>
      <c r="P32" s="19">
        <f>[28]Junho!$B$19</f>
        <v>24.179166666666671</v>
      </c>
      <c r="Q32" s="19">
        <f>[28]Junho!$B$20</f>
        <v>23.887500000000003</v>
      </c>
      <c r="R32" s="19">
        <f>[28]Junho!$B$21</f>
        <v>24.083333333333339</v>
      </c>
      <c r="S32" s="19">
        <f>[28]Junho!$B$22</f>
        <v>23.404166666666669</v>
      </c>
      <c r="T32" s="19">
        <f>[28]Junho!$B$23</f>
        <v>22.608333333333334</v>
      </c>
      <c r="U32" s="19">
        <f>[28]Junho!$B$24</f>
        <v>19.679166666666667</v>
      </c>
      <c r="V32" s="19">
        <f>[28]Junho!$B$25</f>
        <v>19.441666666666666</v>
      </c>
      <c r="W32" s="19">
        <f>[28]Junho!$B$26</f>
        <v>20.470833333333335</v>
      </c>
      <c r="X32" s="19">
        <f>[28]Junho!$B$27</f>
        <v>22.687500000000004</v>
      </c>
      <c r="Y32" s="19">
        <f>[28]Junho!$B$28</f>
        <v>22.349999999999998</v>
      </c>
      <c r="Z32" s="19">
        <f>[28]Junho!$B$29</f>
        <v>23.070833333333336</v>
      </c>
      <c r="AA32" s="19">
        <f>[28]Junho!$B$30</f>
        <v>23.525000000000002</v>
      </c>
      <c r="AB32" s="19">
        <f>[28]Junho!$B$31</f>
        <v>24.020833333333329</v>
      </c>
      <c r="AC32" s="19">
        <f>[28]Junho!$B$32</f>
        <v>21.524999999999995</v>
      </c>
      <c r="AD32" s="19">
        <f>[28]Junho!$B$33</f>
        <v>17.124999999999996</v>
      </c>
      <c r="AE32" s="19">
        <f>[28]Junho!$B$34</f>
        <v>16.095833333333335</v>
      </c>
      <c r="AF32" s="39">
        <f>AVERAGE(B32:AE32)</f>
        <v>22.14875</v>
      </c>
    </row>
    <row r="33" spans="1:35" s="5" customFormat="1" ht="17.100000000000001" customHeight="1" x14ac:dyDescent="0.2">
      <c r="A33" s="32" t="s">
        <v>34</v>
      </c>
      <c r="B33" s="33">
        <f t="shared" ref="B33:AF33" si="4">AVERAGE(B5:B32)</f>
        <v>18.670293209876544</v>
      </c>
      <c r="C33" s="33">
        <f t="shared" si="4"/>
        <v>16.527314814814819</v>
      </c>
      <c r="D33" s="33">
        <f t="shared" si="4"/>
        <v>16.573765432098767</v>
      </c>
      <c r="E33" s="33">
        <f t="shared" si="4"/>
        <v>20.702623456790121</v>
      </c>
      <c r="F33" s="33">
        <f t="shared" si="4"/>
        <v>24.340277777777782</v>
      </c>
      <c r="G33" s="33">
        <f t="shared" si="4"/>
        <v>24.311245303274291</v>
      </c>
      <c r="H33" s="33">
        <f t="shared" si="4"/>
        <v>24.923611111111114</v>
      </c>
      <c r="I33" s="33">
        <f t="shared" si="4"/>
        <v>22.900631313131303</v>
      </c>
      <c r="J33" s="33">
        <f t="shared" si="4"/>
        <v>19.259722222222219</v>
      </c>
      <c r="K33" s="33">
        <f t="shared" si="4"/>
        <v>20.205253623188405</v>
      </c>
      <c r="L33" s="33">
        <f t="shared" si="4"/>
        <v>21.772823299888515</v>
      </c>
      <c r="M33" s="33">
        <f t="shared" si="4"/>
        <v>22.853806584362136</v>
      </c>
      <c r="N33" s="33">
        <f t="shared" si="4"/>
        <v>23.521244855967073</v>
      </c>
      <c r="O33" s="33">
        <f t="shared" si="4"/>
        <v>20.983396042363434</v>
      </c>
      <c r="P33" s="33">
        <f t="shared" si="4"/>
        <v>21.286188321482435</v>
      </c>
      <c r="Q33" s="33">
        <f t="shared" si="4"/>
        <v>22.042371794871794</v>
      </c>
      <c r="R33" s="33">
        <f t="shared" si="4"/>
        <v>22.329822261072259</v>
      </c>
      <c r="S33" s="33">
        <f t="shared" si="4"/>
        <v>21.326998491704373</v>
      </c>
      <c r="T33" s="33">
        <f t="shared" si="4"/>
        <v>19.432500000000001</v>
      </c>
      <c r="U33" s="33">
        <f t="shared" si="4"/>
        <v>18.043999999999997</v>
      </c>
      <c r="V33" s="33">
        <f t="shared" si="4"/>
        <v>19.121500000000001</v>
      </c>
      <c r="W33" s="33">
        <f t="shared" si="4"/>
        <v>20.241333333333333</v>
      </c>
      <c r="X33" s="33">
        <f t="shared" si="4"/>
        <v>22.325833333333335</v>
      </c>
      <c r="Y33" s="33">
        <f t="shared" si="4"/>
        <v>22.666000000000007</v>
      </c>
      <c r="Z33" s="33">
        <f t="shared" si="4"/>
        <v>22.400499999999997</v>
      </c>
      <c r="AA33" s="33">
        <f t="shared" si="4"/>
        <v>22.786999999999999</v>
      </c>
      <c r="AB33" s="33">
        <f t="shared" si="4"/>
        <v>21.347166666666666</v>
      </c>
      <c r="AC33" s="33">
        <f t="shared" si="4"/>
        <v>16.338078431372551</v>
      </c>
      <c r="AD33" s="33">
        <f t="shared" si="4"/>
        <v>15.108749999999997</v>
      </c>
      <c r="AE33" s="33">
        <f t="shared" si="4"/>
        <v>15.07526315789474</v>
      </c>
      <c r="AF33" s="39">
        <f t="shared" si="4"/>
        <v>20.75508165371043</v>
      </c>
      <c r="AG33" s="8"/>
    </row>
    <row r="35" spans="1:35" x14ac:dyDescent="0.2">
      <c r="A35" s="82"/>
      <c r="B35" s="82"/>
      <c r="C35" s="83"/>
      <c r="D35" s="83" t="s">
        <v>142</v>
      </c>
      <c r="E35" s="83"/>
      <c r="F35" s="83"/>
      <c r="G35" s="83"/>
      <c r="M35" s="2" t="s">
        <v>52</v>
      </c>
      <c r="V35" s="2" t="s">
        <v>140</v>
      </c>
      <c r="AD35" s="9"/>
      <c r="AF35" s="2"/>
      <c r="AG35" s="9"/>
      <c r="AH35" s="2"/>
    </row>
    <row r="36" spans="1:35" x14ac:dyDescent="0.2">
      <c r="J36" s="20"/>
      <c r="K36" s="20"/>
      <c r="L36" s="20"/>
      <c r="M36" s="20" t="s">
        <v>53</v>
      </c>
      <c r="N36" s="20"/>
      <c r="O36" s="20"/>
      <c r="P36" s="20"/>
      <c r="V36" s="20" t="s">
        <v>141</v>
      </c>
      <c r="W36" s="20"/>
      <c r="AD36" s="9"/>
      <c r="AE36" s="1"/>
      <c r="AF36"/>
      <c r="AG36" s="2"/>
      <c r="AH36" s="2"/>
      <c r="AI36" s="2"/>
    </row>
    <row r="37" spans="1:35" x14ac:dyDescent="0.2">
      <c r="Q37" s="31"/>
      <c r="R37" s="31"/>
      <c r="S37" s="31"/>
      <c r="AH37" s="15"/>
    </row>
    <row r="38" spans="1:35" x14ac:dyDescent="0.2">
      <c r="E38" s="90"/>
      <c r="F38" s="90"/>
      <c r="G38" s="90"/>
      <c r="H38" s="90" t="s">
        <v>144</v>
      </c>
      <c r="I38" s="90"/>
      <c r="J38" s="90"/>
      <c r="K38" s="90"/>
      <c r="L38" s="90"/>
    </row>
    <row r="42" spans="1:35" x14ac:dyDescent="0.2">
      <c r="H42" s="2" t="s">
        <v>54</v>
      </c>
    </row>
    <row r="43" spans="1:35" x14ac:dyDescent="0.2">
      <c r="W43" s="2" t="s">
        <v>54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="90" zoomScaleNormal="90" workbookViewId="0">
      <selection activeCell="AB39" sqref="AB39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.5703125" style="9" bestFit="1" customWidth="1"/>
    <col min="33" max="33" width="7.28515625" style="13" bestFit="1" customWidth="1"/>
  </cols>
  <sheetData>
    <row r="1" spans="1:33" ht="20.100000000000001" customHeight="1" x14ac:dyDescent="0.2">
      <c r="A1" s="98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</row>
    <row r="2" spans="1:33" ht="20.100000000000001" customHeight="1" x14ac:dyDescent="0.2">
      <c r="A2" s="96" t="s">
        <v>21</v>
      </c>
      <c r="B2" s="94" t="s">
        <v>139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</row>
    <row r="3" spans="1:33" s="4" customFormat="1" ht="20.100000000000001" customHeight="1" x14ac:dyDescent="0.2">
      <c r="A3" s="96"/>
      <c r="B3" s="97">
        <v>1</v>
      </c>
      <c r="C3" s="97">
        <f>SUM(B3+1)</f>
        <v>2</v>
      </c>
      <c r="D3" s="97">
        <f t="shared" ref="D3:AD3" si="0">SUM(C3+1)</f>
        <v>3</v>
      </c>
      <c r="E3" s="97">
        <f t="shared" si="0"/>
        <v>4</v>
      </c>
      <c r="F3" s="97">
        <f t="shared" si="0"/>
        <v>5</v>
      </c>
      <c r="G3" s="97">
        <f t="shared" si="0"/>
        <v>6</v>
      </c>
      <c r="H3" s="97">
        <f t="shared" si="0"/>
        <v>7</v>
      </c>
      <c r="I3" s="97">
        <f t="shared" si="0"/>
        <v>8</v>
      </c>
      <c r="J3" s="97">
        <f t="shared" si="0"/>
        <v>9</v>
      </c>
      <c r="K3" s="97">
        <f t="shared" si="0"/>
        <v>10</v>
      </c>
      <c r="L3" s="97">
        <f t="shared" si="0"/>
        <v>11</v>
      </c>
      <c r="M3" s="97">
        <f t="shared" si="0"/>
        <v>12</v>
      </c>
      <c r="N3" s="97">
        <f t="shared" si="0"/>
        <v>13</v>
      </c>
      <c r="O3" s="97">
        <f t="shared" si="0"/>
        <v>14</v>
      </c>
      <c r="P3" s="97">
        <f t="shared" si="0"/>
        <v>15</v>
      </c>
      <c r="Q3" s="97">
        <f t="shared" si="0"/>
        <v>16</v>
      </c>
      <c r="R3" s="97">
        <f t="shared" si="0"/>
        <v>17</v>
      </c>
      <c r="S3" s="97">
        <f t="shared" si="0"/>
        <v>18</v>
      </c>
      <c r="T3" s="97">
        <f t="shared" si="0"/>
        <v>19</v>
      </c>
      <c r="U3" s="97">
        <f t="shared" si="0"/>
        <v>20</v>
      </c>
      <c r="V3" s="97">
        <f t="shared" si="0"/>
        <v>21</v>
      </c>
      <c r="W3" s="97">
        <f t="shared" si="0"/>
        <v>22</v>
      </c>
      <c r="X3" s="97">
        <f t="shared" si="0"/>
        <v>23</v>
      </c>
      <c r="Y3" s="97">
        <f t="shared" si="0"/>
        <v>24</v>
      </c>
      <c r="Z3" s="97">
        <f t="shared" si="0"/>
        <v>25</v>
      </c>
      <c r="AA3" s="97">
        <f t="shared" si="0"/>
        <v>26</v>
      </c>
      <c r="AB3" s="97">
        <f t="shared" si="0"/>
        <v>27</v>
      </c>
      <c r="AC3" s="97">
        <f t="shared" si="0"/>
        <v>28</v>
      </c>
      <c r="AD3" s="97">
        <f t="shared" si="0"/>
        <v>29</v>
      </c>
      <c r="AE3" s="97">
        <v>30</v>
      </c>
      <c r="AF3" s="37" t="s">
        <v>41</v>
      </c>
      <c r="AG3" s="40" t="s">
        <v>40</v>
      </c>
    </row>
    <row r="4" spans="1:33" s="5" customFormat="1" ht="20.100000000000001" customHeight="1" x14ac:dyDescent="0.2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37" t="s">
        <v>39</v>
      </c>
      <c r="AG4" s="40" t="s">
        <v>39</v>
      </c>
    </row>
    <row r="5" spans="1:33" s="5" customFormat="1" ht="20.100000000000001" customHeight="1" x14ac:dyDescent="0.2">
      <c r="A5" s="17" t="s">
        <v>47</v>
      </c>
      <c r="B5" s="18">
        <f>[1]Junho!$C$5</f>
        <v>22.6</v>
      </c>
      <c r="C5" s="18">
        <f>[1]Junho!$C$6</f>
        <v>23.9</v>
      </c>
      <c r="D5" s="18">
        <f>[1]Junho!$C$7</f>
        <v>26.5</v>
      </c>
      <c r="E5" s="18">
        <f>[1]Junho!$C$8</f>
        <v>30.2</v>
      </c>
      <c r="F5" s="18">
        <f>[1]Junho!$C$9</f>
        <v>33.1</v>
      </c>
      <c r="G5" s="18">
        <f>[1]Junho!$C$10</f>
        <v>33.6</v>
      </c>
      <c r="H5" s="18">
        <f>[1]Junho!$C$11</f>
        <v>33.299999999999997</v>
      </c>
      <c r="I5" s="18">
        <f>[1]Junho!$C$12</f>
        <v>34</v>
      </c>
      <c r="J5" s="18">
        <f>[1]Junho!$C$13</f>
        <v>25.3</v>
      </c>
      <c r="K5" s="18">
        <f>[1]Junho!$C$14</f>
        <v>29.1</v>
      </c>
      <c r="L5" s="18">
        <f>[1]Junho!$C$15</f>
        <v>30.6</v>
      </c>
      <c r="M5" s="18">
        <f>[1]Junho!$C$16</f>
        <v>31.7</v>
      </c>
      <c r="N5" s="18">
        <f>[1]Junho!$C$17</f>
        <v>32.299999999999997</v>
      </c>
      <c r="O5" s="18">
        <f>[1]Junho!$C$18</f>
        <v>32.299999999999997</v>
      </c>
      <c r="P5" s="18">
        <f>[1]Junho!$C$19</f>
        <v>32.200000000000003</v>
      </c>
      <c r="Q5" s="18">
        <f>[1]Junho!$C$20</f>
        <v>32.1</v>
      </c>
      <c r="R5" s="18">
        <f>[1]Junho!$C$21</f>
        <v>31.6</v>
      </c>
      <c r="S5" s="18">
        <f>[1]Junho!$C$22</f>
        <v>31.1</v>
      </c>
      <c r="T5" s="18">
        <f>[1]Junho!$C$23</f>
        <v>25.4</v>
      </c>
      <c r="U5" s="18">
        <f>[1]Junho!$C$24</f>
        <v>27.5</v>
      </c>
      <c r="V5" s="18">
        <f>[1]Junho!$C$25</f>
        <v>28.8</v>
      </c>
      <c r="W5" s="18">
        <f>[1]Junho!$C$26</f>
        <v>32.200000000000003</v>
      </c>
      <c r="X5" s="18">
        <f>[1]Junho!$C$27</f>
        <v>32.4</v>
      </c>
      <c r="Y5" s="18">
        <f>[1]Junho!$C$28</f>
        <v>32.299999999999997</v>
      </c>
      <c r="Z5" s="18">
        <f>[1]Junho!$C$29</f>
        <v>31.9</v>
      </c>
      <c r="AA5" s="18">
        <f>[1]Junho!$C$30</f>
        <v>31.8</v>
      </c>
      <c r="AB5" s="18">
        <f>[1]Junho!$C$31</f>
        <v>33.4</v>
      </c>
      <c r="AC5" s="18">
        <f>[1]Junho!$C$32</f>
        <v>23.6</v>
      </c>
      <c r="AD5" s="18">
        <f>[1]Junho!$C$33</f>
        <v>19.7</v>
      </c>
      <c r="AE5" s="18">
        <f>[1]Junho!$C$34</f>
        <v>24</v>
      </c>
      <c r="AF5" s="38">
        <f t="shared" ref="AF5:AF13" si="1">MAX(B5:AE5)</f>
        <v>34</v>
      </c>
      <c r="AG5" s="41">
        <f t="shared" ref="AG5:AG13" si="2">AVERAGE(B5:AE5)</f>
        <v>29.616666666666667</v>
      </c>
    </row>
    <row r="6" spans="1:33" ht="17.100000000000001" customHeight="1" x14ac:dyDescent="0.2">
      <c r="A6" s="17" t="s">
        <v>0</v>
      </c>
      <c r="B6" s="19">
        <f>[2]Junho!$C$5</f>
        <v>21.8</v>
      </c>
      <c r="C6" s="19">
        <f>[2]Junho!$C$6</f>
        <v>21.3</v>
      </c>
      <c r="D6" s="19">
        <f>[2]Junho!$C$7</f>
        <v>22.8</v>
      </c>
      <c r="E6" s="19">
        <f>[2]Junho!$C$8</f>
        <v>26.1</v>
      </c>
      <c r="F6" s="19">
        <f>[2]Junho!$C$9</f>
        <v>29.9</v>
      </c>
      <c r="G6" s="19">
        <f>[2]Junho!$C$10</f>
        <v>26.1</v>
      </c>
      <c r="H6" s="19">
        <f>[2]Junho!$C$11</f>
        <v>28.8</v>
      </c>
      <c r="I6" s="19">
        <f>[2]Junho!$C$12</f>
        <v>23.3</v>
      </c>
      <c r="J6" s="19">
        <f>[2]Junho!$C$13</f>
        <v>20.7</v>
      </c>
      <c r="K6" s="19">
        <f>[2]Junho!$C$14</f>
        <v>20.399999999999999</v>
      </c>
      <c r="L6" s="19">
        <f>[2]Junho!$C$15</f>
        <v>26.2</v>
      </c>
      <c r="M6" s="19">
        <f>[2]Junho!$C$16</f>
        <v>28.1</v>
      </c>
      <c r="N6" s="19">
        <f>[2]Junho!$C$17</f>
        <v>29.1</v>
      </c>
      <c r="O6" s="19">
        <f>[2]Junho!$C$18</f>
        <v>23.9</v>
      </c>
      <c r="P6" s="19">
        <f>[2]Junho!$C$19</f>
        <v>26.5</v>
      </c>
      <c r="Q6" s="19">
        <f>[2]Junho!$C$20</f>
        <v>28.2</v>
      </c>
      <c r="R6" s="19">
        <f>[2]Junho!$C$21</f>
        <v>27.4</v>
      </c>
      <c r="S6" s="19">
        <f>[2]Junho!$C$22</f>
        <v>25</v>
      </c>
      <c r="T6" s="19">
        <f>[2]Junho!$C$23</f>
        <v>22.8</v>
      </c>
      <c r="U6" s="19">
        <f>[2]Junho!$C$24</f>
        <v>23.5</v>
      </c>
      <c r="V6" s="19">
        <f>[2]Junho!$C$25</f>
        <v>24.6</v>
      </c>
      <c r="W6" s="19">
        <f>[2]Junho!$C$26</f>
        <v>26.3</v>
      </c>
      <c r="X6" s="19">
        <f>[2]Junho!$C$27</f>
        <v>29.3</v>
      </c>
      <c r="Y6" s="19">
        <f>[2]Junho!$C$28</f>
        <v>30.3</v>
      </c>
      <c r="Z6" s="19">
        <f>[2]Junho!$C$29</f>
        <v>29.3</v>
      </c>
      <c r="AA6" s="19">
        <f>[2]Junho!$C$30</f>
        <v>30.5</v>
      </c>
      <c r="AB6" s="19">
        <f>[2]Junho!$C$31</f>
        <v>23.8</v>
      </c>
      <c r="AC6" s="19">
        <f>[2]Junho!$C$32</f>
        <v>16.5</v>
      </c>
      <c r="AD6" s="19">
        <f>[2]Junho!$C$33</f>
        <v>18.100000000000001</v>
      </c>
      <c r="AE6" s="19">
        <f>[2]Junho!$C$34</f>
        <v>20.5</v>
      </c>
      <c r="AF6" s="39">
        <f t="shared" si="1"/>
        <v>30.5</v>
      </c>
      <c r="AG6" s="42">
        <f t="shared" si="2"/>
        <v>25.036666666666658</v>
      </c>
    </row>
    <row r="7" spans="1:33" ht="17.100000000000001" customHeight="1" x14ac:dyDescent="0.2">
      <c r="A7" s="17" t="s">
        <v>1</v>
      </c>
      <c r="B7" s="87" t="str">
        <f>[3]Junho!$C$5</f>
        <v>*</v>
      </c>
      <c r="C7" s="87" t="str">
        <f>[3]Junho!$C$6</f>
        <v>*</v>
      </c>
      <c r="D7" s="87" t="str">
        <f>[3]Junho!$C$7</f>
        <v>*</v>
      </c>
      <c r="E7" s="87" t="str">
        <f>[3]Junho!$C$8</f>
        <v>*</v>
      </c>
      <c r="F7" s="87" t="str">
        <f>[3]Junho!$C$9</f>
        <v>*</v>
      </c>
      <c r="G7" s="87" t="str">
        <f>[3]Junho!$C$10</f>
        <v>*</v>
      </c>
      <c r="H7" s="87" t="str">
        <f>[3]Junho!$C$11</f>
        <v>*</v>
      </c>
      <c r="I7" s="87" t="str">
        <f>[3]Junho!$C$12</f>
        <v>*</v>
      </c>
      <c r="J7" s="87" t="str">
        <f>[3]Junho!$C$13</f>
        <v>*</v>
      </c>
      <c r="K7" s="87" t="str">
        <f>[3]Junho!$C$14</f>
        <v>*</v>
      </c>
      <c r="L7" s="87" t="str">
        <f>[3]Junho!$C$15</f>
        <v>*</v>
      </c>
      <c r="M7" s="87" t="str">
        <f>[3]Junho!$C$16</f>
        <v>*</v>
      </c>
      <c r="N7" s="87" t="str">
        <f>[3]Junho!$C$17</f>
        <v>*</v>
      </c>
      <c r="O7" s="87" t="str">
        <f>[3]Junho!$C$18</f>
        <v>*</v>
      </c>
      <c r="P7" s="87" t="str">
        <f>[3]Junho!$C$19</f>
        <v>*</v>
      </c>
      <c r="Q7" s="87" t="str">
        <f>[3]Junho!$C$20</f>
        <v>*</v>
      </c>
      <c r="R7" s="87" t="str">
        <f>[3]Junho!$C$21</f>
        <v>*</v>
      </c>
      <c r="S7" s="87" t="str">
        <f>[3]Junho!$C$22</f>
        <v>*</v>
      </c>
      <c r="T7" s="87" t="str">
        <f>[3]Junho!$C$23</f>
        <v>*</v>
      </c>
      <c r="U7" s="87" t="str">
        <f>[3]Junho!$C$24</f>
        <v>*</v>
      </c>
      <c r="V7" s="87" t="str">
        <f>[3]Junho!$C$25</f>
        <v>*</v>
      </c>
      <c r="W7" s="87" t="str">
        <f>[3]Junho!$C$26</f>
        <v>*</v>
      </c>
      <c r="X7" s="87" t="str">
        <f>[3]Junho!$C$27</f>
        <v>*</v>
      </c>
      <c r="Y7" s="87" t="str">
        <f>[3]Junho!$C$28</f>
        <v>*</v>
      </c>
      <c r="Z7" s="87" t="str">
        <f>[3]Junho!$C$29</f>
        <v>*</v>
      </c>
      <c r="AA7" s="87" t="str">
        <f>[3]Junho!$C$30</f>
        <v>*</v>
      </c>
      <c r="AB7" s="87" t="str">
        <f>[3]Junho!$C$31</f>
        <v>*</v>
      </c>
      <c r="AC7" s="87" t="str">
        <f>[3]Junho!$C$32</f>
        <v>*</v>
      </c>
      <c r="AD7" s="87" t="str">
        <f>[3]Junho!$C$33</f>
        <v>*</v>
      </c>
      <c r="AE7" s="87" t="str">
        <f>[3]Junho!$C$34</f>
        <v>*</v>
      </c>
      <c r="AF7" s="88" t="s">
        <v>143</v>
      </c>
      <c r="AG7" s="89" t="s">
        <v>143</v>
      </c>
    </row>
    <row r="8" spans="1:33" ht="17.100000000000001" customHeight="1" x14ac:dyDescent="0.2">
      <c r="A8" s="17" t="s">
        <v>55</v>
      </c>
      <c r="B8" s="19">
        <f>[4]Junho!$C$5</f>
        <v>24.5</v>
      </c>
      <c r="C8" s="19">
        <f>[4]Junho!$C$6</f>
        <v>21.9</v>
      </c>
      <c r="D8" s="19">
        <f>[4]Junho!$C$7</f>
        <v>22.2</v>
      </c>
      <c r="E8" s="19">
        <f>[4]Junho!$C$8</f>
        <v>24.9</v>
      </c>
      <c r="F8" s="19">
        <f>[4]Junho!$C$9</f>
        <v>28.1</v>
      </c>
      <c r="G8" s="19">
        <f>[4]Junho!$C$10</f>
        <v>31.4</v>
      </c>
      <c r="H8" s="19">
        <f>[4]Junho!$C$11</f>
        <v>32.299999999999997</v>
      </c>
      <c r="I8" s="19">
        <f>[4]Junho!$C$12</f>
        <v>31.9</v>
      </c>
      <c r="J8" s="19">
        <f>[4]Junho!$C$13</f>
        <v>21.9</v>
      </c>
      <c r="K8" s="19">
        <f>[4]Junho!$C$14</f>
        <v>25.9</v>
      </c>
      <c r="L8" s="19">
        <f>[4]Junho!$C$15</f>
        <v>27.9</v>
      </c>
      <c r="M8" s="19">
        <f>[4]Junho!$C$16</f>
        <v>29.2</v>
      </c>
      <c r="N8" s="19">
        <f>[4]Junho!$C$17</f>
        <v>29.6</v>
      </c>
      <c r="O8" s="19">
        <f>[4]Junho!$C$18</f>
        <v>25.4</v>
      </c>
      <c r="P8" s="19">
        <f>[4]Junho!$C$19</f>
        <v>29.5</v>
      </c>
      <c r="Q8" s="19">
        <f>[4]Junho!$C$20</f>
        <v>29.2</v>
      </c>
      <c r="R8" s="19">
        <f>[4]Junho!$C$21</f>
        <v>28.5</v>
      </c>
      <c r="S8" s="19">
        <f>[4]Junho!$C$22</f>
        <v>28.9</v>
      </c>
      <c r="T8" s="19">
        <f>[4]Junho!$C$23</f>
        <v>23.7</v>
      </c>
      <c r="U8" s="19">
        <f>[4]Junho!$C$24</f>
        <v>23.1</v>
      </c>
      <c r="V8" s="19">
        <f>[4]Junho!$C$25</f>
        <v>22.4</v>
      </c>
      <c r="W8" s="19">
        <f>[4]Junho!$C$26</f>
        <v>26.5</v>
      </c>
      <c r="X8" s="19">
        <f>[4]Junho!$C$27</f>
        <v>30.3</v>
      </c>
      <c r="Y8" s="19">
        <f>[4]Junho!$C$28</f>
        <v>30.2</v>
      </c>
      <c r="Z8" s="19">
        <f>[4]Junho!$C$29</f>
        <v>30.4</v>
      </c>
      <c r="AA8" s="19">
        <f>[4]Junho!$C$30</f>
        <v>30.4</v>
      </c>
      <c r="AB8" s="19">
        <f>[4]Junho!$C$31</f>
        <v>30.9</v>
      </c>
      <c r="AC8" s="19">
        <f>[4]Junho!$C$32</f>
        <v>31.9</v>
      </c>
      <c r="AD8" s="19">
        <f>[4]Junho!$C$33</f>
        <v>25.6</v>
      </c>
      <c r="AE8" s="19">
        <f>[4]Junho!$C$34</f>
        <v>18.899999999999999</v>
      </c>
      <c r="AF8" s="39">
        <f t="shared" ref="AF8" si="3">MAX(B8:AE8)</f>
        <v>32.299999999999997</v>
      </c>
      <c r="AG8" s="42">
        <f t="shared" ref="AG8" si="4">AVERAGE(B8:AE8)</f>
        <v>27.249999999999996</v>
      </c>
    </row>
    <row r="9" spans="1:33" ht="17.100000000000001" customHeight="1" x14ac:dyDescent="0.2">
      <c r="A9" s="17" t="s">
        <v>48</v>
      </c>
      <c r="B9" s="19">
        <f>[5]Junho!$C$5</f>
        <v>23.2</v>
      </c>
      <c r="C9" s="19">
        <f>[5]Junho!$C$6</f>
        <v>24</v>
      </c>
      <c r="D9" s="19">
        <f>[5]Junho!$C$7</f>
        <v>26.1</v>
      </c>
      <c r="E9" s="19">
        <f>[5]Junho!$C$8</f>
        <v>29.3</v>
      </c>
      <c r="F9" s="19">
        <f>[5]Junho!$C$9</f>
        <v>31</v>
      </c>
      <c r="G9" s="19">
        <f>[5]Junho!$C$10</f>
        <v>26.8</v>
      </c>
      <c r="H9" s="19">
        <f>[5]Junho!$C$11</f>
        <v>29.9</v>
      </c>
      <c r="I9" s="19">
        <f>[5]Junho!$C$12</f>
        <v>25.9</v>
      </c>
      <c r="J9" s="19">
        <f>[5]Junho!$C$13</f>
        <v>24.3</v>
      </c>
      <c r="K9" s="19">
        <f>[5]Junho!$C$14</f>
        <v>23.3</v>
      </c>
      <c r="L9" s="19">
        <f>[5]Junho!$C$15</f>
        <v>29.3</v>
      </c>
      <c r="M9" s="19">
        <f>[5]Junho!$C$16</f>
        <v>29.8</v>
      </c>
      <c r="N9" s="19">
        <f>[5]Junho!$C$17</f>
        <v>30.8</v>
      </c>
      <c r="O9" s="19">
        <f>[5]Junho!$C$18</f>
        <v>25.7</v>
      </c>
      <c r="P9" s="19">
        <f>[5]Junho!$C$19</f>
        <v>27.3</v>
      </c>
      <c r="Q9" s="19">
        <f>[5]Junho!$C$20</f>
        <v>31.5</v>
      </c>
      <c r="R9" s="19">
        <f>[5]Junho!$C$21</f>
        <v>29.9</v>
      </c>
      <c r="S9" s="19">
        <f>[5]Junho!$C$22</f>
        <v>27.9</v>
      </c>
      <c r="T9" s="19">
        <f>[5]Junho!$C$23</f>
        <v>24.6</v>
      </c>
      <c r="U9" s="19">
        <f>[5]Junho!$C$24</f>
        <v>26.5</v>
      </c>
      <c r="V9" s="19">
        <f>[5]Junho!$C$25</f>
        <v>27.9</v>
      </c>
      <c r="W9" s="19">
        <f>[5]Junho!$C$26</f>
        <v>28.5</v>
      </c>
      <c r="X9" s="19">
        <f>[5]Junho!$C$27</f>
        <v>30.7</v>
      </c>
      <c r="Y9" s="19">
        <f>[5]Junho!$C$28</f>
        <v>30.8</v>
      </c>
      <c r="Z9" s="19">
        <f>[5]Junho!$C$29</f>
        <v>30.3</v>
      </c>
      <c r="AA9" s="19">
        <f>[5]Junho!$C$30</f>
        <v>30.5</v>
      </c>
      <c r="AB9" s="19">
        <f>[5]Junho!$C$31</f>
        <v>24.2</v>
      </c>
      <c r="AC9" s="19">
        <f>[5]Junho!$C$32</f>
        <v>15.6</v>
      </c>
      <c r="AD9" s="19">
        <f>[5]Junho!$C$33</f>
        <v>20</v>
      </c>
      <c r="AE9" s="19">
        <f>[5]Junho!$C$34</f>
        <v>22.3</v>
      </c>
      <c r="AF9" s="39">
        <f t="shared" si="1"/>
        <v>31.5</v>
      </c>
      <c r="AG9" s="42">
        <f t="shared" si="2"/>
        <v>26.93</v>
      </c>
    </row>
    <row r="10" spans="1:33" ht="17.100000000000001" customHeight="1" x14ac:dyDescent="0.2">
      <c r="A10" s="17" t="s">
        <v>2</v>
      </c>
      <c r="B10" s="19">
        <f>[6]Junho!$C$5</f>
        <v>24.2</v>
      </c>
      <c r="C10" s="19">
        <f>[6]Junho!$C$6</f>
        <v>22.5</v>
      </c>
      <c r="D10" s="19">
        <f>[6]Junho!$C$7</f>
        <v>25.2</v>
      </c>
      <c r="E10" s="19">
        <f>[6]Junho!$C$8</f>
        <v>28.8</v>
      </c>
      <c r="F10" s="19">
        <f>[6]Junho!$C$9</f>
        <v>29.5</v>
      </c>
      <c r="G10" s="19">
        <f>[6]Junho!$C$10</f>
        <v>29.1</v>
      </c>
      <c r="H10" s="19">
        <f>[6]Junho!$C$11</f>
        <v>29.3</v>
      </c>
      <c r="I10" s="19">
        <f>[6]Junho!$C$12</f>
        <v>29.8</v>
      </c>
      <c r="J10" s="19">
        <f>[6]Junho!$C$13</f>
        <v>20.8</v>
      </c>
      <c r="K10" s="19">
        <f>[6]Junho!$C$14</f>
        <v>26.1</v>
      </c>
      <c r="L10" s="19">
        <f>[6]Junho!$C$15</f>
        <v>28.8</v>
      </c>
      <c r="M10" s="19">
        <f>[6]Junho!$C$16</f>
        <v>28.9</v>
      </c>
      <c r="N10" s="19">
        <f>[6]Junho!$C$17</f>
        <v>29.6</v>
      </c>
      <c r="O10" s="19">
        <f>[6]Junho!$C$18</f>
        <v>26.6</v>
      </c>
      <c r="P10" s="19">
        <f>[6]Junho!$C$19</f>
        <v>29.3</v>
      </c>
      <c r="Q10" s="19">
        <f>[6]Junho!$C$20</f>
        <v>30.2</v>
      </c>
      <c r="R10" s="19">
        <f>[6]Junho!$C$21</f>
        <v>29.1</v>
      </c>
      <c r="S10" s="19">
        <f>[6]Junho!$C$22</f>
        <v>28.9</v>
      </c>
      <c r="T10" s="19">
        <f>[6]Junho!$C$23</f>
        <v>25.4</v>
      </c>
      <c r="U10" s="19">
        <f>[6]Junho!$C$24</f>
        <v>25.5</v>
      </c>
      <c r="V10" s="19">
        <f>[6]Junho!$C$25</f>
        <v>27.4</v>
      </c>
      <c r="W10" s="19">
        <f>[6]Junho!$C$26</f>
        <v>28.5</v>
      </c>
      <c r="X10" s="19">
        <f>[6]Junho!$C$27</f>
        <v>29.9</v>
      </c>
      <c r="Y10" s="19">
        <f>[6]Junho!$C$28</f>
        <v>29.3</v>
      </c>
      <c r="Z10" s="19">
        <f>[6]Junho!$C$29</f>
        <v>28.5</v>
      </c>
      <c r="AA10" s="19">
        <f>[6]Junho!$C$30</f>
        <v>28.6</v>
      </c>
      <c r="AB10" s="19">
        <f>[6]Junho!$C$31</f>
        <v>28.3</v>
      </c>
      <c r="AC10" s="19">
        <f>[6]Junho!$C$32</f>
        <v>21.2</v>
      </c>
      <c r="AD10" s="19">
        <f>[6]Junho!$C$33</f>
        <v>17.5</v>
      </c>
      <c r="AE10" s="19">
        <f>[6]Junho!$C$34</f>
        <v>23.4</v>
      </c>
      <c r="AF10" s="39">
        <f t="shared" si="1"/>
        <v>30.2</v>
      </c>
      <c r="AG10" s="42">
        <f t="shared" si="2"/>
        <v>27.006666666666664</v>
      </c>
    </row>
    <row r="11" spans="1:33" ht="17.100000000000001" customHeight="1" x14ac:dyDescent="0.2">
      <c r="A11" s="17" t="s">
        <v>3</v>
      </c>
      <c r="B11" s="19">
        <f>[7]Junho!$C$5</f>
        <v>21</v>
      </c>
      <c r="C11" s="19">
        <f>[7]Junho!$C$6</f>
        <v>24.4</v>
      </c>
      <c r="D11" s="19">
        <f>[7]Junho!$C$7</f>
        <v>25.2</v>
      </c>
      <c r="E11" s="19">
        <f>[7]Junho!$C$8</f>
        <v>28.7</v>
      </c>
      <c r="F11" s="19">
        <f>[7]Junho!$C$9</f>
        <v>32.4</v>
      </c>
      <c r="G11" s="19">
        <f>[7]Junho!$C$10</f>
        <v>32.5</v>
      </c>
      <c r="H11" s="19">
        <f>[7]Junho!$C$11</f>
        <v>32.9</v>
      </c>
      <c r="I11" s="19">
        <f>[7]Junho!$C$12</f>
        <v>32.4</v>
      </c>
      <c r="J11" s="19">
        <f>[7]Junho!$C$13</f>
        <v>30.4</v>
      </c>
      <c r="K11" s="19">
        <f>[7]Junho!$C$14</f>
        <v>29.5</v>
      </c>
      <c r="L11" s="19">
        <f>[7]Junho!$C$15</f>
        <v>30.2</v>
      </c>
      <c r="M11" s="19">
        <f>[7]Junho!$C$16</f>
        <v>31.2</v>
      </c>
      <c r="N11" s="19">
        <f>[7]Junho!$C$17</f>
        <v>29.9</v>
      </c>
      <c r="O11" s="19">
        <f>[7]Junho!$C$18</f>
        <v>30.1</v>
      </c>
      <c r="P11" s="19">
        <f>[7]Junho!$C$19</f>
        <v>29.6</v>
      </c>
      <c r="Q11" s="19">
        <f>[7]Junho!$C$20</f>
        <v>30</v>
      </c>
      <c r="R11" s="19">
        <f>[7]Junho!$C$21</f>
        <v>30</v>
      </c>
      <c r="S11" s="19">
        <f>[7]Junho!$C$22</f>
        <v>30.6</v>
      </c>
      <c r="T11" s="19">
        <f>[7]Junho!$C$23</f>
        <v>28.3</v>
      </c>
      <c r="U11" s="19">
        <f>[7]Junho!$C$24</f>
        <v>26.5</v>
      </c>
      <c r="V11" s="19">
        <f>[7]Junho!$C$25</f>
        <v>27.8</v>
      </c>
      <c r="W11" s="19">
        <f>[7]Junho!$C$26</f>
        <v>30.4</v>
      </c>
      <c r="X11" s="19">
        <f>[7]Junho!$C$27</f>
        <v>29.5</v>
      </c>
      <c r="Y11" s="19">
        <f>[7]Junho!$C$28</f>
        <v>29.8</v>
      </c>
      <c r="Z11" s="19">
        <f>[7]Junho!$C$29</f>
        <v>30.6</v>
      </c>
      <c r="AA11" s="19">
        <f>[7]Junho!$C$30</f>
        <v>31.6</v>
      </c>
      <c r="AB11" s="19">
        <f>[7]Junho!$C$31</f>
        <v>32</v>
      </c>
      <c r="AC11" s="19">
        <f>[7]Junho!$C$32</f>
        <v>25.9</v>
      </c>
      <c r="AD11" s="19">
        <f>[7]Junho!$C$33</f>
        <v>23.5</v>
      </c>
      <c r="AE11" s="19">
        <f>[7]Junho!$C$34</f>
        <v>25.7</v>
      </c>
      <c r="AF11" s="39">
        <f t="shared" si="1"/>
        <v>32.9</v>
      </c>
      <c r="AG11" s="42">
        <f t="shared" si="2"/>
        <v>29.086666666666662</v>
      </c>
    </row>
    <row r="12" spans="1:33" ht="17.100000000000001" customHeight="1" x14ac:dyDescent="0.2">
      <c r="A12" s="17" t="s">
        <v>4</v>
      </c>
      <c r="B12" s="19">
        <f>[8]Junho!$C$5</f>
        <v>21.2</v>
      </c>
      <c r="C12" s="19">
        <f>[8]Junho!$C$6</f>
        <v>21</v>
      </c>
      <c r="D12" s="19">
        <f>[8]Junho!$C$7</f>
        <v>24.8</v>
      </c>
      <c r="E12" s="19">
        <f>[8]Junho!$C$8</f>
        <v>28.3</v>
      </c>
      <c r="F12" s="19">
        <f>[8]Junho!$C$9</f>
        <v>30.1</v>
      </c>
      <c r="G12" s="19">
        <f>[8]Junho!$C$10</f>
        <v>29.6</v>
      </c>
      <c r="H12" s="19">
        <f>[8]Junho!$C$11</f>
        <v>30</v>
      </c>
      <c r="I12" s="19">
        <f>[8]Junho!$C$12</f>
        <v>30</v>
      </c>
      <c r="J12" s="19">
        <f>[8]Junho!$C$13</f>
        <v>29.2</v>
      </c>
      <c r="K12" s="19">
        <f>[8]Junho!$C$14</f>
        <v>27.6</v>
      </c>
      <c r="L12" s="19">
        <f>[8]Junho!$C$15</f>
        <v>26.9</v>
      </c>
      <c r="M12" s="19">
        <f>[8]Junho!$C$16</f>
        <v>27.6</v>
      </c>
      <c r="N12" s="19">
        <f>[8]Junho!$C$17</f>
        <v>29</v>
      </c>
      <c r="O12" s="19">
        <f>[8]Junho!$C$18</f>
        <v>28</v>
      </c>
      <c r="P12" s="19">
        <f>[8]Junho!$C$19</f>
        <v>27.4</v>
      </c>
      <c r="Q12" s="19">
        <f>[8]Junho!$C$20</f>
        <v>27.6</v>
      </c>
      <c r="R12" s="19">
        <f>[8]Junho!$C$21</f>
        <v>27</v>
      </c>
      <c r="S12" s="19">
        <f>[8]Junho!$C$22</f>
        <v>27</v>
      </c>
      <c r="T12" s="19">
        <f>[8]Junho!$C$23</f>
        <v>24.3</v>
      </c>
      <c r="U12" s="19">
        <f>[8]Junho!$C$24</f>
        <v>24.8</v>
      </c>
      <c r="V12" s="19">
        <f>[8]Junho!$C$25</f>
        <v>26.5</v>
      </c>
      <c r="W12" s="19">
        <f>[8]Junho!$C$26</f>
        <v>28</v>
      </c>
      <c r="X12" s="19">
        <f>[8]Junho!$C$27</f>
        <v>27.6</v>
      </c>
      <c r="Y12" s="19">
        <f>[8]Junho!$C$28</f>
        <v>28</v>
      </c>
      <c r="Z12" s="19">
        <f>[8]Junho!$C$29</f>
        <v>28.8</v>
      </c>
      <c r="AA12" s="19">
        <f>[8]Junho!$C$30</f>
        <v>29.6</v>
      </c>
      <c r="AB12" s="19">
        <f>[8]Junho!$C$31</f>
        <v>30</v>
      </c>
      <c r="AC12" s="19">
        <f>[8]Junho!$C$32</f>
        <v>25</v>
      </c>
      <c r="AD12" s="19">
        <f>[8]Junho!$C$33</f>
        <v>20.8</v>
      </c>
      <c r="AE12" s="19">
        <f>[8]Junho!$C$34</f>
        <v>25.1</v>
      </c>
      <c r="AF12" s="39">
        <f t="shared" si="1"/>
        <v>30.1</v>
      </c>
      <c r="AG12" s="42">
        <f t="shared" si="2"/>
        <v>27.026666666666664</v>
      </c>
    </row>
    <row r="13" spans="1:33" ht="17.100000000000001" customHeight="1" x14ac:dyDescent="0.2">
      <c r="A13" s="17" t="s">
        <v>5</v>
      </c>
      <c r="B13" s="19">
        <f>[9]Junho!$C$5</f>
        <v>26.4</v>
      </c>
      <c r="C13" s="19">
        <f>[9]Junho!$C$6</f>
        <v>23</v>
      </c>
      <c r="D13" s="19">
        <f>[9]Junho!$C$7</f>
        <v>23.5</v>
      </c>
      <c r="E13" s="19">
        <f>[9]Junho!$C$8</f>
        <v>29</v>
      </c>
      <c r="F13" s="19">
        <f>[9]Junho!$C$9</f>
        <v>32.1</v>
      </c>
      <c r="G13" s="19">
        <f>[9]Junho!$C$10</f>
        <v>32.5</v>
      </c>
      <c r="H13" s="19">
        <f>[9]Junho!$C$11</f>
        <v>32.799999999999997</v>
      </c>
      <c r="I13" s="19">
        <f>[9]Junho!$C$12</f>
        <v>30.4</v>
      </c>
      <c r="J13" s="19">
        <f>[9]Junho!$C$13</f>
        <v>24.9</v>
      </c>
      <c r="K13" s="19">
        <f>[9]Junho!$C$14</f>
        <v>26.7</v>
      </c>
      <c r="L13" s="19">
        <f>[9]Junho!$C$15</f>
        <v>28.9</v>
      </c>
      <c r="M13" s="19">
        <f>[9]Junho!$C$16</f>
        <v>31.6</v>
      </c>
      <c r="N13" s="19">
        <f>[9]Junho!$C$17</f>
        <v>30.6</v>
      </c>
      <c r="O13" s="19">
        <f>[9]Junho!$C$18</f>
        <v>27.3</v>
      </c>
      <c r="P13" s="19">
        <f>[9]Junho!$C$19</f>
        <v>21.9</v>
      </c>
      <c r="Q13" s="19">
        <f>[9]Junho!$C$20</f>
        <v>25.8</v>
      </c>
      <c r="R13" s="19">
        <f>[9]Junho!$C$21</f>
        <v>29.6</v>
      </c>
      <c r="S13" s="19">
        <f>[9]Junho!$C$22</f>
        <v>27.5</v>
      </c>
      <c r="T13" s="19">
        <f>[9]Junho!$C$23</f>
        <v>25.7</v>
      </c>
      <c r="U13" s="19">
        <f>[9]Junho!$C$24</f>
        <v>23.8</v>
      </c>
      <c r="V13" s="19">
        <f>[9]Junho!$C$25</f>
        <v>26.6</v>
      </c>
      <c r="W13" s="19">
        <f>[9]Junho!$C$26</f>
        <v>26.1</v>
      </c>
      <c r="X13" s="19">
        <f>[9]Junho!$C$27</f>
        <v>30</v>
      </c>
      <c r="Y13" s="19">
        <f>[9]Junho!$C$28</f>
        <v>29.8</v>
      </c>
      <c r="Z13" s="19">
        <f>[9]Junho!$C$29</f>
        <v>29.8</v>
      </c>
      <c r="AA13" s="19">
        <f>[9]Junho!$C$30</f>
        <v>29.5</v>
      </c>
      <c r="AB13" s="19">
        <f>[9]Junho!$C$31</f>
        <v>26.3</v>
      </c>
      <c r="AC13" s="19">
        <f>[9]Junho!$C$32</f>
        <v>16.399999999999999</v>
      </c>
      <c r="AD13" s="19">
        <f>[9]Junho!$C$33</f>
        <v>19.8</v>
      </c>
      <c r="AE13" s="19">
        <f>[9]Junho!$C$34</f>
        <v>21.5</v>
      </c>
      <c r="AF13" s="39">
        <f t="shared" si="1"/>
        <v>32.799999999999997</v>
      </c>
      <c r="AG13" s="42">
        <f t="shared" si="2"/>
        <v>26.993333333333329</v>
      </c>
    </row>
    <row r="14" spans="1:33" ht="17.100000000000001" customHeight="1" x14ac:dyDescent="0.2">
      <c r="A14" s="17" t="s">
        <v>50</v>
      </c>
      <c r="B14" s="19">
        <f>[10]Junho!$C$5</f>
        <v>21</v>
      </c>
      <c r="C14" s="19">
        <f>[10]Junho!$C$6</f>
        <v>23.9</v>
      </c>
      <c r="D14" s="19">
        <f>[10]Junho!$C$7</f>
        <v>24.6</v>
      </c>
      <c r="E14" s="19">
        <f>[10]Junho!$C$8</f>
        <v>30.3</v>
      </c>
      <c r="F14" s="19">
        <f>[10]Junho!$C$9</f>
        <v>31.2</v>
      </c>
      <c r="G14" s="19">
        <f>[10]Junho!$C$10</f>
        <v>30.1</v>
      </c>
      <c r="H14" s="19">
        <f>[10]Junho!$C$11</f>
        <v>30.9</v>
      </c>
      <c r="I14" s="19">
        <f>[10]Junho!$C$12</f>
        <v>30.9</v>
      </c>
      <c r="J14" s="19">
        <f>[10]Junho!$C$13</f>
        <v>30.1</v>
      </c>
      <c r="K14" s="19">
        <f>[10]Junho!$C$14</f>
        <v>29.4</v>
      </c>
      <c r="L14" s="19">
        <f>[10]Junho!$C$15</f>
        <v>29.3</v>
      </c>
      <c r="M14" s="19">
        <f>[10]Junho!$C$16</f>
        <v>29.9</v>
      </c>
      <c r="N14" s="19">
        <f>[10]Junho!$C$17</f>
        <v>30.2</v>
      </c>
      <c r="O14" s="19">
        <f>[10]Junho!$C$18</f>
        <v>29.7</v>
      </c>
      <c r="P14" s="19">
        <f>[10]Junho!$C$19</f>
        <v>28.9</v>
      </c>
      <c r="Q14" s="19">
        <f>[10]Junho!$C$20</f>
        <v>28.8</v>
      </c>
      <c r="R14" s="19">
        <f>[10]Junho!$C$21</f>
        <v>28.5</v>
      </c>
      <c r="S14" s="19">
        <f>[10]Junho!$C$22</f>
        <v>28.7</v>
      </c>
      <c r="T14" s="19">
        <f>[10]Junho!$C$23</f>
        <v>27</v>
      </c>
      <c r="U14" s="19">
        <f>[10]Junho!$C$24</f>
        <v>27.1</v>
      </c>
      <c r="V14" s="19">
        <f>[10]Junho!$C$25</f>
        <v>28.8</v>
      </c>
      <c r="W14" s="19">
        <f>[10]Junho!$C$26</f>
        <v>29.9</v>
      </c>
      <c r="X14" s="19">
        <f>[10]Junho!$C$27</f>
        <v>29.3</v>
      </c>
      <c r="Y14" s="19">
        <f>[10]Junho!$C$28</f>
        <v>28.9</v>
      </c>
      <c r="Z14" s="19">
        <f>[10]Junho!$C$29</f>
        <v>29.2</v>
      </c>
      <c r="AA14" s="19">
        <f>[10]Junho!$C$30</f>
        <v>30.2</v>
      </c>
      <c r="AB14" s="19">
        <f>[10]Junho!$C$31</f>
        <v>30.6</v>
      </c>
      <c r="AC14" s="19">
        <f>[10]Junho!$C$32</f>
        <v>22.4</v>
      </c>
      <c r="AD14" s="19">
        <f>[10]Junho!$C$33</f>
        <v>18.7</v>
      </c>
      <c r="AE14" s="19">
        <f>[10]Junho!$C$34</f>
        <v>25.9</v>
      </c>
      <c r="AF14" s="39">
        <f>MAX(B14:AE14)</f>
        <v>31.2</v>
      </c>
      <c r="AG14" s="42">
        <f>AVERAGE(B14:AE14)</f>
        <v>28.146666666666665</v>
      </c>
    </row>
    <row r="15" spans="1:33" ht="17.100000000000001" customHeight="1" x14ac:dyDescent="0.2">
      <c r="A15" s="17" t="s">
        <v>6</v>
      </c>
      <c r="B15" s="19">
        <f>[11]Junho!$C$5</f>
        <v>22.9</v>
      </c>
      <c r="C15" s="19">
        <f>[11]Junho!$C$6</f>
        <v>23.7</v>
      </c>
      <c r="D15" s="19">
        <f>[11]Junho!$C$7</f>
        <v>24.8</v>
      </c>
      <c r="E15" s="19">
        <f>[11]Junho!$C$8</f>
        <v>32.200000000000003</v>
      </c>
      <c r="F15" s="19">
        <f>[11]Junho!$C$9</f>
        <v>31.7</v>
      </c>
      <c r="G15" s="19">
        <f>[11]Junho!$C$10</f>
        <v>32.5</v>
      </c>
      <c r="H15" s="19">
        <f>[11]Junho!$C$11</f>
        <v>32.200000000000003</v>
      </c>
      <c r="I15" s="19">
        <f>[11]Junho!$C$12</f>
        <v>31.8</v>
      </c>
      <c r="J15" s="19">
        <f>[11]Junho!$C$13</f>
        <v>29.8</v>
      </c>
      <c r="K15" s="19">
        <f>[11]Junho!$C$14</f>
        <v>30</v>
      </c>
      <c r="L15" s="19">
        <f>[11]Junho!$C$15</f>
        <v>31.1</v>
      </c>
      <c r="M15" s="19">
        <f>[11]Junho!$C$16</f>
        <v>32.4</v>
      </c>
      <c r="N15" s="19">
        <f>[11]Junho!$C$17</f>
        <v>31.7</v>
      </c>
      <c r="O15" s="19">
        <f>[11]Junho!$C$18</f>
        <v>30.6</v>
      </c>
      <c r="P15" s="19">
        <f>[11]Junho!$C$19</f>
        <v>30.2</v>
      </c>
      <c r="Q15" s="19">
        <f>[11]Junho!$C$20</f>
        <v>31.6</v>
      </c>
      <c r="R15" s="19">
        <f>[11]Junho!$C$21</f>
        <v>30.8</v>
      </c>
      <c r="S15" s="19">
        <f>[11]Junho!$C$22</f>
        <v>31.5</v>
      </c>
      <c r="T15" s="19">
        <f>[11]Junho!$C$23</f>
        <v>28.4</v>
      </c>
      <c r="U15" s="19">
        <f>[11]Junho!$C$24</f>
        <v>26.1</v>
      </c>
      <c r="V15" s="19">
        <f>[11]Junho!$C$25</f>
        <v>29.9</v>
      </c>
      <c r="W15" s="19">
        <f>[11]Junho!$C$26</f>
        <v>31.7</v>
      </c>
      <c r="X15" s="19">
        <f>[11]Junho!$C$27</f>
        <v>31.4</v>
      </c>
      <c r="Y15" s="19">
        <f>[11]Junho!$C$28</f>
        <v>31</v>
      </c>
      <c r="Z15" s="19">
        <f>[11]Junho!$C$29</f>
        <v>32.200000000000003</v>
      </c>
      <c r="AA15" s="19">
        <f>[11]Junho!$C$30</f>
        <v>32.4</v>
      </c>
      <c r="AB15" s="19">
        <f>[11]Junho!$C$31</f>
        <v>31.5</v>
      </c>
      <c r="AC15" s="19">
        <f>[11]Junho!$C$32</f>
        <v>23.8</v>
      </c>
      <c r="AD15" s="19">
        <f>[11]Junho!$C$33</f>
        <v>20.399999999999999</v>
      </c>
      <c r="AE15" s="19">
        <f>[11]Junho!$C$34</f>
        <v>25.7</v>
      </c>
      <c r="AF15" s="39">
        <f t="shared" ref="AF15:AF30" si="5">MAX(B15:AE15)</f>
        <v>32.5</v>
      </c>
      <c r="AG15" s="42">
        <f t="shared" ref="AG15:AG30" si="6">AVERAGE(B15:AE15)</f>
        <v>29.533333333333335</v>
      </c>
    </row>
    <row r="16" spans="1:33" ht="17.100000000000001" customHeight="1" x14ac:dyDescent="0.2">
      <c r="A16" s="17" t="s">
        <v>7</v>
      </c>
      <c r="B16" s="19">
        <f>[12]Junho!$C$5</f>
        <v>21.9</v>
      </c>
      <c r="C16" s="19">
        <f>[12]Junho!$C$6</f>
        <v>20.3</v>
      </c>
      <c r="D16" s="19">
        <f>[12]Junho!$C$7</f>
        <v>22.2</v>
      </c>
      <c r="E16" s="19">
        <f>[12]Junho!$C$8</f>
        <v>25.9</v>
      </c>
      <c r="F16" s="19">
        <f>[12]Junho!$C$9</f>
        <v>29.2</v>
      </c>
      <c r="G16" s="19">
        <f>[12]Junho!$C$10</f>
        <v>28.9</v>
      </c>
      <c r="H16" s="19">
        <f>[12]Junho!$C$11</f>
        <v>29.6</v>
      </c>
      <c r="I16" s="19">
        <f>[12]Junho!$C$12</f>
        <v>24.9</v>
      </c>
      <c r="J16" s="19">
        <f>[12]Junho!$C$13</f>
        <v>19.8</v>
      </c>
      <c r="K16" s="19">
        <f>[12]Junho!$C$14</f>
        <v>21.4</v>
      </c>
      <c r="L16" s="19">
        <f>[12]Junho!$C$15</f>
        <v>26.5</v>
      </c>
      <c r="M16" s="19">
        <f>[12]Junho!$C$16</f>
        <v>28.3</v>
      </c>
      <c r="N16" s="19">
        <f>[12]Junho!$C$17</f>
        <v>29</v>
      </c>
      <c r="O16" s="19">
        <f>[12]Junho!$C$18</f>
        <v>24.8</v>
      </c>
      <c r="P16" s="19">
        <f>[12]Junho!$C$19</f>
        <v>27</v>
      </c>
      <c r="Q16" s="19">
        <f>[12]Junho!$C$20</f>
        <v>28.3</v>
      </c>
      <c r="R16" s="19">
        <f>[12]Junho!$C$21</f>
        <v>27.7</v>
      </c>
      <c r="S16" s="19">
        <f>[12]Junho!$C$22</f>
        <v>24.9</v>
      </c>
      <c r="T16" s="19">
        <f>[12]Junho!$C$23</f>
        <v>23.2</v>
      </c>
      <c r="U16" s="19">
        <f>[12]Junho!$C$24</f>
        <v>22.9</v>
      </c>
      <c r="V16" s="19">
        <f>[12]Junho!$C$25</f>
        <v>24.2</v>
      </c>
      <c r="W16" s="19">
        <f>[12]Junho!$C$26</f>
        <v>24.1</v>
      </c>
      <c r="X16" s="19">
        <f>[12]Junho!$C$27</f>
        <v>29.5</v>
      </c>
      <c r="Y16" s="19">
        <f>[12]Junho!$C$28</f>
        <v>29.7</v>
      </c>
      <c r="Z16" s="19">
        <f>[12]Junho!$C$29</f>
        <v>28.5</v>
      </c>
      <c r="AA16" s="19">
        <f>[12]Junho!$C$30</f>
        <v>29.7</v>
      </c>
      <c r="AB16" s="19">
        <f>[12]Junho!$C$31</f>
        <v>26.9</v>
      </c>
      <c r="AC16" s="19">
        <f>[12]Junho!$C$32</f>
        <v>17</v>
      </c>
      <c r="AD16" s="19">
        <f>[12]Junho!$C$33</f>
        <v>20.399999999999999</v>
      </c>
      <c r="AE16" s="19">
        <f>[12]Junho!$C$34</f>
        <v>21.1</v>
      </c>
      <c r="AF16" s="39">
        <f t="shared" si="5"/>
        <v>29.7</v>
      </c>
      <c r="AG16" s="42">
        <f t="shared" si="6"/>
        <v>25.26</v>
      </c>
    </row>
    <row r="17" spans="1:33" ht="17.100000000000001" customHeight="1" x14ac:dyDescent="0.2">
      <c r="A17" s="17" t="s">
        <v>8</v>
      </c>
      <c r="B17" s="19">
        <f>[13]Junho!$C$5</f>
        <v>21.9</v>
      </c>
      <c r="C17" s="19">
        <f>[13]Junho!$C$6</f>
        <v>20.399999999999999</v>
      </c>
      <c r="D17" s="19">
        <f>[13]Junho!$C$7</f>
        <v>22</v>
      </c>
      <c r="E17" s="19">
        <f>[13]Junho!$C$8</f>
        <v>23.7</v>
      </c>
      <c r="F17" s="19">
        <f>[13]Junho!$C$9</f>
        <v>29.8</v>
      </c>
      <c r="G17" s="19">
        <f>[13]Junho!$C$10</f>
        <v>25</v>
      </c>
      <c r="H17" s="19">
        <f>[13]Junho!$C$11</f>
        <v>29.7</v>
      </c>
      <c r="I17" s="19">
        <f>[13]Junho!$C$12</f>
        <v>25</v>
      </c>
      <c r="J17" s="19">
        <f>[13]Junho!$C$13</f>
        <v>20.2</v>
      </c>
      <c r="K17" s="19">
        <f>[13]Junho!$C$14</f>
        <v>20.2</v>
      </c>
      <c r="L17" s="19">
        <f>[13]Junho!$C$15</f>
        <v>26.1</v>
      </c>
      <c r="M17" s="19">
        <f>[13]Junho!$C$16</f>
        <v>27.2</v>
      </c>
      <c r="N17" s="19">
        <f>[13]Junho!$C$17</f>
        <v>29.2</v>
      </c>
      <c r="O17" s="19">
        <f>[13]Junho!$C$18</f>
        <v>23.6</v>
      </c>
      <c r="P17" s="19">
        <f>[13]Junho!$C$19</f>
        <v>26.5</v>
      </c>
      <c r="Q17" s="19">
        <f>[13]Junho!$C$20</f>
        <v>25.4</v>
      </c>
      <c r="R17" s="19">
        <f>[13]Junho!$C$21</f>
        <v>28.1</v>
      </c>
      <c r="S17" s="19">
        <f>[13]Junho!$C$22</f>
        <v>23.1</v>
      </c>
      <c r="T17" s="87" t="str">
        <f>[13]Junho!$C$23</f>
        <v>*</v>
      </c>
      <c r="U17" s="87" t="str">
        <f>[13]Junho!$C$24</f>
        <v>*</v>
      </c>
      <c r="V17" s="87" t="str">
        <f>[13]Junho!$C$25</f>
        <v>*</v>
      </c>
      <c r="W17" s="87" t="str">
        <f>[13]Junho!$C$26</f>
        <v>*</v>
      </c>
      <c r="X17" s="86" t="str">
        <f>[13]Junho!$C$27</f>
        <v>*</v>
      </c>
      <c r="Y17" s="87" t="str">
        <f>[13]Junho!$C$28</f>
        <v>*</v>
      </c>
      <c r="Z17" s="86" t="str">
        <f>[13]Junho!$C$29</f>
        <v>*</v>
      </c>
      <c r="AA17" s="86" t="str">
        <f>[13]Junho!$C$30</f>
        <v>*</v>
      </c>
      <c r="AB17" s="86" t="str">
        <f>[13]Junho!$C$31</f>
        <v>*</v>
      </c>
      <c r="AC17" s="86" t="str">
        <f>[13]Junho!$C$32</f>
        <v>*</v>
      </c>
      <c r="AD17" s="86" t="str">
        <f>[13]Junho!$C$33</f>
        <v>*</v>
      </c>
      <c r="AE17" s="87" t="str">
        <f>[13]Junho!$C$34</f>
        <v>*</v>
      </c>
      <c r="AF17" s="39">
        <f t="shared" si="5"/>
        <v>29.8</v>
      </c>
      <c r="AG17" s="42">
        <f t="shared" si="6"/>
        <v>24.838888888888889</v>
      </c>
    </row>
    <row r="18" spans="1:33" ht="17.100000000000001" customHeight="1" x14ac:dyDescent="0.2">
      <c r="A18" s="17" t="s">
        <v>9</v>
      </c>
      <c r="B18" s="19">
        <f>[14]Junho!$C$5</f>
        <v>22.5</v>
      </c>
      <c r="C18" s="19">
        <f>[14]Junho!$C$6</f>
        <v>20.9</v>
      </c>
      <c r="D18" s="19">
        <f>[14]Junho!$C$7</f>
        <v>23.4</v>
      </c>
      <c r="E18" s="19">
        <f>[14]Junho!$C$8</f>
        <v>26</v>
      </c>
      <c r="F18" s="19">
        <f>[14]Junho!$C$9</f>
        <v>28.9</v>
      </c>
      <c r="G18" s="19">
        <f>[14]Junho!$C$10</f>
        <v>30.7</v>
      </c>
      <c r="H18" s="19">
        <f>[14]Junho!$C$11</f>
        <v>31.1</v>
      </c>
      <c r="I18" s="19">
        <f>[14]Junho!$C$12</f>
        <v>28.3</v>
      </c>
      <c r="J18" s="19">
        <f>[14]Junho!$C$13</f>
        <v>18.3</v>
      </c>
      <c r="K18" s="19">
        <f>[14]Junho!$C$14</f>
        <v>24</v>
      </c>
      <c r="L18" s="19">
        <f>[14]Junho!$C$15</f>
        <v>27.2</v>
      </c>
      <c r="M18" s="19">
        <f>[14]Junho!$C$16</f>
        <v>28.1</v>
      </c>
      <c r="N18" s="19">
        <f>[14]Junho!$C$17</f>
        <v>30.5</v>
      </c>
      <c r="O18" s="19">
        <f>[14]Junho!$C$18</f>
        <v>24.8</v>
      </c>
      <c r="P18" s="19">
        <f>[14]Junho!$C$19</f>
        <v>28.2</v>
      </c>
      <c r="Q18" s="19">
        <f>[14]Junho!$C$20</f>
        <v>28.5</v>
      </c>
      <c r="R18" s="19">
        <f>[14]Junho!$C$21</f>
        <v>29</v>
      </c>
      <c r="S18" s="19">
        <f>[14]Junho!$C$22</f>
        <v>25.3</v>
      </c>
      <c r="T18" s="19">
        <f>[14]Junho!$C$23</f>
        <v>24</v>
      </c>
      <c r="U18" s="19">
        <f>[14]Junho!$C$24</f>
        <v>23.5</v>
      </c>
      <c r="V18" s="19">
        <f>[14]Junho!$C$25</f>
        <v>24.8</v>
      </c>
      <c r="W18" s="19">
        <f>[14]Junho!$C$26</f>
        <v>25.8</v>
      </c>
      <c r="X18" s="19">
        <f>[14]Junho!$C$27</f>
        <v>30.4</v>
      </c>
      <c r="Y18" s="19">
        <f>[14]Junho!$C$28</f>
        <v>30.5</v>
      </c>
      <c r="Z18" s="19">
        <f>[14]Junho!$C$29</f>
        <v>30.2</v>
      </c>
      <c r="AA18" s="19">
        <f>[14]Junho!$C$30</f>
        <v>30.9</v>
      </c>
      <c r="AB18" s="19">
        <f>[14]Junho!$C$31</f>
        <v>31.2</v>
      </c>
      <c r="AC18" s="19">
        <f>[14]Junho!$C$32</f>
        <v>21.5</v>
      </c>
      <c r="AD18" s="19">
        <f>[14]Junho!$C$33</f>
        <v>20.100000000000001</v>
      </c>
      <c r="AE18" s="19">
        <f>[14]Junho!$C$34</f>
        <v>21</v>
      </c>
      <c r="AF18" s="39">
        <f t="shared" si="5"/>
        <v>31.2</v>
      </c>
      <c r="AG18" s="42">
        <f t="shared" si="6"/>
        <v>26.32</v>
      </c>
    </row>
    <row r="19" spans="1:33" ht="17.100000000000001" customHeight="1" x14ac:dyDescent="0.2">
      <c r="A19" s="17" t="s">
        <v>49</v>
      </c>
      <c r="B19" s="19">
        <f>[15]Junho!$C$5</f>
        <v>24.2</v>
      </c>
      <c r="C19" s="19">
        <f>[15]Junho!$C$6</f>
        <v>23.9</v>
      </c>
      <c r="D19" s="19">
        <f>[15]Junho!$C$7</f>
        <v>25.9</v>
      </c>
      <c r="E19" s="19">
        <f>[15]Junho!$C$8</f>
        <v>29.3</v>
      </c>
      <c r="F19" s="19">
        <f>[15]Junho!$C$9</f>
        <v>30.8</v>
      </c>
      <c r="G19" s="19">
        <f>[15]Junho!$C$10</f>
        <v>29.8</v>
      </c>
      <c r="H19" s="19">
        <f>[15]Junho!$C$11</f>
        <v>31.1</v>
      </c>
      <c r="I19" s="19">
        <f>[15]Junho!$C$12</f>
        <v>27</v>
      </c>
      <c r="J19" s="19">
        <f>[15]Junho!$C$13</f>
        <v>23.4</v>
      </c>
      <c r="K19" s="19">
        <f>[15]Junho!$C$14</f>
        <v>23.7</v>
      </c>
      <c r="L19" s="19">
        <f>[15]Junho!$C$15</f>
        <v>29.6</v>
      </c>
      <c r="M19" s="19">
        <f>[15]Junho!$C$16</f>
        <v>29.8</v>
      </c>
      <c r="N19" s="19">
        <f>[15]Junho!$C$17</f>
        <v>30.4</v>
      </c>
      <c r="O19" s="19">
        <f>[15]Junho!$C$18</f>
        <v>25.4</v>
      </c>
      <c r="P19" s="19">
        <f>[15]Junho!$C$19</f>
        <v>29.8</v>
      </c>
      <c r="Q19" s="19">
        <f>[15]Junho!$C$20</f>
        <v>31.4</v>
      </c>
      <c r="R19" s="19">
        <f>[15]Junho!$C$21</f>
        <v>30</v>
      </c>
      <c r="S19" s="19">
        <f>[15]Junho!$C$22</f>
        <v>29.7</v>
      </c>
      <c r="T19" s="19">
        <f>[15]Junho!$C$23</f>
        <v>24.9</v>
      </c>
      <c r="U19" s="19">
        <f>[15]Junho!$C$24</f>
        <v>26.4</v>
      </c>
      <c r="V19" s="19">
        <f>[15]Junho!$C$25</f>
        <v>28</v>
      </c>
      <c r="W19" s="19">
        <f>[15]Junho!$C$26</f>
        <v>28</v>
      </c>
      <c r="X19" s="19">
        <f>[15]Junho!$C$27</f>
        <v>30.3</v>
      </c>
      <c r="Y19" s="19">
        <f>[15]Junho!$C$28</f>
        <v>30.1</v>
      </c>
      <c r="Z19" s="19">
        <f>[15]Junho!$C$29</f>
        <v>29.4</v>
      </c>
      <c r="AA19" s="19">
        <f>[15]Junho!$C$30</f>
        <v>29.8</v>
      </c>
      <c r="AB19" s="19">
        <f>[15]Junho!$C$31</f>
        <v>24.8</v>
      </c>
      <c r="AC19" s="19">
        <f>[15]Junho!$C$32</f>
        <v>16.8</v>
      </c>
      <c r="AD19" s="19">
        <f>[15]Junho!$C$33</f>
        <v>21.2</v>
      </c>
      <c r="AE19" s="19">
        <f>[15]Junho!$C$34</f>
        <v>23.2</v>
      </c>
      <c r="AF19" s="39">
        <f t="shared" si="5"/>
        <v>31.4</v>
      </c>
      <c r="AG19" s="42">
        <f t="shared" si="6"/>
        <v>27.269999999999996</v>
      </c>
    </row>
    <row r="20" spans="1:33" ht="17.100000000000001" customHeight="1" x14ac:dyDescent="0.2">
      <c r="A20" s="17" t="s">
        <v>10</v>
      </c>
      <c r="B20" s="19">
        <f>[16]Junho!$C$5</f>
        <v>22.8</v>
      </c>
      <c r="C20" s="19">
        <f>[16]Junho!$C$6</f>
        <v>21.7</v>
      </c>
      <c r="D20" s="19">
        <f>[16]Junho!$C$7</f>
        <v>24.2</v>
      </c>
      <c r="E20" s="19">
        <f>[16]Junho!$C$8</f>
        <v>26.4</v>
      </c>
      <c r="F20" s="19">
        <f>[16]Junho!$C$9</f>
        <v>30.1</v>
      </c>
      <c r="G20" s="19">
        <f>[16]Junho!$C$10</f>
        <v>30.3</v>
      </c>
      <c r="H20" s="19">
        <f>[16]Junho!$C$11</f>
        <v>29.7</v>
      </c>
      <c r="I20" s="19">
        <f>[16]Junho!$C$12</f>
        <v>25.9</v>
      </c>
      <c r="J20" s="19">
        <f>[16]Junho!$C$13</f>
        <v>21.8</v>
      </c>
      <c r="K20" s="19">
        <f>[16]Junho!$C$14</f>
        <v>21.2</v>
      </c>
      <c r="L20" s="19">
        <f>[16]Junho!$C$15</f>
        <v>27.3</v>
      </c>
      <c r="M20" s="19">
        <f>[16]Junho!$C$16</f>
        <v>28.5</v>
      </c>
      <c r="N20" s="19">
        <f>[16]Junho!$C$17</f>
        <v>29.9</v>
      </c>
      <c r="O20" s="19">
        <f>[16]Junho!$C$18</f>
        <v>24.5</v>
      </c>
      <c r="P20" s="19">
        <f>[16]Junho!$C$19</f>
        <v>26.9</v>
      </c>
      <c r="Q20" s="19">
        <f>[16]Junho!$C$20</f>
        <v>28.3</v>
      </c>
      <c r="R20" s="19">
        <f>[16]Junho!$C$21</f>
        <v>27.9</v>
      </c>
      <c r="S20" s="19">
        <f>[16]Junho!$C$22</f>
        <v>23.7</v>
      </c>
      <c r="T20" s="19">
        <f>[16]Junho!$C$23</f>
        <v>23.9</v>
      </c>
      <c r="U20" s="19">
        <f>[16]Junho!$C$24</f>
        <v>23.2</v>
      </c>
      <c r="V20" s="19">
        <f>[16]Junho!$C$25</f>
        <v>25.8</v>
      </c>
      <c r="W20" s="19">
        <f>[16]Junho!$C$26</f>
        <v>26.6</v>
      </c>
      <c r="X20" s="19">
        <f>[16]Junho!$C$27</f>
        <v>30.1</v>
      </c>
      <c r="Y20" s="19">
        <f>[16]Junho!$C$28</f>
        <v>31</v>
      </c>
      <c r="Z20" s="19">
        <f>[16]Junho!$C$29</f>
        <v>29.9</v>
      </c>
      <c r="AA20" s="19">
        <f>[16]Junho!$C$30</f>
        <v>29.8</v>
      </c>
      <c r="AB20" s="19">
        <f>[16]Junho!$C$31</f>
        <v>24.8</v>
      </c>
      <c r="AC20" s="19">
        <f>[16]Junho!$C$32</f>
        <v>16.8</v>
      </c>
      <c r="AD20" s="19">
        <f>[16]Junho!$C$33</f>
        <v>21.2</v>
      </c>
      <c r="AE20" s="19">
        <f>[16]Junho!$C$34</f>
        <v>23.2</v>
      </c>
      <c r="AF20" s="39">
        <f t="shared" si="5"/>
        <v>31</v>
      </c>
      <c r="AG20" s="42">
        <f t="shared" si="6"/>
        <v>25.91333333333333</v>
      </c>
    </row>
    <row r="21" spans="1:33" ht="17.100000000000001" customHeight="1" x14ac:dyDescent="0.2">
      <c r="A21" s="17" t="s">
        <v>11</v>
      </c>
      <c r="B21" s="19">
        <f>[17]Junho!$C$5</f>
        <v>22.7</v>
      </c>
      <c r="C21" s="19">
        <f>[17]Junho!$C$6</f>
        <v>20.9</v>
      </c>
      <c r="D21" s="19">
        <f>[17]Junho!$C$7</f>
        <v>24.2</v>
      </c>
      <c r="E21" s="19">
        <f>[17]Junho!$C$8</f>
        <v>29.3</v>
      </c>
      <c r="F21" s="19">
        <f>[17]Junho!$C$9</f>
        <v>30.9</v>
      </c>
      <c r="G21" s="19">
        <f>[17]Junho!$C$10</f>
        <v>29.6</v>
      </c>
      <c r="H21" s="19">
        <f>[17]Junho!$C$11</f>
        <v>30.5</v>
      </c>
      <c r="I21" s="19">
        <f>[17]Junho!$C$12</f>
        <v>28.3</v>
      </c>
      <c r="J21" s="19">
        <f>[17]Junho!$C$13</f>
        <v>18.899999999999999</v>
      </c>
      <c r="K21" s="19">
        <f>[17]Junho!$C$14</f>
        <v>22.7</v>
      </c>
      <c r="L21" s="19">
        <f>[17]Junho!$C$15</f>
        <v>28.4</v>
      </c>
      <c r="M21" s="19">
        <f>[17]Junho!$C$16</f>
        <v>30</v>
      </c>
      <c r="N21" s="19">
        <f>[17]Junho!$C$17</f>
        <v>30.6</v>
      </c>
      <c r="O21" s="19">
        <f>[17]Junho!$C$18</f>
        <v>25.4</v>
      </c>
      <c r="P21" s="19">
        <f>[17]Junho!$C$19</f>
        <v>27.4</v>
      </c>
      <c r="Q21" s="19">
        <f>[17]Junho!$C$20</f>
        <v>28.4</v>
      </c>
      <c r="R21" s="19">
        <f>[17]Junho!$C$21</f>
        <v>28.2</v>
      </c>
      <c r="S21" s="19">
        <f>[17]Junho!$C$22</f>
        <v>26.9</v>
      </c>
      <c r="T21" s="19">
        <f>[17]Junho!$C$23</f>
        <v>22.7</v>
      </c>
      <c r="U21" s="19">
        <f>[17]Junho!$C$24</f>
        <v>23.5</v>
      </c>
      <c r="V21" s="19">
        <f>[17]Junho!$C$25</f>
        <v>25.6</v>
      </c>
      <c r="W21" s="19">
        <f>[17]Junho!$C$26</f>
        <v>25.4</v>
      </c>
      <c r="X21" s="19">
        <f>[17]Junho!$C$27</f>
        <v>30.9</v>
      </c>
      <c r="Y21" s="19">
        <f>[17]Junho!$C$28</f>
        <v>30.9</v>
      </c>
      <c r="Z21" s="19">
        <f>[17]Junho!$C$29</f>
        <v>29.7</v>
      </c>
      <c r="AA21" s="19">
        <f>[17]Junho!$C$30</f>
        <v>30.2</v>
      </c>
      <c r="AB21" s="19">
        <f>[17]Junho!$C$31</f>
        <v>28.2</v>
      </c>
      <c r="AC21" s="19">
        <f>[17]Junho!$C$32</f>
        <v>17.3</v>
      </c>
      <c r="AD21" s="19">
        <f>[17]Junho!$C$33</f>
        <v>22.2</v>
      </c>
      <c r="AE21" s="19">
        <f>[17]Junho!$C$34</f>
        <v>21.4</v>
      </c>
      <c r="AF21" s="39">
        <f t="shared" si="5"/>
        <v>30.9</v>
      </c>
      <c r="AG21" s="42">
        <f t="shared" si="6"/>
        <v>26.376666666666665</v>
      </c>
    </row>
    <row r="22" spans="1:33" ht="17.100000000000001" customHeight="1" x14ac:dyDescent="0.2">
      <c r="A22" s="17" t="s">
        <v>12</v>
      </c>
      <c r="B22" s="19">
        <f>[18]Junho!$C$5</f>
        <v>24</v>
      </c>
      <c r="C22" s="19">
        <f>[18]Junho!$C$6</f>
        <v>22.6</v>
      </c>
      <c r="D22" s="19">
        <f>[18]Junho!$C$7</f>
        <v>25.6</v>
      </c>
      <c r="E22" s="19">
        <f>[18]Junho!$C$8</f>
        <v>30.1</v>
      </c>
      <c r="F22" s="19">
        <f>[18]Junho!$C$9</f>
        <v>32</v>
      </c>
      <c r="G22" s="19">
        <f>[18]Junho!$C$10</f>
        <v>30.7</v>
      </c>
      <c r="H22" s="19">
        <f>[18]Junho!$C$11</f>
        <v>31.4</v>
      </c>
      <c r="I22" s="19">
        <f>[18]Junho!$C$12</f>
        <v>29.7</v>
      </c>
      <c r="J22" s="19">
        <f>[18]Junho!$C$13</f>
        <v>23.8</v>
      </c>
      <c r="K22" s="19">
        <f>[18]Junho!$C$14</f>
        <v>24.9</v>
      </c>
      <c r="L22" s="19">
        <f>[18]Junho!$C$15</f>
        <v>29.9</v>
      </c>
      <c r="M22" s="19">
        <f>[18]Junho!$C$16</f>
        <v>30.4</v>
      </c>
      <c r="N22" s="19">
        <f>[18]Junho!$C$17</f>
        <v>30.6</v>
      </c>
      <c r="O22" s="19">
        <f>[18]Junho!$C$18</f>
        <v>25.8</v>
      </c>
      <c r="P22" s="19">
        <f>[18]Junho!$C$19</f>
        <v>28.1</v>
      </c>
      <c r="Q22" s="19">
        <f>[18]Junho!$C$20</f>
        <v>30.8</v>
      </c>
      <c r="R22" s="19">
        <f>[18]Junho!$C$21</f>
        <v>30.7</v>
      </c>
      <c r="S22" s="19">
        <f>[18]Junho!$C$22</f>
        <v>28.9</v>
      </c>
      <c r="T22" s="19">
        <f>[18]Junho!$C$23</f>
        <v>22.9</v>
      </c>
      <c r="U22" s="19">
        <f>[18]Junho!$C$24</f>
        <v>26</v>
      </c>
      <c r="V22" s="19">
        <f>[18]Junho!$C$25</f>
        <v>28.3</v>
      </c>
      <c r="W22" s="19">
        <f>[18]Junho!$C$26</f>
        <v>25.4</v>
      </c>
      <c r="X22" s="19">
        <f>[18]Junho!$C$27</f>
        <v>30.4</v>
      </c>
      <c r="Y22" s="19">
        <f>[18]Junho!$C$28</f>
        <v>30.6</v>
      </c>
      <c r="Z22" s="19">
        <f>[18]Junho!$C$29</f>
        <v>29.9</v>
      </c>
      <c r="AA22" s="19">
        <f>[18]Junho!$C$30</f>
        <v>30.4</v>
      </c>
      <c r="AB22" s="19">
        <f>[18]Junho!$C$31</f>
        <v>25.9</v>
      </c>
      <c r="AC22" s="19">
        <f>[18]Junho!$C$32</f>
        <v>18.2</v>
      </c>
      <c r="AD22" s="19">
        <f>[18]Junho!$C$33</f>
        <v>20.7</v>
      </c>
      <c r="AE22" s="19">
        <f>[18]Junho!$C$34</f>
        <v>22.6</v>
      </c>
      <c r="AF22" s="39">
        <f t="shared" si="5"/>
        <v>32</v>
      </c>
      <c r="AG22" s="42">
        <f t="shared" si="6"/>
        <v>27.376666666666665</v>
      </c>
    </row>
    <row r="23" spans="1:33" ht="17.100000000000001" customHeight="1" x14ac:dyDescent="0.2">
      <c r="A23" s="17" t="s">
        <v>13</v>
      </c>
      <c r="B23" s="19">
        <f>[19]Junho!$C$5</f>
        <v>26.4</v>
      </c>
      <c r="C23" s="19">
        <f>[19]Junho!$C$6</f>
        <v>24.3</v>
      </c>
      <c r="D23" s="19">
        <f>[19]Junho!$C$7</f>
        <v>25.2</v>
      </c>
      <c r="E23" s="19">
        <f>[19]Junho!$C$8</f>
        <v>31.5</v>
      </c>
      <c r="F23" s="19">
        <f>[19]Junho!$C$9</f>
        <v>32.5</v>
      </c>
      <c r="G23" s="19">
        <f>[19]Junho!$C$10</f>
        <v>32.4</v>
      </c>
      <c r="H23" s="19">
        <f>[19]Junho!$C$11</f>
        <v>32.1</v>
      </c>
      <c r="I23" s="19">
        <f>[19]Junho!$C$12</f>
        <v>25.3</v>
      </c>
      <c r="J23" s="87" t="str">
        <f>[19]Junho!$C$13</f>
        <v>*</v>
      </c>
      <c r="K23" s="87" t="str">
        <f>[19]Junho!$C$14</f>
        <v>*</v>
      </c>
      <c r="L23" s="87" t="str">
        <f>[19]Junho!$C$15</f>
        <v>*</v>
      </c>
      <c r="M23" s="19">
        <f>[19]Junho!$C$16</f>
        <v>31.6</v>
      </c>
      <c r="N23" s="19">
        <f>[19]Junho!$C$17</f>
        <v>31.3</v>
      </c>
      <c r="O23" s="87" t="str">
        <f>[19]Junho!$C$18</f>
        <v>*</v>
      </c>
      <c r="P23" s="87" t="str">
        <f>[19]Junho!$C$19</f>
        <v>*</v>
      </c>
      <c r="Q23" s="87" t="str">
        <f>[19]Junho!$C$20</f>
        <v>*</v>
      </c>
      <c r="R23" s="87" t="str">
        <f>[19]Junho!$C$21</f>
        <v>*</v>
      </c>
      <c r="S23" s="87" t="str">
        <f>[19]Junho!$C$22</f>
        <v>*</v>
      </c>
      <c r="T23" s="87" t="str">
        <f>[19]Junho!$C$23</f>
        <v>*</v>
      </c>
      <c r="U23" s="87" t="str">
        <f>[19]Junho!$C$24</f>
        <v>*</v>
      </c>
      <c r="V23" s="87" t="str">
        <f>[19]Junho!$C$25</f>
        <v>*</v>
      </c>
      <c r="W23" s="87" t="str">
        <f>[19]Junho!$C$26</f>
        <v>*</v>
      </c>
      <c r="X23" s="87" t="str">
        <f>[19]Junho!$C$27</f>
        <v>*</v>
      </c>
      <c r="Y23" s="87" t="str">
        <f>[19]Junho!$C$28</f>
        <v>*</v>
      </c>
      <c r="Z23" s="87" t="str">
        <f>[19]Junho!$C$29</f>
        <v>*</v>
      </c>
      <c r="AA23" s="87" t="str">
        <f>[19]Junho!$C$30</f>
        <v>*</v>
      </c>
      <c r="AB23" s="87" t="str">
        <f>[19]Junho!$C$31</f>
        <v>*</v>
      </c>
      <c r="AC23" s="87" t="str">
        <f>[19]Junho!$C$32</f>
        <v>*</v>
      </c>
      <c r="AD23" s="87" t="str">
        <f>[19]Junho!$C$33</f>
        <v>*</v>
      </c>
      <c r="AE23" s="87" t="str">
        <f>[19]Junho!$C$34</f>
        <v>*</v>
      </c>
      <c r="AF23" s="39">
        <f t="shared" si="5"/>
        <v>32.5</v>
      </c>
      <c r="AG23" s="42">
        <f t="shared" si="6"/>
        <v>29.26</v>
      </c>
    </row>
    <row r="24" spans="1:33" ht="17.100000000000001" customHeight="1" x14ac:dyDescent="0.2">
      <c r="A24" s="17" t="s">
        <v>14</v>
      </c>
      <c r="B24" s="19">
        <f>[20]Junho!$C$5</f>
        <v>21</v>
      </c>
      <c r="C24" s="19">
        <f>[20]Junho!$C$6</f>
        <v>24.6</v>
      </c>
      <c r="D24" s="19">
        <f>[20]Junho!$C$7</f>
        <v>25.3</v>
      </c>
      <c r="E24" s="19">
        <f>[20]Junho!$C$8</f>
        <v>29.3</v>
      </c>
      <c r="F24" s="19">
        <f>[20]Junho!$C$9</f>
        <v>32.700000000000003</v>
      </c>
      <c r="G24" s="19">
        <f>[20]Junho!$C$10</f>
        <v>31.8</v>
      </c>
      <c r="H24" s="19">
        <f>[20]Junho!$C$11</f>
        <v>33.299999999999997</v>
      </c>
      <c r="I24" s="19">
        <f>[20]Junho!$C$12</f>
        <v>33.4</v>
      </c>
      <c r="J24" s="19">
        <f>[20]Junho!$C$13</f>
        <v>30.5</v>
      </c>
      <c r="K24" s="19">
        <f>[20]Junho!$C$14</f>
        <v>30.4</v>
      </c>
      <c r="L24" s="19">
        <f>[20]Junho!$C$15</f>
        <v>30</v>
      </c>
      <c r="M24" s="19">
        <f>[20]Junho!$C$16</f>
        <v>30.3</v>
      </c>
      <c r="N24" s="19">
        <f>[20]Junho!$C$17</f>
        <v>30.2</v>
      </c>
      <c r="O24" s="19">
        <f>[20]Junho!$C$18</f>
        <v>30.2</v>
      </c>
      <c r="P24" s="19">
        <f>[20]Junho!$C$19</f>
        <v>30.1</v>
      </c>
      <c r="Q24" s="19">
        <f>[20]Junho!$C$20</f>
        <v>30.5</v>
      </c>
      <c r="R24" s="19">
        <f>[20]Junho!$C$21</f>
        <v>30.2</v>
      </c>
      <c r="S24" s="19">
        <f>[20]Junho!$C$22</f>
        <v>30.8</v>
      </c>
      <c r="T24" s="19">
        <f>[20]Junho!$C$23</f>
        <v>28.4</v>
      </c>
      <c r="U24" s="19">
        <f>[20]Junho!$C$24</f>
        <v>26.9</v>
      </c>
      <c r="V24" s="19">
        <f>[20]Junho!$C$25</f>
        <v>28.7</v>
      </c>
      <c r="W24" s="19">
        <f>[20]Junho!$C$26</f>
        <v>30.1</v>
      </c>
      <c r="X24" s="19">
        <f>[20]Junho!$C$27</f>
        <v>29</v>
      </c>
      <c r="Y24" s="19">
        <f>[20]Junho!$C$28</f>
        <v>29.9</v>
      </c>
      <c r="Z24" s="19">
        <f>[20]Junho!$C$29</f>
        <v>31.2</v>
      </c>
      <c r="AA24" s="19">
        <f>[20]Junho!$C$30</f>
        <v>31.7</v>
      </c>
      <c r="AB24" s="19">
        <f>[20]Junho!$C$31</f>
        <v>32.6</v>
      </c>
      <c r="AC24" s="19">
        <f>[20]Junho!$C$32</f>
        <v>25.1</v>
      </c>
      <c r="AD24" s="19">
        <f>[20]Junho!$C$33</f>
        <v>21.5</v>
      </c>
      <c r="AE24" s="19">
        <f>[20]Junho!$C$34</f>
        <v>24.8</v>
      </c>
      <c r="AF24" s="39">
        <f t="shared" si="5"/>
        <v>33.4</v>
      </c>
      <c r="AG24" s="42">
        <f t="shared" si="6"/>
        <v>29.15</v>
      </c>
    </row>
    <row r="25" spans="1:33" ht="17.100000000000001" customHeight="1" x14ac:dyDescent="0.2">
      <c r="A25" s="17" t="s">
        <v>15</v>
      </c>
      <c r="B25" s="19">
        <f>[21]Junho!$C$5</f>
        <v>19.5</v>
      </c>
      <c r="C25" s="19">
        <f>[21]Junho!$C$6</f>
        <v>20</v>
      </c>
      <c r="D25" s="19">
        <f>[21]Junho!$C$7</f>
        <v>21.4</v>
      </c>
      <c r="E25" s="19">
        <f>[21]Junho!$C$8</f>
        <v>25.3</v>
      </c>
      <c r="F25" s="19">
        <f>[21]Junho!$C$9</f>
        <v>28.2</v>
      </c>
      <c r="G25" s="19">
        <f>[21]Junho!$C$10</f>
        <v>26.7</v>
      </c>
      <c r="H25" s="19">
        <f>[21]Junho!$C$11</f>
        <v>27.4</v>
      </c>
      <c r="I25" s="19">
        <f>[21]Junho!$C$12</f>
        <v>23.7</v>
      </c>
      <c r="J25" s="19">
        <f>[21]Junho!$C$13</f>
        <v>19.600000000000001</v>
      </c>
      <c r="K25" s="19">
        <f>[21]Junho!$C$14</f>
        <v>19.899999999999999</v>
      </c>
      <c r="L25" s="19">
        <f>[21]Junho!$C$15</f>
        <v>24.3</v>
      </c>
      <c r="M25" s="19">
        <f>[21]Junho!$C$16</f>
        <v>26.7</v>
      </c>
      <c r="N25" s="19">
        <f>[21]Junho!$C$17</f>
        <v>28.3</v>
      </c>
      <c r="O25" s="19">
        <f>[21]Junho!$C$18</f>
        <v>23.8</v>
      </c>
      <c r="P25" s="19">
        <f>[21]Junho!$C$19</f>
        <v>24.6</v>
      </c>
      <c r="Q25" s="19">
        <f>[21]Junho!$C$20</f>
        <v>27.2</v>
      </c>
      <c r="R25" s="19">
        <f>[21]Junho!$C$21</f>
        <v>26.3</v>
      </c>
      <c r="S25" s="19">
        <f>[21]Junho!$C$22</f>
        <v>24.3</v>
      </c>
      <c r="T25" s="19">
        <f>[21]Junho!$C$23</f>
        <v>22.5</v>
      </c>
      <c r="U25" s="19">
        <f>[21]Junho!$C$24</f>
        <v>22.8</v>
      </c>
      <c r="V25" s="19">
        <f>[21]Junho!$C$25</f>
        <v>23</v>
      </c>
      <c r="W25" s="19">
        <f>[21]Junho!$C$26</f>
        <v>23.9</v>
      </c>
      <c r="X25" s="19">
        <f>[21]Junho!$C$27</f>
        <v>27.7</v>
      </c>
      <c r="Y25" s="19">
        <f>[21]Junho!$C$28</f>
        <v>28.1</v>
      </c>
      <c r="Z25" s="19">
        <f>[21]Junho!$C$29</f>
        <v>27.6</v>
      </c>
      <c r="AA25" s="19">
        <f>[21]Junho!$C$30</f>
        <v>27.8</v>
      </c>
      <c r="AB25" s="19">
        <f>[21]Junho!$C$31</f>
        <v>21.6</v>
      </c>
      <c r="AC25" s="19">
        <f>[21]Junho!$C$32</f>
        <v>12.9</v>
      </c>
      <c r="AD25" s="19">
        <f>[21]Junho!$C$33</f>
        <v>16.100000000000001</v>
      </c>
      <c r="AE25" s="19">
        <f>[21]Junho!$C$34</f>
        <v>20.3</v>
      </c>
      <c r="AF25" s="39">
        <f t="shared" si="5"/>
        <v>28.3</v>
      </c>
      <c r="AG25" s="42">
        <f t="shared" si="6"/>
        <v>23.716666666666672</v>
      </c>
    </row>
    <row r="26" spans="1:33" ht="17.100000000000001" customHeight="1" x14ac:dyDescent="0.2">
      <c r="A26" s="17" t="s">
        <v>16</v>
      </c>
      <c r="B26" s="19">
        <f>[22]Junho!$C$5</f>
        <v>22.8</v>
      </c>
      <c r="C26" s="19">
        <f>[22]Junho!$C$6</f>
        <v>23.7</v>
      </c>
      <c r="D26" s="19">
        <f>[22]Junho!$C$7</f>
        <v>26.3</v>
      </c>
      <c r="E26" s="19">
        <f>[22]Junho!$C$8</f>
        <v>29</v>
      </c>
      <c r="F26" s="19">
        <f>[22]Junho!$C$9</f>
        <v>30.7</v>
      </c>
      <c r="G26" s="19">
        <f>[22]Junho!$C$10</f>
        <v>24.9</v>
      </c>
      <c r="H26" s="19">
        <f>[22]Junho!$C$11</f>
        <v>28.2</v>
      </c>
      <c r="I26" s="19">
        <f>[22]Junho!$C$12</f>
        <v>27.1</v>
      </c>
      <c r="J26" s="19">
        <f>[22]Junho!$C$13</f>
        <v>22.3</v>
      </c>
      <c r="K26" s="19">
        <f>[22]Junho!$C$14</f>
        <v>27.2</v>
      </c>
      <c r="L26" s="19">
        <f>[22]Junho!$C$15</f>
        <v>30.4</v>
      </c>
      <c r="M26" s="19">
        <f>[22]Junho!$C$16</f>
        <v>30.1</v>
      </c>
      <c r="N26" s="19">
        <f>[22]Junho!$C$17</f>
        <v>27</v>
      </c>
      <c r="O26" s="19">
        <f>[22]Junho!$C$18</f>
        <v>18.7</v>
      </c>
      <c r="P26" s="19">
        <f>[22]Junho!$C$19</f>
        <v>23.7</v>
      </c>
      <c r="Q26" s="19">
        <f>[22]Junho!$C$20</f>
        <v>24</v>
      </c>
      <c r="R26" s="19">
        <f>[22]Junho!$C$21</f>
        <v>26.9</v>
      </c>
      <c r="S26" s="19">
        <f>[22]Junho!$C$22</f>
        <v>25.1</v>
      </c>
      <c r="T26" s="19">
        <f>[22]Junho!$C$23</f>
        <v>23</v>
      </c>
      <c r="U26" s="19">
        <f>[22]Junho!$C$24</f>
        <v>25.2</v>
      </c>
      <c r="V26" s="19">
        <f>[22]Junho!$C$25</f>
        <v>28.8</v>
      </c>
      <c r="W26" s="19">
        <f>[22]Junho!$C$26</f>
        <v>28.2</v>
      </c>
      <c r="X26" s="19">
        <f>[22]Junho!$C$27</f>
        <v>30.7</v>
      </c>
      <c r="Y26" s="19">
        <f>[22]Junho!$C$28</f>
        <v>30.9</v>
      </c>
      <c r="Z26" s="19">
        <f>[22]Junho!$C$29</f>
        <v>29.3</v>
      </c>
      <c r="AA26" s="19">
        <f>[22]Junho!$C$30</f>
        <v>28.9</v>
      </c>
      <c r="AB26" s="19">
        <f>[22]Junho!$C$31</f>
        <v>23.2</v>
      </c>
      <c r="AC26" s="19">
        <f>[22]Junho!$C$32</f>
        <v>14.3</v>
      </c>
      <c r="AD26" s="19">
        <f>[22]Junho!$C$33</f>
        <v>19.399999999999999</v>
      </c>
      <c r="AE26" s="19">
        <f>[22]Junho!$C$34</f>
        <v>22.5</v>
      </c>
      <c r="AF26" s="39">
        <f t="shared" si="5"/>
        <v>30.9</v>
      </c>
      <c r="AG26" s="42">
        <f t="shared" si="6"/>
        <v>25.749999999999996</v>
      </c>
    </row>
    <row r="27" spans="1:33" ht="17.100000000000001" customHeight="1" x14ac:dyDescent="0.2">
      <c r="A27" s="17" t="s">
        <v>17</v>
      </c>
      <c r="B27" s="19">
        <f>[23]Junho!$C$5</f>
        <v>22.6</v>
      </c>
      <c r="C27" s="19">
        <f>[23]Junho!$C$6</f>
        <v>21.1</v>
      </c>
      <c r="D27" s="19">
        <f>[23]Junho!$C$7</f>
        <v>24.5</v>
      </c>
      <c r="E27" s="19">
        <f>[23]Junho!$C$8</f>
        <v>28.3</v>
      </c>
      <c r="F27" s="19">
        <f>[23]Junho!$C$9</f>
        <v>30.8</v>
      </c>
      <c r="G27" s="19">
        <f>[23]Junho!$C$10</f>
        <v>31.3</v>
      </c>
      <c r="H27" s="19">
        <f>[23]Junho!$C$11</f>
        <v>31.4</v>
      </c>
      <c r="I27" s="19">
        <f>[23]Junho!$C$12</f>
        <v>29.7</v>
      </c>
      <c r="J27" s="19">
        <f>[23]Junho!$C$13</f>
        <v>19.2</v>
      </c>
      <c r="K27" s="19">
        <f>[23]Junho!$C$14</f>
        <v>24.3</v>
      </c>
      <c r="L27" s="19">
        <f>[23]Junho!$C$15</f>
        <v>28.6</v>
      </c>
      <c r="M27" s="19">
        <f>[23]Junho!$C$16</f>
        <v>30.2</v>
      </c>
      <c r="N27" s="19">
        <f>[23]Junho!$C$17</f>
        <v>31.3</v>
      </c>
      <c r="O27" s="19">
        <f>[23]Junho!$C$18</f>
        <v>26.7</v>
      </c>
      <c r="P27" s="19">
        <f>[23]Junho!$C$19</f>
        <v>28.6</v>
      </c>
      <c r="Q27" s="19">
        <f>[23]Junho!$C$20</f>
        <v>29.5</v>
      </c>
      <c r="R27" s="19">
        <f>[23]Junho!$C$21</f>
        <v>29.1</v>
      </c>
      <c r="S27" s="19">
        <f>[23]Junho!$C$22</f>
        <v>26.2</v>
      </c>
      <c r="T27" s="19">
        <f>[23]Junho!$C$23</f>
        <v>22.4</v>
      </c>
      <c r="U27" s="19">
        <f>[23]Junho!$C$24</f>
        <v>25</v>
      </c>
      <c r="V27" s="19">
        <f>[23]Junho!$C$25</f>
        <v>26.4</v>
      </c>
      <c r="W27" s="19">
        <f>[23]Junho!$C$26</f>
        <v>25.8</v>
      </c>
      <c r="X27" s="19">
        <f>[23]Junho!$C$27</f>
        <v>31.8</v>
      </c>
      <c r="Y27" s="19">
        <f>[23]Junho!$C$28</f>
        <v>31.7</v>
      </c>
      <c r="Z27" s="19">
        <f>[23]Junho!$C$29</f>
        <v>30.5</v>
      </c>
      <c r="AA27" s="19">
        <f>[23]Junho!$C$30</f>
        <v>31.8</v>
      </c>
      <c r="AB27" s="19">
        <f>[23]Junho!$C$31</f>
        <v>30.9</v>
      </c>
      <c r="AC27" s="19">
        <f>[23]Junho!$C$32</f>
        <v>20.6</v>
      </c>
      <c r="AD27" s="19">
        <f>[23]Junho!$C$33</f>
        <v>22.5</v>
      </c>
      <c r="AE27" s="19">
        <f>[23]Junho!$C$34</f>
        <v>21.8</v>
      </c>
      <c r="AF27" s="39">
        <f>MAX(B27:AE27)</f>
        <v>31.8</v>
      </c>
      <c r="AG27" s="42">
        <f>AVERAGE(B27:AE27)</f>
        <v>27.153333333333329</v>
      </c>
    </row>
    <row r="28" spans="1:33" ht="17.100000000000001" customHeight="1" x14ac:dyDescent="0.2">
      <c r="A28" s="17" t="s">
        <v>18</v>
      </c>
      <c r="B28" s="19">
        <f>[24]Junho!$C$5</f>
        <v>20.8</v>
      </c>
      <c r="C28" s="19">
        <f>[24]Junho!$C$6</f>
        <v>21.8</v>
      </c>
      <c r="D28" s="19">
        <f>[24]Junho!$C$7</f>
        <v>23.5</v>
      </c>
      <c r="E28" s="19">
        <f>[24]Junho!$C$8</f>
        <v>28.1</v>
      </c>
      <c r="F28" s="19">
        <f>[24]Junho!$C$9</f>
        <v>29.6</v>
      </c>
      <c r="G28" s="19">
        <f>[24]Junho!$C$10</f>
        <v>29.8</v>
      </c>
      <c r="H28" s="19">
        <f>[24]Junho!$C$11</f>
        <v>29.5</v>
      </c>
      <c r="I28" s="19">
        <f>[24]Junho!$C$12</f>
        <v>30</v>
      </c>
      <c r="J28" s="19">
        <f>[24]Junho!$C$13</f>
        <v>26.3</v>
      </c>
      <c r="K28" s="19">
        <f>[24]Junho!$C$14</f>
        <v>25.6</v>
      </c>
      <c r="L28" s="19">
        <f>[24]Junho!$C$15</f>
        <v>27.9</v>
      </c>
      <c r="M28" s="19">
        <f>[24]Junho!$C$16</f>
        <v>28</v>
      </c>
      <c r="N28" s="19">
        <f>[24]Junho!$C$17</f>
        <v>28.9</v>
      </c>
      <c r="O28" s="19">
        <f>[24]Junho!$C$18</f>
        <v>28.8</v>
      </c>
      <c r="P28" s="19">
        <f>[24]Junho!$C$19</f>
        <v>27.6</v>
      </c>
      <c r="Q28" s="19">
        <f>[24]Junho!$C$20</f>
        <v>28.4</v>
      </c>
      <c r="R28" s="19">
        <f>[24]Junho!$C$21</f>
        <v>27.9</v>
      </c>
      <c r="S28" s="19">
        <f>[24]Junho!$C$22</f>
        <v>28.4</v>
      </c>
      <c r="T28" s="19">
        <f>[24]Junho!$C$23</f>
        <v>26.4</v>
      </c>
      <c r="U28" s="19">
        <f>[24]Junho!$C$24</f>
        <v>25.2</v>
      </c>
      <c r="V28" s="19">
        <f>[24]Junho!$C$25</f>
        <v>26.4</v>
      </c>
      <c r="W28" s="19">
        <f>[24]Junho!$C$26</f>
        <v>28.4</v>
      </c>
      <c r="X28" s="19">
        <f>[24]Junho!$C$27</f>
        <v>28.8</v>
      </c>
      <c r="Y28" s="19">
        <f>[24]Junho!$C$28</f>
        <v>28.6</v>
      </c>
      <c r="Z28" s="19">
        <f>[24]Junho!$C$29</f>
        <v>28.6</v>
      </c>
      <c r="AA28" s="19">
        <f>[24]Junho!$C$30</f>
        <v>29.1</v>
      </c>
      <c r="AB28" s="19">
        <f>[24]Junho!$C$31</f>
        <v>29.1</v>
      </c>
      <c r="AC28" s="19">
        <f>[24]Junho!$C$32</f>
        <v>20.7</v>
      </c>
      <c r="AD28" s="19">
        <f>[24]Junho!$C$33</f>
        <v>16.399999999999999</v>
      </c>
      <c r="AE28" s="19">
        <f>[24]Junho!$C$34</f>
        <v>23.3</v>
      </c>
      <c r="AF28" s="39">
        <f t="shared" si="5"/>
        <v>30</v>
      </c>
      <c r="AG28" s="42">
        <f t="shared" si="6"/>
        <v>26.73</v>
      </c>
    </row>
    <row r="29" spans="1:33" ht="17.100000000000001" customHeight="1" x14ac:dyDescent="0.2">
      <c r="A29" s="17" t="s">
        <v>19</v>
      </c>
      <c r="B29" s="19">
        <f>[25]Junho!$C$5</f>
        <v>20.100000000000001</v>
      </c>
      <c r="C29" s="19">
        <f>[25]Junho!$C$6</f>
        <v>20.3</v>
      </c>
      <c r="D29" s="19">
        <f>[25]Junho!$C$7</f>
        <v>22</v>
      </c>
      <c r="E29" s="19">
        <f>[25]Junho!$C$8</f>
        <v>24.5</v>
      </c>
      <c r="F29" s="19">
        <f>[25]Junho!$C$9</f>
        <v>29.9</v>
      </c>
      <c r="G29" s="19">
        <f>[25]Junho!$C$10</f>
        <v>24.5</v>
      </c>
      <c r="H29" s="19">
        <f>[25]Junho!$C$11</f>
        <v>27.2</v>
      </c>
      <c r="I29" s="19">
        <f>[25]Junho!$C$12</f>
        <v>20.6</v>
      </c>
      <c r="J29" s="19">
        <f>[25]Junho!$C$13</f>
        <v>20.100000000000001</v>
      </c>
      <c r="K29" s="19">
        <f>[25]Junho!$C$14</f>
        <v>19.899999999999999</v>
      </c>
      <c r="L29" s="19">
        <f>[25]Junho!$C$15</f>
        <v>25.6</v>
      </c>
      <c r="M29" s="19">
        <f>[25]Junho!$C$16</f>
        <v>27.7</v>
      </c>
      <c r="N29" s="19">
        <f>[25]Junho!$C$17</f>
        <v>29.2</v>
      </c>
      <c r="O29" s="19">
        <f>[25]Junho!$C$18</f>
        <v>22.4</v>
      </c>
      <c r="P29" s="19">
        <f>[25]Junho!$C$19</f>
        <v>23.2</v>
      </c>
      <c r="Q29" s="19">
        <f>[25]Junho!$C$20</f>
        <v>22.2</v>
      </c>
      <c r="R29" s="19">
        <f>[25]Junho!$C$21</f>
        <v>27.1</v>
      </c>
      <c r="S29" s="19">
        <f>[25]Junho!$C$22</f>
        <v>21.4</v>
      </c>
      <c r="T29" s="19">
        <f>[25]Junho!$C$23</f>
        <v>20.8</v>
      </c>
      <c r="U29" s="19">
        <f>[25]Junho!$C$24</f>
        <v>21.9</v>
      </c>
      <c r="V29" s="19">
        <f>[25]Junho!$C$25</f>
        <v>23.5</v>
      </c>
      <c r="W29" s="19">
        <f>[25]Junho!$C$26</f>
        <v>24.6</v>
      </c>
      <c r="X29" s="19">
        <f>[25]Junho!$C$27</f>
        <v>29.2</v>
      </c>
      <c r="Y29" s="19">
        <f>[25]Junho!$C$28</f>
        <v>30</v>
      </c>
      <c r="Z29" s="19">
        <f>[25]Junho!$C$29</f>
        <v>29.3</v>
      </c>
      <c r="AA29" s="19">
        <f>[25]Junho!$C$30</f>
        <v>29.1</v>
      </c>
      <c r="AB29" s="19">
        <f>[25]Junho!$C$31</f>
        <v>23.3</v>
      </c>
      <c r="AC29" s="19">
        <f>[25]Junho!$C$32</f>
        <v>17</v>
      </c>
      <c r="AD29" s="19">
        <f>[25]Junho!$C$33</f>
        <v>15.4</v>
      </c>
      <c r="AE29" s="19">
        <f>[25]Junho!$C$34</f>
        <v>19.100000000000001</v>
      </c>
      <c r="AF29" s="39">
        <f t="shared" si="5"/>
        <v>30</v>
      </c>
      <c r="AG29" s="42">
        <f t="shared" si="6"/>
        <v>23.70333333333333</v>
      </c>
    </row>
    <row r="30" spans="1:33" ht="17.100000000000001" customHeight="1" x14ac:dyDescent="0.2">
      <c r="A30" s="17" t="s">
        <v>31</v>
      </c>
      <c r="B30" s="19">
        <f>[26]Junho!$C$5</f>
        <v>21.3</v>
      </c>
      <c r="C30" s="19">
        <f>[26]Junho!$C$6</f>
        <v>22</v>
      </c>
      <c r="D30" s="19">
        <f>[26]Junho!$C$7</f>
        <v>25.1</v>
      </c>
      <c r="E30" s="19">
        <f>[26]Junho!$C$8</f>
        <v>28.9</v>
      </c>
      <c r="F30" s="19">
        <f>[26]Junho!$C$9</f>
        <v>29.4</v>
      </c>
      <c r="G30" s="19">
        <f>[26]Junho!$C$10</f>
        <v>29</v>
      </c>
      <c r="H30" s="19">
        <f>[26]Junho!$C$11</f>
        <v>29.6</v>
      </c>
      <c r="I30" s="19">
        <f>[26]Junho!$C$12</f>
        <v>27.7</v>
      </c>
      <c r="J30" s="19">
        <f>[26]Junho!$C$13</f>
        <v>17.399999999999999</v>
      </c>
      <c r="K30" s="19">
        <f>[26]Junho!$C$14</f>
        <v>23.8</v>
      </c>
      <c r="L30" s="19">
        <f>[26]Junho!$C$15</f>
        <v>28.7</v>
      </c>
      <c r="M30" s="19">
        <f>[26]Junho!$C$16</f>
        <v>29</v>
      </c>
      <c r="N30" s="19">
        <f>[26]Junho!$C$17</f>
        <v>29.6</v>
      </c>
      <c r="O30" s="19">
        <f>[26]Junho!$C$18</f>
        <v>25.4</v>
      </c>
      <c r="P30" s="19">
        <f>[26]Junho!$C$19</f>
        <v>28.2</v>
      </c>
      <c r="Q30" s="19">
        <f>[26]Junho!$C$20</f>
        <v>29.8</v>
      </c>
      <c r="R30" s="19">
        <f>[26]Junho!$C$21</f>
        <v>28.8</v>
      </c>
      <c r="S30" s="19">
        <f>[26]Junho!$C$22</f>
        <v>27.4</v>
      </c>
      <c r="T30" s="19">
        <f>[26]Junho!$C$23</f>
        <v>21.9</v>
      </c>
      <c r="U30" s="19">
        <f>[26]Junho!$C$24</f>
        <v>25</v>
      </c>
      <c r="V30" s="19">
        <f>[26]Junho!$C$25</f>
        <v>27.2</v>
      </c>
      <c r="W30" s="19">
        <f>[26]Junho!$C$26</f>
        <v>28.6</v>
      </c>
      <c r="X30" s="19">
        <f>[26]Junho!$C$27</f>
        <v>30.2</v>
      </c>
      <c r="Y30" s="19">
        <f>[26]Junho!$C$28</f>
        <v>29.7</v>
      </c>
      <c r="Z30" s="19">
        <f>[26]Junho!$C$29</f>
        <v>29</v>
      </c>
      <c r="AA30" s="19">
        <f>[26]Junho!$C$30</f>
        <v>29.4</v>
      </c>
      <c r="AB30" s="19">
        <f>[26]Junho!$C$31</f>
        <v>28.6</v>
      </c>
      <c r="AC30" s="19">
        <f>[26]Junho!$C$32</f>
        <v>19.7</v>
      </c>
      <c r="AD30" s="19">
        <f>[26]Junho!$C$33</f>
        <v>20.8</v>
      </c>
      <c r="AE30" s="19">
        <f>[26]Junho!$C$34</f>
        <v>22.3</v>
      </c>
      <c r="AF30" s="39">
        <f t="shared" si="5"/>
        <v>30.2</v>
      </c>
      <c r="AG30" s="42">
        <f t="shared" si="6"/>
        <v>26.450000000000003</v>
      </c>
    </row>
    <row r="31" spans="1:33" ht="17.100000000000001" customHeight="1" x14ac:dyDescent="0.2">
      <c r="A31" s="17" t="s">
        <v>51</v>
      </c>
      <c r="B31" s="19">
        <f>[27]Junho!$C$5</f>
        <v>22.6</v>
      </c>
      <c r="C31" s="19">
        <f>[27]Junho!$C$6</f>
        <v>23.8</v>
      </c>
      <c r="D31" s="19">
        <f>[27]Junho!$C$7</f>
        <v>27.2</v>
      </c>
      <c r="E31" s="19">
        <f>[27]Junho!$C$8</f>
        <v>30</v>
      </c>
      <c r="F31" s="19">
        <f>[27]Junho!$C$9</f>
        <v>31</v>
      </c>
      <c r="G31" s="19">
        <f>[27]Junho!$C$10</f>
        <v>31.5</v>
      </c>
      <c r="H31" s="19">
        <f>[27]Junho!$C$11</f>
        <v>31.3</v>
      </c>
      <c r="I31" s="19">
        <f>[27]Junho!$C$12</f>
        <v>31</v>
      </c>
      <c r="J31" s="19">
        <f>[27]Junho!$C$13</f>
        <v>31.7</v>
      </c>
      <c r="K31" s="19">
        <f>[27]Junho!$C$14</f>
        <v>31.1</v>
      </c>
      <c r="L31" s="19">
        <f>[27]Junho!$C$15</f>
        <v>31.1</v>
      </c>
      <c r="M31" s="19">
        <f>[27]Junho!$C$16</f>
        <v>31.4</v>
      </c>
      <c r="N31" s="19">
        <f>[27]Junho!$C$17</f>
        <v>31.4</v>
      </c>
      <c r="O31" s="19">
        <f>[27]Junho!$C$18</f>
        <v>30.7</v>
      </c>
      <c r="P31" s="19">
        <f>[27]Junho!$C$19</f>
        <v>29.7</v>
      </c>
      <c r="Q31" s="19">
        <f>[27]Junho!$C$20</f>
        <v>30.6</v>
      </c>
      <c r="R31" s="19">
        <f>[27]Junho!$C$21</f>
        <v>30.3</v>
      </c>
      <c r="S31" s="19">
        <f>[27]Junho!$C$22</f>
        <v>29.8</v>
      </c>
      <c r="T31" s="19">
        <f>[27]Junho!$C$23</f>
        <v>27.2</v>
      </c>
      <c r="U31" s="19">
        <f>[27]Junho!$C$24</f>
        <v>27.8</v>
      </c>
      <c r="V31" s="19">
        <f>[27]Junho!$C$25</f>
        <v>31.1</v>
      </c>
      <c r="W31" s="19">
        <f>[27]Junho!$C$26</f>
        <v>31.2</v>
      </c>
      <c r="X31" s="19">
        <f>[27]Junho!$C$27</f>
        <v>31</v>
      </c>
      <c r="Y31" s="19">
        <f>[27]Junho!$C$28</f>
        <v>30.2</v>
      </c>
      <c r="Z31" s="19">
        <f>[27]Junho!$C$29</f>
        <v>30.3</v>
      </c>
      <c r="AA31" s="19">
        <f>[27]Junho!$C$30</f>
        <v>31.9</v>
      </c>
      <c r="AB31" s="19">
        <f>[27]Junho!$C$31</f>
        <v>31.7</v>
      </c>
      <c r="AC31" s="19">
        <f>[27]Junho!$C$32</f>
        <v>21.9</v>
      </c>
      <c r="AD31" s="19">
        <f>[27]Junho!$C$33</f>
        <v>17.8</v>
      </c>
      <c r="AE31" s="19">
        <f>[27]Junho!$C$34</f>
        <v>25.4</v>
      </c>
      <c r="AF31" s="39">
        <f>MAX(B31:AE31)</f>
        <v>31.9</v>
      </c>
      <c r="AG31" s="42">
        <f>AVERAGE(B31:AE31)</f>
        <v>29.123333333333335</v>
      </c>
    </row>
    <row r="32" spans="1:33" ht="17.100000000000001" customHeight="1" x14ac:dyDescent="0.2">
      <c r="A32" s="17" t="s">
        <v>20</v>
      </c>
      <c r="B32" s="19">
        <f>[28]Junho!$C$5</f>
        <v>22.2</v>
      </c>
      <c r="C32" s="19">
        <f>[28]Junho!$C$6</f>
        <v>24.9</v>
      </c>
      <c r="D32" s="19">
        <f>[28]Junho!$C$7</f>
        <v>25.9</v>
      </c>
      <c r="E32" s="19">
        <f>[28]Junho!$C$8</f>
        <v>29</v>
      </c>
      <c r="F32" s="19">
        <f>[28]Junho!$C$9</f>
        <v>33.6</v>
      </c>
      <c r="G32" s="19">
        <f>[28]Junho!$C$10</f>
        <v>32.1</v>
      </c>
      <c r="H32" s="19">
        <f>[28]Junho!$C$11</f>
        <v>33.299999999999997</v>
      </c>
      <c r="I32" s="19">
        <f>[28]Junho!$C$12</f>
        <v>34.299999999999997</v>
      </c>
      <c r="J32" s="19">
        <f>[28]Junho!$C$13</f>
        <v>28.7</v>
      </c>
      <c r="K32" s="19">
        <f>[28]Junho!$C$14</f>
        <v>31</v>
      </c>
      <c r="L32" s="19">
        <f>[28]Junho!$C$15</f>
        <v>38.799999999999997</v>
      </c>
      <c r="M32" s="19">
        <f>[28]Junho!$C$16</f>
        <v>31.8</v>
      </c>
      <c r="N32" s="19">
        <f>[28]Junho!$C$17</f>
        <v>30.5</v>
      </c>
      <c r="O32" s="19">
        <f>[28]Junho!$C$18</f>
        <v>30.8</v>
      </c>
      <c r="P32" s="19">
        <f>[28]Junho!$C$19</f>
        <v>31.5</v>
      </c>
      <c r="Q32" s="19">
        <f>[28]Junho!$C$20</f>
        <v>32.4</v>
      </c>
      <c r="R32" s="19">
        <f>[28]Junho!$C$21</f>
        <v>32</v>
      </c>
      <c r="S32" s="19">
        <f>[28]Junho!$C$22</f>
        <v>31.7</v>
      </c>
      <c r="T32" s="19">
        <f>[28]Junho!$C$23</f>
        <v>28.7</v>
      </c>
      <c r="U32" s="19">
        <f>[28]Junho!$C$24</f>
        <v>28.1</v>
      </c>
      <c r="V32" s="19">
        <f>[28]Junho!$C$25</f>
        <v>28.5</v>
      </c>
      <c r="W32" s="19">
        <f>[28]Junho!$C$26</f>
        <v>31.1</v>
      </c>
      <c r="X32" s="19">
        <f>[28]Junho!$C$27</f>
        <v>30.2</v>
      </c>
      <c r="Y32" s="19">
        <f>[28]Junho!$C$28</f>
        <v>31.2</v>
      </c>
      <c r="Z32" s="19">
        <f>[28]Junho!$C$29</f>
        <v>31.8</v>
      </c>
      <c r="AA32" s="19">
        <f>[28]Junho!$C$30</f>
        <v>31.8</v>
      </c>
      <c r="AB32" s="19">
        <f>[28]Junho!$C$31</f>
        <v>33.200000000000003</v>
      </c>
      <c r="AC32" s="19">
        <f>[28]Junho!$C$32</f>
        <v>24.8</v>
      </c>
      <c r="AD32" s="19">
        <f>[28]Junho!$C$33</f>
        <v>20.9</v>
      </c>
      <c r="AE32" s="19">
        <f>[28]Junho!$C$34</f>
        <v>24.1</v>
      </c>
      <c r="AF32" s="39">
        <f>MAX(B32:AE32)</f>
        <v>38.799999999999997</v>
      </c>
      <c r="AG32" s="42">
        <f>AVERAGE(B32:AE32)</f>
        <v>29.963333333333335</v>
      </c>
    </row>
    <row r="33" spans="1:35" s="5" customFormat="1" ht="17.100000000000001" customHeight="1" x14ac:dyDescent="0.2">
      <c r="A33" s="32" t="s">
        <v>33</v>
      </c>
      <c r="B33" s="33">
        <f>MAX(B5:B32)</f>
        <v>26.4</v>
      </c>
      <c r="C33" s="33">
        <f t="shared" ref="C33:AF33" si="7">MAX(C5:C32)</f>
        <v>24.9</v>
      </c>
      <c r="D33" s="33">
        <f t="shared" si="7"/>
        <v>27.2</v>
      </c>
      <c r="E33" s="33">
        <f t="shared" si="7"/>
        <v>32.200000000000003</v>
      </c>
      <c r="F33" s="33">
        <f t="shared" si="7"/>
        <v>33.6</v>
      </c>
      <c r="G33" s="33">
        <f t="shared" si="7"/>
        <v>33.6</v>
      </c>
      <c r="H33" s="33">
        <f t="shared" si="7"/>
        <v>33.299999999999997</v>
      </c>
      <c r="I33" s="33">
        <f t="shared" si="7"/>
        <v>34.299999999999997</v>
      </c>
      <c r="J33" s="33">
        <f t="shared" si="7"/>
        <v>31.7</v>
      </c>
      <c r="K33" s="33">
        <f t="shared" si="7"/>
        <v>31.1</v>
      </c>
      <c r="L33" s="33">
        <f t="shared" si="7"/>
        <v>38.799999999999997</v>
      </c>
      <c r="M33" s="33">
        <f t="shared" si="7"/>
        <v>32.4</v>
      </c>
      <c r="N33" s="33">
        <f t="shared" si="7"/>
        <v>32.299999999999997</v>
      </c>
      <c r="O33" s="33">
        <f t="shared" si="7"/>
        <v>32.299999999999997</v>
      </c>
      <c r="P33" s="33">
        <f t="shared" si="7"/>
        <v>32.200000000000003</v>
      </c>
      <c r="Q33" s="33">
        <f t="shared" si="7"/>
        <v>32.4</v>
      </c>
      <c r="R33" s="33">
        <f t="shared" si="7"/>
        <v>32</v>
      </c>
      <c r="S33" s="33">
        <f t="shared" si="7"/>
        <v>31.7</v>
      </c>
      <c r="T33" s="33">
        <f t="shared" si="7"/>
        <v>28.7</v>
      </c>
      <c r="U33" s="33">
        <f t="shared" si="7"/>
        <v>28.1</v>
      </c>
      <c r="V33" s="33">
        <f t="shared" si="7"/>
        <v>31.1</v>
      </c>
      <c r="W33" s="33">
        <f t="shared" si="7"/>
        <v>32.200000000000003</v>
      </c>
      <c r="X33" s="33">
        <f t="shared" si="7"/>
        <v>32.4</v>
      </c>
      <c r="Y33" s="33">
        <f t="shared" si="7"/>
        <v>32.299999999999997</v>
      </c>
      <c r="Z33" s="33">
        <f t="shared" si="7"/>
        <v>32.200000000000003</v>
      </c>
      <c r="AA33" s="33">
        <f t="shared" si="7"/>
        <v>32.4</v>
      </c>
      <c r="AB33" s="33">
        <f t="shared" si="7"/>
        <v>33.4</v>
      </c>
      <c r="AC33" s="33">
        <f t="shared" si="7"/>
        <v>31.9</v>
      </c>
      <c r="AD33" s="33">
        <f t="shared" si="7"/>
        <v>25.6</v>
      </c>
      <c r="AE33" s="33">
        <f t="shared" si="7"/>
        <v>25.9</v>
      </c>
      <c r="AF33" s="39">
        <f t="shared" si="7"/>
        <v>38.799999999999997</v>
      </c>
      <c r="AG33" s="42">
        <f>AVERAGE(AG5:AG32)</f>
        <v>27.073415637860087</v>
      </c>
    </row>
    <row r="34" spans="1:35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1"/>
      <c r="AG34" s="14"/>
    </row>
    <row r="35" spans="1:35" x14ac:dyDescent="0.2">
      <c r="A35" s="82"/>
      <c r="B35" s="82"/>
      <c r="C35" s="83"/>
      <c r="D35" s="83" t="s">
        <v>142</v>
      </c>
      <c r="E35" s="83"/>
      <c r="F35" s="83"/>
      <c r="G35" s="83"/>
      <c r="M35" s="2" t="s">
        <v>52</v>
      </c>
      <c r="V35" s="2" t="s">
        <v>140</v>
      </c>
      <c r="AD35" s="9"/>
      <c r="AF35" s="2"/>
      <c r="AG35" s="9"/>
      <c r="AH35" s="2"/>
    </row>
    <row r="36" spans="1:35" x14ac:dyDescent="0.2">
      <c r="J36" s="20"/>
      <c r="K36" s="20"/>
      <c r="L36" s="20"/>
      <c r="M36" s="20" t="s">
        <v>53</v>
      </c>
      <c r="N36" s="20"/>
      <c r="O36" s="20"/>
      <c r="P36" s="20"/>
      <c r="V36" s="20" t="s">
        <v>141</v>
      </c>
      <c r="W36" s="20"/>
      <c r="AD36" s="9"/>
      <c r="AE36" s="1"/>
      <c r="AF36"/>
      <c r="AG36" s="2"/>
      <c r="AH36" s="2"/>
      <c r="AI36" s="2"/>
    </row>
    <row r="37" spans="1:35" x14ac:dyDescent="0.2">
      <c r="Q37" s="31"/>
      <c r="R37" s="31"/>
      <c r="S37" s="31"/>
      <c r="AG37" s="1"/>
      <c r="AH37" s="15"/>
    </row>
    <row r="38" spans="1:35" x14ac:dyDescent="0.2">
      <c r="E38" s="90"/>
      <c r="F38" s="90"/>
      <c r="G38" s="90"/>
      <c r="H38" s="90" t="s">
        <v>144</v>
      </c>
      <c r="I38" s="90"/>
      <c r="J38" s="90"/>
      <c r="K38" s="90"/>
      <c r="L38" s="90"/>
    </row>
    <row r="39" spans="1:35" x14ac:dyDescent="0.2">
      <c r="D39" s="2" t="s">
        <v>54</v>
      </c>
      <c r="M39" s="2" t="s">
        <v>54</v>
      </c>
    </row>
    <row r="40" spans="1:35" x14ac:dyDescent="0.2">
      <c r="E40" s="2" t="s">
        <v>54</v>
      </c>
      <c r="AA40" s="2" t="s">
        <v>54</v>
      </c>
    </row>
  </sheetData>
  <mergeCells count="33"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V3:V4"/>
    <mergeCell ref="B2:AG2"/>
    <mergeCell ref="U3:U4"/>
    <mergeCell ref="N3:N4"/>
    <mergeCell ref="AE3:AE4"/>
    <mergeCell ref="M3:M4"/>
    <mergeCell ref="T3:T4"/>
    <mergeCell ref="L3:L4"/>
    <mergeCell ref="J3:J4"/>
    <mergeCell ref="S3:S4"/>
    <mergeCell ref="A2:A4"/>
    <mergeCell ref="B3:B4"/>
    <mergeCell ref="F3:F4"/>
    <mergeCell ref="E3:E4"/>
    <mergeCell ref="O3:O4"/>
    <mergeCell ref="H3:H4"/>
    <mergeCell ref="K3:K4"/>
    <mergeCell ref="C3:C4"/>
    <mergeCell ref="D3:D4"/>
    <mergeCell ref="G3:G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AH9" sqref="AH9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1" width="5.5703125" style="2" customWidth="1"/>
    <col min="32" max="32" width="7" style="9" bestFit="1" customWidth="1"/>
    <col min="33" max="33" width="7.28515625" style="1" bestFit="1" customWidth="1"/>
  </cols>
  <sheetData>
    <row r="1" spans="1:33" ht="20.100000000000001" customHeight="1" x14ac:dyDescent="0.2">
      <c r="A1" s="98" t="s">
        <v>24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</row>
    <row r="2" spans="1:33" s="4" customFormat="1" ht="20.100000000000001" customHeight="1" x14ac:dyDescent="0.2">
      <c r="A2" s="96" t="s">
        <v>21</v>
      </c>
      <c r="B2" s="94" t="s">
        <v>139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</row>
    <row r="3" spans="1:33" s="5" customFormat="1" ht="20.100000000000001" customHeight="1" x14ac:dyDescent="0.2">
      <c r="A3" s="96"/>
      <c r="B3" s="97">
        <v>1</v>
      </c>
      <c r="C3" s="97">
        <f>SUM(B3+1)</f>
        <v>2</v>
      </c>
      <c r="D3" s="97">
        <f t="shared" ref="D3:AD3" si="0">SUM(C3+1)</f>
        <v>3</v>
      </c>
      <c r="E3" s="97">
        <f t="shared" si="0"/>
        <v>4</v>
      </c>
      <c r="F3" s="97">
        <f t="shared" si="0"/>
        <v>5</v>
      </c>
      <c r="G3" s="97">
        <f t="shared" si="0"/>
        <v>6</v>
      </c>
      <c r="H3" s="97">
        <f t="shared" si="0"/>
        <v>7</v>
      </c>
      <c r="I3" s="97">
        <f t="shared" si="0"/>
        <v>8</v>
      </c>
      <c r="J3" s="97">
        <f t="shared" si="0"/>
        <v>9</v>
      </c>
      <c r="K3" s="97">
        <f t="shared" si="0"/>
        <v>10</v>
      </c>
      <c r="L3" s="97">
        <f t="shared" si="0"/>
        <v>11</v>
      </c>
      <c r="M3" s="97">
        <f t="shared" si="0"/>
        <v>12</v>
      </c>
      <c r="N3" s="97">
        <f t="shared" si="0"/>
        <v>13</v>
      </c>
      <c r="O3" s="97">
        <f t="shared" si="0"/>
        <v>14</v>
      </c>
      <c r="P3" s="97">
        <f t="shared" si="0"/>
        <v>15</v>
      </c>
      <c r="Q3" s="97">
        <f t="shared" si="0"/>
        <v>16</v>
      </c>
      <c r="R3" s="97">
        <f t="shared" si="0"/>
        <v>17</v>
      </c>
      <c r="S3" s="97">
        <f t="shared" si="0"/>
        <v>18</v>
      </c>
      <c r="T3" s="97">
        <f t="shared" si="0"/>
        <v>19</v>
      </c>
      <c r="U3" s="97">
        <f t="shared" si="0"/>
        <v>20</v>
      </c>
      <c r="V3" s="97">
        <f t="shared" si="0"/>
        <v>21</v>
      </c>
      <c r="W3" s="97">
        <f t="shared" si="0"/>
        <v>22</v>
      </c>
      <c r="X3" s="97">
        <f t="shared" si="0"/>
        <v>23</v>
      </c>
      <c r="Y3" s="97">
        <f t="shared" si="0"/>
        <v>24</v>
      </c>
      <c r="Z3" s="97">
        <f t="shared" si="0"/>
        <v>25</v>
      </c>
      <c r="AA3" s="97">
        <f t="shared" si="0"/>
        <v>26</v>
      </c>
      <c r="AB3" s="97">
        <f t="shared" si="0"/>
        <v>27</v>
      </c>
      <c r="AC3" s="97">
        <f t="shared" si="0"/>
        <v>28</v>
      </c>
      <c r="AD3" s="97">
        <f t="shared" si="0"/>
        <v>29</v>
      </c>
      <c r="AE3" s="97">
        <v>30</v>
      </c>
      <c r="AF3" s="37" t="s">
        <v>42</v>
      </c>
      <c r="AG3" s="40" t="s">
        <v>40</v>
      </c>
    </row>
    <row r="4" spans="1:33" s="5" customFormat="1" ht="20.100000000000001" customHeight="1" x14ac:dyDescent="0.2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37" t="s">
        <v>39</v>
      </c>
      <c r="AG4" s="40" t="s">
        <v>39</v>
      </c>
    </row>
    <row r="5" spans="1:33" s="5" customFormat="1" ht="20.100000000000001" customHeight="1" x14ac:dyDescent="0.2">
      <c r="A5" s="17" t="s">
        <v>47</v>
      </c>
      <c r="B5" s="18">
        <f>[1]Junho!$D$5</f>
        <v>18.600000000000001</v>
      </c>
      <c r="C5" s="18">
        <f>[1]Junho!$D$6</f>
        <v>14.2</v>
      </c>
      <c r="D5" s="18">
        <f>[1]Junho!$D$7</f>
        <v>8</v>
      </c>
      <c r="E5" s="18">
        <f>[1]Junho!$D$8</f>
        <v>13.1</v>
      </c>
      <c r="F5" s="18">
        <f>[1]Junho!$D$9</f>
        <v>17</v>
      </c>
      <c r="G5" s="18">
        <f>[1]Junho!$D$10</f>
        <v>18.3</v>
      </c>
      <c r="H5" s="18">
        <f>[1]Junho!$D$11</f>
        <v>18.3</v>
      </c>
      <c r="I5" s="18">
        <f>[1]Junho!$D$12</f>
        <v>16.100000000000001</v>
      </c>
      <c r="J5" s="18">
        <f>[1]Junho!$D$13</f>
        <v>18</v>
      </c>
      <c r="K5" s="18">
        <f>[1]Junho!$D$14</f>
        <v>18.2</v>
      </c>
      <c r="L5" s="18">
        <f>[1]Junho!$D$15</f>
        <v>16.399999999999999</v>
      </c>
      <c r="M5" s="18">
        <f>[1]Junho!$D$16</f>
        <v>15.3</v>
      </c>
      <c r="N5" s="18">
        <f>[1]Junho!$D$17</f>
        <v>15</v>
      </c>
      <c r="O5" s="18">
        <f>[1]Junho!$D$18</f>
        <v>16.2</v>
      </c>
      <c r="P5" s="18">
        <f>[1]Junho!$D$19</f>
        <v>16</v>
      </c>
      <c r="Q5" s="18">
        <f>[1]Junho!$D$20</f>
        <v>14.3</v>
      </c>
      <c r="R5" s="18">
        <f>[1]Junho!$D$21</f>
        <v>15</v>
      </c>
      <c r="S5" s="18">
        <f>[1]Junho!$D$22</f>
        <v>12.9</v>
      </c>
      <c r="T5" s="18">
        <f>[1]Junho!$D$23</f>
        <v>15.4</v>
      </c>
      <c r="U5" s="18">
        <f>[1]Junho!$D$24</f>
        <v>12.2</v>
      </c>
      <c r="V5" s="18">
        <f>[1]Junho!$D$25</f>
        <v>11.1</v>
      </c>
      <c r="W5" s="18">
        <f>[1]Junho!$D$26</f>
        <v>11.2</v>
      </c>
      <c r="X5" s="18">
        <f>[1]Junho!$D$27</f>
        <v>14</v>
      </c>
      <c r="Y5" s="18">
        <f>[1]Junho!$D$28</f>
        <v>12.8</v>
      </c>
      <c r="Z5" s="18">
        <f>[1]Junho!$D$29</f>
        <v>12.8</v>
      </c>
      <c r="AA5" s="18">
        <f>[1]Junho!$D$30</f>
        <v>14.3</v>
      </c>
      <c r="AB5" s="18">
        <f>[1]Junho!$D$31</f>
        <v>14</v>
      </c>
      <c r="AC5" s="18">
        <f>[1]Junho!$D$32</f>
        <v>17.600000000000001</v>
      </c>
      <c r="AD5" s="18">
        <f>[1]Junho!$D$33</f>
        <v>13.2</v>
      </c>
      <c r="AE5" s="18">
        <f>[1]Junho!$D$34</f>
        <v>6.2</v>
      </c>
      <c r="AF5" s="38">
        <f t="shared" ref="AF5:AF13" si="1">MIN(B5:AE5)</f>
        <v>6.2</v>
      </c>
      <c r="AG5" s="41">
        <f t="shared" ref="AG5:AG13" si="2">AVERAGE(B5:AE5)</f>
        <v>14.523333333333333</v>
      </c>
    </row>
    <row r="6" spans="1:33" ht="17.100000000000001" customHeight="1" x14ac:dyDescent="0.2">
      <c r="A6" s="17" t="s">
        <v>0</v>
      </c>
      <c r="B6" s="19">
        <f>[2]Junho!$D$5</f>
        <v>13.2</v>
      </c>
      <c r="C6" s="19">
        <f>[2]Junho!$D$6</f>
        <v>6.8</v>
      </c>
      <c r="D6" s="19">
        <f>[2]Junho!$D$7</f>
        <v>4.4000000000000004</v>
      </c>
      <c r="E6" s="19">
        <f>[2]Junho!$D$8</f>
        <v>11.6</v>
      </c>
      <c r="F6" s="19">
        <f>[2]Junho!$D$9</f>
        <v>18.8</v>
      </c>
      <c r="G6" s="19">
        <f>[2]Junho!$D$10</f>
        <v>20.100000000000001</v>
      </c>
      <c r="H6" s="19">
        <f>[2]Junho!$D$11</f>
        <v>21.6</v>
      </c>
      <c r="I6" s="19">
        <f>[2]Junho!$D$12</f>
        <v>16.600000000000001</v>
      </c>
      <c r="J6" s="19">
        <f>[2]Junho!$D$13</f>
        <v>13.4</v>
      </c>
      <c r="K6" s="19">
        <f>[2]Junho!$D$14</f>
        <v>15.1</v>
      </c>
      <c r="L6" s="19">
        <f>[2]Junho!$D$15</f>
        <v>15.7</v>
      </c>
      <c r="M6" s="19">
        <f>[2]Junho!$D$16</f>
        <v>15</v>
      </c>
      <c r="N6" s="19">
        <f>[2]Junho!$D$17</f>
        <v>17</v>
      </c>
      <c r="O6" s="19">
        <f>[2]Junho!$D$18</f>
        <v>15.9</v>
      </c>
      <c r="P6" s="19">
        <f>[2]Junho!$D$19</f>
        <v>16.399999999999999</v>
      </c>
      <c r="Q6" s="19">
        <f>[2]Junho!$D$20</f>
        <v>17.2</v>
      </c>
      <c r="R6" s="19">
        <f>[2]Junho!$D$21</f>
        <v>17.3</v>
      </c>
      <c r="S6" s="19">
        <f>[2]Junho!$D$22</f>
        <v>15.8</v>
      </c>
      <c r="T6" s="19">
        <f>[2]Junho!$D$23</f>
        <v>11.5</v>
      </c>
      <c r="U6" s="19">
        <f>[2]Junho!$D$24</f>
        <v>7.7</v>
      </c>
      <c r="V6" s="19">
        <f>[2]Junho!$D$25</f>
        <v>9.9</v>
      </c>
      <c r="W6" s="19">
        <f>[2]Junho!$D$26</f>
        <v>10.8</v>
      </c>
      <c r="X6" s="19">
        <f>[2]Junho!$D$27</f>
        <v>13.8</v>
      </c>
      <c r="Y6" s="19">
        <f>[2]Junho!$D$28</f>
        <v>16.7</v>
      </c>
      <c r="Z6" s="19">
        <f>[2]Junho!$D$29</f>
        <v>15.2</v>
      </c>
      <c r="AA6" s="19">
        <f>[2]Junho!$D$30</f>
        <v>18</v>
      </c>
      <c r="AB6" s="19">
        <f>[2]Junho!$D$31</f>
        <v>15.1</v>
      </c>
      <c r="AC6" s="19">
        <f>[2]Junho!$D$32</f>
        <v>12.7</v>
      </c>
      <c r="AD6" s="19">
        <f>[2]Junho!$D$33</f>
        <v>10.8</v>
      </c>
      <c r="AE6" s="19">
        <f>[2]Junho!$D$34</f>
        <v>8.3000000000000007</v>
      </c>
      <c r="AF6" s="39">
        <f t="shared" si="1"/>
        <v>4.4000000000000004</v>
      </c>
      <c r="AG6" s="42">
        <f t="shared" si="2"/>
        <v>14.08</v>
      </c>
    </row>
    <row r="7" spans="1:33" ht="17.100000000000001" customHeight="1" x14ac:dyDescent="0.2">
      <c r="A7" s="17" t="s">
        <v>1</v>
      </c>
      <c r="B7" s="87" t="str">
        <f>[3]Junho!$D$5</f>
        <v>*</v>
      </c>
      <c r="C7" s="87" t="str">
        <f>[3]Junho!$D$6</f>
        <v>*</v>
      </c>
      <c r="D7" s="87" t="str">
        <f>[3]Junho!$D$7</f>
        <v>*</v>
      </c>
      <c r="E7" s="87" t="str">
        <f>[3]Junho!$D$8</f>
        <v>*</v>
      </c>
      <c r="F7" s="87" t="str">
        <f>[3]Junho!$D$9</f>
        <v>*</v>
      </c>
      <c r="G7" s="87" t="str">
        <f>[3]Junho!$D$10</f>
        <v>*</v>
      </c>
      <c r="H7" s="87" t="str">
        <f>[3]Junho!$D$11</f>
        <v>*</v>
      </c>
      <c r="I7" s="87" t="str">
        <f>[3]Junho!$D$12</f>
        <v>*</v>
      </c>
      <c r="J7" s="87" t="str">
        <f>[3]Junho!$D$13</f>
        <v>*</v>
      </c>
      <c r="K7" s="87" t="str">
        <f>[3]Junho!$D$14</f>
        <v>*</v>
      </c>
      <c r="L7" s="87" t="str">
        <f>[3]Junho!$D$15</f>
        <v>*</v>
      </c>
      <c r="M7" s="87" t="str">
        <f>[3]Junho!$D$16</f>
        <v>*</v>
      </c>
      <c r="N7" s="87" t="str">
        <f>[3]Junho!$D$17</f>
        <v>*</v>
      </c>
      <c r="O7" s="87" t="str">
        <f>[3]Junho!$D$18</f>
        <v>*</v>
      </c>
      <c r="P7" s="87" t="str">
        <f>[3]Junho!$D$19</f>
        <v>*</v>
      </c>
      <c r="Q7" s="87" t="str">
        <f>[3]Junho!$D$20</f>
        <v>*</v>
      </c>
      <c r="R7" s="87" t="str">
        <f>[3]Junho!$D$21</f>
        <v>*</v>
      </c>
      <c r="S7" s="87" t="str">
        <f>[3]Junho!$D$22</f>
        <v>*</v>
      </c>
      <c r="T7" s="87" t="str">
        <f>[3]Junho!$D$23</f>
        <v>*</v>
      </c>
      <c r="U7" s="87" t="str">
        <f>[3]Junho!$D$24</f>
        <v>*</v>
      </c>
      <c r="V7" s="87" t="str">
        <f>[3]Junho!$D$25</f>
        <v>*</v>
      </c>
      <c r="W7" s="87" t="str">
        <f>[3]Junho!$D$26</f>
        <v>*</v>
      </c>
      <c r="X7" s="87" t="str">
        <f>[3]Junho!$D$27</f>
        <v>*</v>
      </c>
      <c r="Y7" s="87" t="str">
        <f>[3]Junho!$D$28</f>
        <v>*</v>
      </c>
      <c r="Z7" s="86" t="str">
        <f>[3]Junho!$D$29</f>
        <v>*</v>
      </c>
      <c r="AA7" s="87" t="str">
        <f>[3]Junho!$D$30</f>
        <v>*</v>
      </c>
      <c r="AB7" s="87" t="str">
        <f>[3]Junho!$D$31</f>
        <v>*</v>
      </c>
      <c r="AC7" s="87" t="str">
        <f>[3]Junho!$D$32</f>
        <v>*</v>
      </c>
      <c r="AD7" s="87" t="str">
        <f>[3]Junho!$D$33</f>
        <v>*</v>
      </c>
      <c r="AE7" s="87" t="str">
        <f>[3]Junho!$D$34</f>
        <v>*</v>
      </c>
      <c r="AF7" s="88" t="s">
        <v>143</v>
      </c>
      <c r="AG7" s="89" t="s">
        <v>143</v>
      </c>
    </row>
    <row r="8" spans="1:33" ht="17.100000000000001" customHeight="1" x14ac:dyDescent="0.2">
      <c r="A8" s="17" t="s">
        <v>55</v>
      </c>
      <c r="B8" s="19">
        <f>[4]Junho!$D$5</f>
        <v>17.100000000000001</v>
      </c>
      <c r="C8" s="19">
        <f>[4]Junho!$D$6</f>
        <v>11.6</v>
      </c>
      <c r="D8" s="19">
        <f>[4]Junho!$D$7</f>
        <v>11.7</v>
      </c>
      <c r="E8" s="19">
        <f>[4]Junho!$D$8</f>
        <v>14.1</v>
      </c>
      <c r="F8" s="19">
        <f>[4]Junho!$D$9</f>
        <v>19</v>
      </c>
      <c r="G8" s="19">
        <f>[4]Junho!$D$10</f>
        <v>20.5</v>
      </c>
      <c r="H8" s="19">
        <f>[4]Junho!$D$11</f>
        <v>21.9</v>
      </c>
      <c r="I8" s="19">
        <f>[4]Junho!$D$12</f>
        <v>19.2</v>
      </c>
      <c r="J8" s="19">
        <f>[4]Junho!$D$13</f>
        <v>17</v>
      </c>
      <c r="K8" s="19">
        <f>[4]Junho!$D$14</f>
        <v>17.8</v>
      </c>
      <c r="L8" s="19">
        <f>[4]Junho!$D$15</f>
        <v>15.9</v>
      </c>
      <c r="M8" s="19">
        <f>[4]Junho!$D$16</f>
        <v>17.899999999999999</v>
      </c>
      <c r="N8" s="19">
        <f>[4]Junho!$D$17</f>
        <v>18.3</v>
      </c>
      <c r="O8" s="19">
        <f>[4]Junho!$D$18</f>
        <v>18.600000000000001</v>
      </c>
      <c r="P8" s="19">
        <f>[4]Junho!$D$19</f>
        <v>18.7</v>
      </c>
      <c r="Q8" s="19">
        <f>[4]Junho!$D$20</f>
        <v>19</v>
      </c>
      <c r="R8" s="19">
        <f>[4]Junho!$D$21</f>
        <v>17.399999999999999</v>
      </c>
      <c r="S8" s="19">
        <f>[4]Junho!$D$22</f>
        <v>17.8</v>
      </c>
      <c r="T8" s="19">
        <f>[4]Junho!$D$23</f>
        <v>16.5</v>
      </c>
      <c r="U8" s="19">
        <f>[4]Junho!$D$24</f>
        <v>13.8</v>
      </c>
      <c r="V8" s="19">
        <f>[4]Junho!$D$25</f>
        <v>12.9</v>
      </c>
      <c r="W8" s="19">
        <f>[4]Junho!$D$26</f>
        <v>13.7</v>
      </c>
      <c r="X8" s="19">
        <f>[4]Junho!$D$27</f>
        <v>17.7</v>
      </c>
      <c r="Y8" s="19">
        <f>[4]Junho!$D$28</f>
        <v>17.3</v>
      </c>
      <c r="Z8" s="19">
        <f>[4]Junho!$D$29</f>
        <v>17.2</v>
      </c>
      <c r="AA8" s="19">
        <f>[4]Junho!$D$30</f>
        <v>17.2</v>
      </c>
      <c r="AB8" s="19">
        <f>[4]Junho!$D$31</f>
        <v>18.399999999999999</v>
      </c>
      <c r="AC8" s="19">
        <f>[4]Junho!$D$32</f>
        <v>18.399999999999999</v>
      </c>
      <c r="AD8" s="19">
        <f>[4]Junho!$D$33</f>
        <v>15.7</v>
      </c>
      <c r="AE8" s="19">
        <f>[4]Junho!$D$34</f>
        <v>12.3</v>
      </c>
      <c r="AF8" s="39">
        <f t="shared" ref="AF8" si="3">MIN(B8:AE8)</f>
        <v>11.6</v>
      </c>
      <c r="AG8" s="42">
        <f t="shared" ref="AG8" si="4">AVERAGE(B8:AE8)</f>
        <v>16.819999999999997</v>
      </c>
    </row>
    <row r="9" spans="1:33" ht="17.100000000000001" customHeight="1" x14ac:dyDescent="0.2">
      <c r="A9" s="17" t="s">
        <v>48</v>
      </c>
      <c r="B9" s="19">
        <f>[5]Junho!$D$5</f>
        <v>16.2</v>
      </c>
      <c r="C9" s="19">
        <f>[5]Junho!$D$6</f>
        <v>7.5</v>
      </c>
      <c r="D9" s="19">
        <f>[5]Junho!$D$7</f>
        <v>6.7</v>
      </c>
      <c r="E9" s="19">
        <f>[5]Junho!$D$8</f>
        <v>17.8</v>
      </c>
      <c r="F9" s="19">
        <f>[5]Junho!$D$9</f>
        <v>22</v>
      </c>
      <c r="G9" s="19">
        <f>[5]Junho!$D$10</f>
        <v>20.399999999999999</v>
      </c>
      <c r="H9" s="19">
        <f>[5]Junho!$D$11</f>
        <v>22.5</v>
      </c>
      <c r="I9" s="19">
        <f>[5]Junho!$D$12</f>
        <v>17.100000000000001</v>
      </c>
      <c r="J9" s="19">
        <f>[5]Junho!$D$13</f>
        <v>14.6</v>
      </c>
      <c r="K9" s="19">
        <f>[5]Junho!$D$14</f>
        <v>17.2</v>
      </c>
      <c r="L9" s="19">
        <f>[5]Junho!$D$15</f>
        <v>14.9</v>
      </c>
      <c r="M9" s="19">
        <f>[5]Junho!$D$16</f>
        <v>18</v>
      </c>
      <c r="N9" s="19">
        <f>[5]Junho!$D$17</f>
        <v>20</v>
      </c>
      <c r="O9" s="19">
        <f>[5]Junho!$D$18</f>
        <v>15.6</v>
      </c>
      <c r="P9" s="19">
        <f>[5]Junho!$D$19</f>
        <v>16.600000000000001</v>
      </c>
      <c r="Q9" s="19">
        <f>[5]Junho!$D$20</f>
        <v>16.899999999999999</v>
      </c>
      <c r="R9" s="19">
        <f>[5]Junho!$D$21</f>
        <v>18.899999999999999</v>
      </c>
      <c r="S9" s="19">
        <f>[5]Junho!$D$22</f>
        <v>17.7</v>
      </c>
      <c r="T9" s="19">
        <f>[5]Junho!$D$23</f>
        <v>16.5</v>
      </c>
      <c r="U9" s="19">
        <f>[5]Junho!$D$24</f>
        <v>10.5</v>
      </c>
      <c r="V9" s="19">
        <f>[5]Junho!$D$25</f>
        <v>12.5</v>
      </c>
      <c r="W9" s="19">
        <f>[5]Junho!$D$26</f>
        <v>14.2</v>
      </c>
      <c r="X9" s="19">
        <f>[5]Junho!$D$27</f>
        <v>17.399999999999999</v>
      </c>
      <c r="Y9" s="19">
        <f>[5]Junho!$D$28</f>
        <v>19.100000000000001</v>
      </c>
      <c r="Z9" s="19">
        <f>[5]Junho!$D$29</f>
        <v>17.100000000000001</v>
      </c>
      <c r="AA9" s="19">
        <f>[5]Junho!$D$30</f>
        <v>19.899999999999999</v>
      </c>
      <c r="AB9" s="19">
        <f>[5]Junho!$D$31</f>
        <v>14.4</v>
      </c>
      <c r="AC9" s="19">
        <f>[5]Junho!$D$32</f>
        <v>13.1</v>
      </c>
      <c r="AD9" s="19">
        <f>[5]Junho!$D$33</f>
        <v>12.1</v>
      </c>
      <c r="AE9" s="19">
        <f>[5]Junho!$D$34</f>
        <v>7.5</v>
      </c>
      <c r="AF9" s="39">
        <f t="shared" si="1"/>
        <v>6.7</v>
      </c>
      <c r="AG9" s="42">
        <f t="shared" si="2"/>
        <v>15.829999999999997</v>
      </c>
    </row>
    <row r="10" spans="1:33" ht="17.100000000000001" customHeight="1" x14ac:dyDescent="0.2">
      <c r="A10" s="17" t="s">
        <v>2</v>
      </c>
      <c r="B10" s="19">
        <f>[6]Junho!$D$5</f>
        <v>17</v>
      </c>
      <c r="C10" s="19">
        <f>[6]Junho!$D$6</f>
        <v>11.9</v>
      </c>
      <c r="D10" s="19">
        <f>[6]Junho!$D$7</f>
        <v>12.5</v>
      </c>
      <c r="E10" s="19">
        <f>[6]Junho!$D$8</f>
        <v>18.100000000000001</v>
      </c>
      <c r="F10" s="19">
        <f>[6]Junho!$D$9</f>
        <v>21.3</v>
      </c>
      <c r="G10" s="19">
        <f>[6]Junho!$D$10</f>
        <v>21.5</v>
      </c>
      <c r="H10" s="19">
        <f>[6]Junho!$D$11</f>
        <v>21</v>
      </c>
      <c r="I10" s="19">
        <f>[6]Junho!$D$12</f>
        <v>18.7</v>
      </c>
      <c r="J10" s="19">
        <f>[6]Junho!$D$13</f>
        <v>16.600000000000001</v>
      </c>
      <c r="K10" s="19">
        <f>[6]Junho!$D$14</f>
        <v>16.3</v>
      </c>
      <c r="L10" s="19">
        <f>[6]Junho!$D$15</f>
        <v>18.2</v>
      </c>
      <c r="M10" s="19">
        <f>[6]Junho!$D$16</f>
        <v>19.2</v>
      </c>
      <c r="N10" s="19">
        <f>[6]Junho!$D$17</f>
        <v>20.6</v>
      </c>
      <c r="O10" s="19">
        <f>[6]Junho!$D$18</f>
        <v>18.899999999999999</v>
      </c>
      <c r="P10" s="19">
        <f>[6]Junho!$D$19</f>
        <v>18.399999999999999</v>
      </c>
      <c r="Q10" s="19">
        <f>[6]Junho!$D$20</f>
        <v>16.100000000000001</v>
      </c>
      <c r="R10" s="19">
        <f>[6]Junho!$D$21</f>
        <v>17.2</v>
      </c>
      <c r="S10" s="19">
        <f>[6]Junho!$D$22</f>
        <v>16.7</v>
      </c>
      <c r="T10" s="19">
        <f>[6]Junho!$D$23</f>
        <v>16.7</v>
      </c>
      <c r="U10" s="19">
        <f>[6]Junho!$D$24</f>
        <v>14.8</v>
      </c>
      <c r="V10" s="19">
        <f>[6]Junho!$D$25</f>
        <v>16.399999999999999</v>
      </c>
      <c r="W10" s="19">
        <f>[6]Junho!$D$26</f>
        <v>18.100000000000001</v>
      </c>
      <c r="X10" s="19">
        <f>[6]Junho!$D$27</f>
        <v>20.2</v>
      </c>
      <c r="Y10" s="19">
        <f>[6]Junho!$D$28</f>
        <v>16.399999999999999</v>
      </c>
      <c r="Z10" s="19">
        <f>[6]Junho!$D$29</f>
        <v>15.2</v>
      </c>
      <c r="AA10" s="19">
        <f>[6]Junho!$D$30</f>
        <v>15.8</v>
      </c>
      <c r="AB10" s="19">
        <f>[6]Junho!$D$31</f>
        <v>18.7</v>
      </c>
      <c r="AC10" s="19">
        <f>[6]Junho!$D$32</f>
        <v>12.3</v>
      </c>
      <c r="AD10" s="19">
        <f>[6]Junho!$D$33</f>
        <v>10.6</v>
      </c>
      <c r="AE10" s="19">
        <f>[6]Junho!$D$34</f>
        <v>7.7</v>
      </c>
      <c r="AF10" s="39">
        <f t="shared" si="1"/>
        <v>7.7</v>
      </c>
      <c r="AG10" s="42">
        <f t="shared" si="2"/>
        <v>16.77</v>
      </c>
    </row>
    <row r="11" spans="1:33" ht="17.100000000000001" customHeight="1" x14ac:dyDescent="0.2">
      <c r="A11" s="17" t="s">
        <v>3</v>
      </c>
      <c r="B11" s="19">
        <f>[7]Junho!$D$5</f>
        <v>13.9</v>
      </c>
      <c r="C11" s="19">
        <f>[7]Junho!$D$6</f>
        <v>17.3</v>
      </c>
      <c r="D11" s="19">
        <f>[7]Junho!$D$7</f>
        <v>11.4</v>
      </c>
      <c r="E11" s="19">
        <f>[7]Junho!$D$8</f>
        <v>14.2</v>
      </c>
      <c r="F11" s="19">
        <f>[7]Junho!$D$9</f>
        <v>16.100000000000001</v>
      </c>
      <c r="G11" s="19">
        <f>[7]Junho!$D$10</f>
        <v>16.7</v>
      </c>
      <c r="H11" s="19">
        <f>[7]Junho!$D$11</f>
        <v>18.5</v>
      </c>
      <c r="I11" s="19">
        <f>[7]Junho!$D$12</f>
        <v>15.6</v>
      </c>
      <c r="J11" s="19">
        <f>[7]Junho!$D$13</f>
        <v>16.600000000000001</v>
      </c>
      <c r="K11" s="19">
        <f>[7]Junho!$D$14</f>
        <v>17.399999999999999</v>
      </c>
      <c r="L11" s="19">
        <f>[7]Junho!$D$15</f>
        <v>15.8</v>
      </c>
      <c r="M11" s="19">
        <f>[7]Junho!$D$16</f>
        <v>15.1</v>
      </c>
      <c r="N11" s="19">
        <f>[7]Junho!$D$17</f>
        <v>15</v>
      </c>
      <c r="O11" s="19">
        <f>[7]Junho!$D$18</f>
        <v>14.1</v>
      </c>
      <c r="P11" s="19">
        <f>[7]Junho!$D$19</f>
        <v>14.5</v>
      </c>
      <c r="Q11" s="19">
        <f>[7]Junho!$D$20</f>
        <v>14</v>
      </c>
      <c r="R11" s="19">
        <f>[7]Junho!$D$21</f>
        <v>14.9</v>
      </c>
      <c r="S11" s="19">
        <f>[7]Junho!$D$22</f>
        <v>14.8</v>
      </c>
      <c r="T11" s="19">
        <f>[7]Junho!$D$23</f>
        <v>14.1</v>
      </c>
      <c r="U11" s="19">
        <f>[7]Junho!$D$24</f>
        <v>14.7</v>
      </c>
      <c r="V11" s="19">
        <f>[7]Junho!$D$25</f>
        <v>12.7</v>
      </c>
      <c r="W11" s="19">
        <f>[7]Junho!$D$26</f>
        <v>13.4</v>
      </c>
      <c r="X11" s="19">
        <f>[7]Junho!$D$27</f>
        <v>14.4</v>
      </c>
      <c r="Y11" s="19">
        <f>[7]Junho!$D$28</f>
        <v>12.9</v>
      </c>
      <c r="Z11" s="19">
        <f>[7]Junho!$D$29</f>
        <v>13.1</v>
      </c>
      <c r="AA11" s="19">
        <f>[7]Junho!$D$30</f>
        <v>13.6</v>
      </c>
      <c r="AB11" s="19">
        <f>[7]Junho!$D$31</f>
        <v>13.7</v>
      </c>
      <c r="AC11" s="19">
        <f>[7]Junho!$D$32</f>
        <v>16.2</v>
      </c>
      <c r="AD11" s="19">
        <f>[7]Junho!$D$33</f>
        <v>13</v>
      </c>
      <c r="AE11" s="19">
        <f>[7]Junho!$D$34</f>
        <v>12.7</v>
      </c>
      <c r="AF11" s="39">
        <f t="shared" si="1"/>
        <v>11.4</v>
      </c>
      <c r="AG11" s="42">
        <f t="shared" si="2"/>
        <v>14.68</v>
      </c>
    </row>
    <row r="12" spans="1:33" ht="17.100000000000001" customHeight="1" x14ac:dyDescent="0.2">
      <c r="A12" s="17" t="s">
        <v>4</v>
      </c>
      <c r="B12" s="19">
        <f>[8]Junho!$D$5</f>
        <v>16.600000000000001</v>
      </c>
      <c r="C12" s="19">
        <f>[8]Junho!$D$6</f>
        <v>15</v>
      </c>
      <c r="D12" s="19">
        <f>[8]Junho!$D$7</f>
        <v>11.9</v>
      </c>
      <c r="E12" s="19">
        <f>[8]Junho!$D$8</f>
        <v>15</v>
      </c>
      <c r="F12" s="19">
        <f>[8]Junho!$D$9</f>
        <v>16.8</v>
      </c>
      <c r="G12" s="19">
        <f>[8]Junho!$D$10</f>
        <v>18.8</v>
      </c>
      <c r="H12" s="19">
        <f>[8]Junho!$D$11</f>
        <v>17.899999999999999</v>
      </c>
      <c r="I12" s="19">
        <f>[8]Junho!$D$12</f>
        <v>16.399999999999999</v>
      </c>
      <c r="J12" s="19">
        <f>[8]Junho!$D$13</f>
        <v>15.9</v>
      </c>
      <c r="K12" s="19">
        <f>[8]Junho!$D$14</f>
        <v>16.7</v>
      </c>
      <c r="L12" s="19">
        <f>[8]Junho!$D$15</f>
        <v>16.3</v>
      </c>
      <c r="M12" s="19">
        <f>[8]Junho!$D$16</f>
        <v>15.6</v>
      </c>
      <c r="N12" s="19">
        <f>[8]Junho!$D$17</f>
        <v>17</v>
      </c>
      <c r="O12" s="19">
        <f>[8]Junho!$D$18</f>
        <v>15.9</v>
      </c>
      <c r="P12" s="19">
        <f>[8]Junho!$D$19</f>
        <v>16.899999999999999</v>
      </c>
      <c r="Q12" s="19">
        <f>[8]Junho!$D$20</f>
        <v>18.399999999999999</v>
      </c>
      <c r="R12" s="19">
        <f>[8]Junho!$D$21</f>
        <v>15.2</v>
      </c>
      <c r="S12" s="19">
        <f>[8]Junho!$D$22</f>
        <v>17.8</v>
      </c>
      <c r="T12" s="19">
        <f>[8]Junho!$D$23</f>
        <v>15.4</v>
      </c>
      <c r="U12" s="19">
        <f>[8]Junho!$D$24</f>
        <v>13.4</v>
      </c>
      <c r="V12" s="19">
        <f>[8]Junho!$D$25</f>
        <v>14.6</v>
      </c>
      <c r="W12" s="19">
        <f>[8]Junho!$D$26</f>
        <v>14.4</v>
      </c>
      <c r="X12" s="19">
        <f>[8]Junho!$D$27</f>
        <v>15.3</v>
      </c>
      <c r="Y12" s="19">
        <f>[8]Junho!$D$28</f>
        <v>14.8</v>
      </c>
      <c r="Z12" s="19">
        <f>[8]Junho!$D$29</f>
        <v>15.3</v>
      </c>
      <c r="AA12" s="19">
        <f>[8]Junho!$D$30</f>
        <v>14.9</v>
      </c>
      <c r="AB12" s="19">
        <f>[8]Junho!$D$31</f>
        <v>15.4</v>
      </c>
      <c r="AC12" s="19">
        <f>[8]Junho!$D$32</f>
        <v>15.5</v>
      </c>
      <c r="AD12" s="19">
        <f>[8]Junho!$D$33</f>
        <v>11</v>
      </c>
      <c r="AE12" s="19">
        <f>[8]Junho!$D$34</f>
        <v>11.1</v>
      </c>
      <c r="AF12" s="39">
        <f t="shared" si="1"/>
        <v>11</v>
      </c>
      <c r="AG12" s="42">
        <f t="shared" si="2"/>
        <v>15.506666666666666</v>
      </c>
    </row>
    <row r="13" spans="1:33" ht="17.100000000000001" customHeight="1" x14ac:dyDescent="0.2">
      <c r="A13" s="17" t="s">
        <v>5</v>
      </c>
      <c r="B13" s="19">
        <f>[9]Junho!$D$5</f>
        <v>20.399999999999999</v>
      </c>
      <c r="C13" s="19">
        <f>[9]Junho!$D$6</f>
        <v>18.399999999999999</v>
      </c>
      <c r="D13" s="21">
        <f>[9]Junho!$D$7</f>
        <v>18.100000000000001</v>
      </c>
      <c r="E13" s="21">
        <f>[9]Junho!$D$8</f>
        <v>21.7</v>
      </c>
      <c r="F13" s="21">
        <f>[9]Junho!$D$9</f>
        <v>24.2</v>
      </c>
      <c r="G13" s="21">
        <f>[9]Junho!$D$10</f>
        <v>24.4</v>
      </c>
      <c r="H13" s="21">
        <f>[9]Junho!$D$11</f>
        <v>25</v>
      </c>
      <c r="I13" s="21">
        <f>[9]Junho!$D$12</f>
        <v>21.8</v>
      </c>
      <c r="J13" s="21">
        <f>[9]Junho!$D$13</f>
        <v>20.7</v>
      </c>
      <c r="K13" s="21">
        <f>[9]Junho!$D$14</f>
        <v>21.5</v>
      </c>
      <c r="L13" s="21">
        <f>[9]Junho!$D$15</f>
        <v>21.8</v>
      </c>
      <c r="M13" s="21">
        <f>[9]Junho!$D$16</f>
        <v>24.1</v>
      </c>
      <c r="N13" s="21">
        <f>[9]Junho!$D$17</f>
        <v>24.4</v>
      </c>
      <c r="O13" s="21">
        <f>[9]Junho!$D$18</f>
        <v>15.4</v>
      </c>
      <c r="P13" s="19">
        <f>[9]Junho!$D$19</f>
        <v>15.7</v>
      </c>
      <c r="Q13" s="19">
        <f>[9]Junho!$D$20</f>
        <v>17.7</v>
      </c>
      <c r="R13" s="19">
        <f>[9]Junho!$D$21</f>
        <v>20.2</v>
      </c>
      <c r="S13" s="19">
        <f>[9]Junho!$D$22</f>
        <v>21</v>
      </c>
      <c r="T13" s="19">
        <f>[9]Junho!$D$23</f>
        <v>20.9</v>
      </c>
      <c r="U13" s="19">
        <f>[9]Junho!$D$24</f>
        <v>17.399999999999999</v>
      </c>
      <c r="V13" s="19">
        <f>[9]Junho!$D$25</f>
        <v>18.7</v>
      </c>
      <c r="W13" s="19">
        <f>[9]Junho!$D$26</f>
        <v>22.6</v>
      </c>
      <c r="X13" s="19">
        <f>[9]Junho!$D$27</f>
        <v>23.9</v>
      </c>
      <c r="Y13" s="19">
        <f>[9]Junho!$D$28</f>
        <v>24.4</v>
      </c>
      <c r="Z13" s="19">
        <f>[9]Junho!$D$29</f>
        <v>23.7</v>
      </c>
      <c r="AA13" s="19">
        <f>[9]Junho!$D$30</f>
        <v>23.3</v>
      </c>
      <c r="AB13" s="19">
        <f>[9]Junho!$D$31</f>
        <v>16.3</v>
      </c>
      <c r="AC13" s="19">
        <f>[9]Junho!$D$32</f>
        <v>12.5</v>
      </c>
      <c r="AD13" s="19">
        <f>[9]Junho!$D$33</f>
        <v>13.3</v>
      </c>
      <c r="AE13" s="19">
        <f>[9]Junho!$D$34</f>
        <v>13</v>
      </c>
      <c r="AF13" s="39">
        <f t="shared" si="1"/>
        <v>12.5</v>
      </c>
      <c r="AG13" s="42">
        <f t="shared" si="2"/>
        <v>20.216666666666658</v>
      </c>
    </row>
    <row r="14" spans="1:33" ht="17.100000000000001" customHeight="1" x14ac:dyDescent="0.2">
      <c r="A14" s="17" t="s">
        <v>50</v>
      </c>
      <c r="B14" s="19">
        <f>[10]Junho!$D$5</f>
        <v>16.100000000000001</v>
      </c>
      <c r="C14" s="19">
        <f>[10]Junho!$D$6</f>
        <v>16.7</v>
      </c>
      <c r="D14" s="21">
        <f>[10]Junho!$D$7</f>
        <v>12.2</v>
      </c>
      <c r="E14" s="21">
        <f>[10]Junho!$D$8</f>
        <v>16.3</v>
      </c>
      <c r="F14" s="21">
        <f>[10]Junho!$D$9</f>
        <v>18.5</v>
      </c>
      <c r="G14" s="21">
        <f>[10]Junho!$D$10</f>
        <v>18.3</v>
      </c>
      <c r="H14" s="21">
        <f>[10]Junho!$D$11</f>
        <v>18.899999999999999</v>
      </c>
      <c r="I14" s="21">
        <f>[10]Junho!$D$12</f>
        <v>17.899999999999999</v>
      </c>
      <c r="J14" s="21">
        <f>[10]Junho!$D$13</f>
        <v>16.399999999999999</v>
      </c>
      <c r="K14" s="21">
        <f>[10]Junho!$D$14</f>
        <v>17.899999999999999</v>
      </c>
      <c r="L14" s="21">
        <f>[10]Junho!$D$15</f>
        <v>15.2</v>
      </c>
      <c r="M14" s="21">
        <f>[10]Junho!$D$16</f>
        <v>16.2</v>
      </c>
      <c r="N14" s="21">
        <f>[10]Junho!$D$17</f>
        <v>16.3</v>
      </c>
      <c r="O14" s="21">
        <f>[10]Junho!$D$18</f>
        <v>15.8</v>
      </c>
      <c r="P14" s="19">
        <f>[10]Junho!$D$19</f>
        <v>14.8</v>
      </c>
      <c r="Q14" s="19">
        <f>[10]Junho!$D$20</f>
        <v>14.3</v>
      </c>
      <c r="R14" s="19">
        <f>[10]Junho!$D$21</f>
        <v>15.3</v>
      </c>
      <c r="S14" s="19">
        <f>[10]Junho!$D$22</f>
        <v>16.5</v>
      </c>
      <c r="T14" s="19">
        <f>[10]Junho!$D$23</f>
        <v>15.4</v>
      </c>
      <c r="U14" s="19">
        <f>[10]Junho!$D$24</f>
        <v>13.3</v>
      </c>
      <c r="V14" s="19">
        <f>[10]Junho!$D$25</f>
        <v>12.8</v>
      </c>
      <c r="W14" s="19">
        <f>[10]Junho!$D$26</f>
        <v>13.7</v>
      </c>
      <c r="X14" s="19">
        <f>[10]Junho!$D$27</f>
        <v>14.2</v>
      </c>
      <c r="Y14" s="19">
        <f>[10]Junho!$D$28</f>
        <v>13.5</v>
      </c>
      <c r="Z14" s="19">
        <f>[10]Junho!$D$29</f>
        <v>14.4</v>
      </c>
      <c r="AA14" s="19">
        <f>[10]Junho!$D$30</f>
        <v>13.9</v>
      </c>
      <c r="AB14" s="19">
        <f>[10]Junho!$D$31</f>
        <v>14.3</v>
      </c>
      <c r="AC14" s="19">
        <f>[10]Junho!$D$32</f>
        <v>14.3</v>
      </c>
      <c r="AD14" s="19">
        <f>[10]Junho!$D$33</f>
        <v>12.2</v>
      </c>
      <c r="AE14" s="19">
        <f>[10]Junho!$D$34</f>
        <v>11.5</v>
      </c>
      <c r="AF14" s="39">
        <f>MIN(B14:AE14)</f>
        <v>11.5</v>
      </c>
      <c r="AG14" s="42">
        <f>AVERAGE(B14:AE14)</f>
        <v>15.236666666666666</v>
      </c>
    </row>
    <row r="15" spans="1:33" ht="17.100000000000001" customHeight="1" x14ac:dyDescent="0.2">
      <c r="A15" s="17" t="s">
        <v>6</v>
      </c>
      <c r="B15" s="21">
        <f>[11]Junho!$D$5</f>
        <v>19.399999999999999</v>
      </c>
      <c r="C15" s="21">
        <f>[11]Junho!$D$6</f>
        <v>18.600000000000001</v>
      </c>
      <c r="D15" s="21">
        <f>[11]Junho!$D$7</f>
        <v>15.5</v>
      </c>
      <c r="E15" s="21">
        <f>[11]Junho!$D$8</f>
        <v>17.100000000000001</v>
      </c>
      <c r="F15" s="21">
        <f>[11]Junho!$D$9</f>
        <v>18.600000000000001</v>
      </c>
      <c r="G15" s="21">
        <f>[11]Junho!$D$10</f>
        <v>19</v>
      </c>
      <c r="H15" s="21">
        <f>[11]Junho!$D$11</f>
        <v>18.600000000000001</v>
      </c>
      <c r="I15" s="21">
        <f>[11]Junho!$D$12</f>
        <v>18.600000000000001</v>
      </c>
      <c r="J15" s="21">
        <f>[11]Junho!$D$13</f>
        <v>19.7</v>
      </c>
      <c r="K15" s="21">
        <f>[11]Junho!$D$14</f>
        <v>19.600000000000001</v>
      </c>
      <c r="L15" s="21">
        <f>[11]Junho!$D$15</f>
        <v>17.7</v>
      </c>
      <c r="M15" s="21">
        <f>[11]Junho!$D$16</f>
        <v>17.100000000000001</v>
      </c>
      <c r="N15" s="21">
        <f>[11]Junho!$D$17</f>
        <v>17.399999999999999</v>
      </c>
      <c r="O15" s="21">
        <f>[11]Junho!$D$18</f>
        <v>18</v>
      </c>
      <c r="P15" s="21">
        <f>[11]Junho!$D$19</f>
        <v>19.3</v>
      </c>
      <c r="Q15" s="21">
        <f>[11]Junho!$D$20</f>
        <v>16.5</v>
      </c>
      <c r="R15" s="21">
        <f>[11]Junho!$D$21</f>
        <v>16</v>
      </c>
      <c r="S15" s="21">
        <f>[11]Junho!$D$22</f>
        <v>15.7</v>
      </c>
      <c r="T15" s="21">
        <f>[11]Junho!$D$23</f>
        <v>16.600000000000001</v>
      </c>
      <c r="U15" s="21">
        <f>[11]Junho!$D$24</f>
        <v>15.7</v>
      </c>
      <c r="V15" s="21">
        <f>[11]Junho!$D$25</f>
        <v>15.2</v>
      </c>
      <c r="W15" s="21">
        <f>[11]Junho!$D$26</f>
        <v>15</v>
      </c>
      <c r="X15" s="21">
        <f>[11]Junho!$D$27</f>
        <v>16.3</v>
      </c>
      <c r="Y15" s="21">
        <f>[11]Junho!$D$28</f>
        <v>14.7</v>
      </c>
      <c r="Z15" s="21">
        <f>[11]Junho!$D$29</f>
        <v>13.7</v>
      </c>
      <c r="AA15" s="21">
        <f>[11]Junho!$D$30</f>
        <v>14.3</v>
      </c>
      <c r="AB15" s="21">
        <f>[11]Junho!$D$31</f>
        <v>14.9</v>
      </c>
      <c r="AC15" s="21">
        <f>[11]Junho!$D$32</f>
        <v>15.8</v>
      </c>
      <c r="AD15" s="21">
        <f>[11]Junho!$D$33</f>
        <v>13.5</v>
      </c>
      <c r="AE15" s="21">
        <f>[11]Junho!$D$34</f>
        <v>11.9</v>
      </c>
      <c r="AF15" s="39">
        <f t="shared" ref="AF15:AF30" si="5">MIN(B15:AE15)</f>
        <v>11.9</v>
      </c>
      <c r="AG15" s="42">
        <f t="shared" ref="AG15:AG30" si="6">AVERAGE(B15:AE15)</f>
        <v>16.666666666666664</v>
      </c>
    </row>
    <row r="16" spans="1:33" ht="17.100000000000001" customHeight="1" x14ac:dyDescent="0.2">
      <c r="A16" s="17" t="s">
        <v>7</v>
      </c>
      <c r="B16" s="21">
        <f>[12]Junho!$D$5</f>
        <v>15</v>
      </c>
      <c r="C16" s="21">
        <f>[12]Junho!$D$6</f>
        <v>8</v>
      </c>
      <c r="D16" s="21">
        <f>[12]Junho!$D$7</f>
        <v>9.3000000000000007</v>
      </c>
      <c r="E16" s="21">
        <f>[12]Junho!$D$8</f>
        <v>14.9</v>
      </c>
      <c r="F16" s="21">
        <f>[12]Junho!$D$9</f>
        <v>20.6</v>
      </c>
      <c r="G16" s="21">
        <f>[12]Junho!$D$10</f>
        <v>21</v>
      </c>
      <c r="H16" s="21">
        <f>[12]Junho!$D$11</f>
        <v>20.6</v>
      </c>
      <c r="I16" s="21">
        <f>[12]Junho!$D$12</f>
        <v>17.7</v>
      </c>
      <c r="J16" s="21">
        <f>[12]Junho!$D$13</f>
        <v>13.7</v>
      </c>
      <c r="K16" s="21">
        <f>[12]Junho!$D$14</f>
        <v>15.3</v>
      </c>
      <c r="L16" s="21">
        <f>[12]Junho!$D$15</f>
        <v>16.3</v>
      </c>
      <c r="M16" s="21">
        <f>[12]Junho!$D$16</f>
        <v>16.600000000000001</v>
      </c>
      <c r="N16" s="21">
        <f>[12]Junho!$D$17</f>
        <v>18.899999999999999</v>
      </c>
      <c r="O16" s="21">
        <f>[12]Junho!$D$18</f>
        <v>17.8</v>
      </c>
      <c r="P16" s="21">
        <f>[12]Junho!$D$19</f>
        <v>17.399999999999999</v>
      </c>
      <c r="Q16" s="21">
        <f>[12]Junho!$D$20</f>
        <v>18.100000000000001</v>
      </c>
      <c r="R16" s="21">
        <f>[12]Junho!$D$21</f>
        <v>17.7</v>
      </c>
      <c r="S16" s="21">
        <f>[12]Junho!$D$22</f>
        <v>15.9</v>
      </c>
      <c r="T16" s="21">
        <f>[12]Junho!$D$23</f>
        <v>14.6</v>
      </c>
      <c r="U16" s="21">
        <f>[12]Junho!$D$24</f>
        <v>12.6</v>
      </c>
      <c r="V16" s="21">
        <f>[12]Junho!$D$25</f>
        <v>13.1</v>
      </c>
      <c r="W16" s="21">
        <f>[12]Junho!$D$26</f>
        <v>13.9</v>
      </c>
      <c r="X16" s="21">
        <f>[12]Junho!$D$27</f>
        <v>16.7</v>
      </c>
      <c r="Y16" s="21">
        <f>[12]Junho!$D$28</f>
        <v>17.399999999999999</v>
      </c>
      <c r="Z16" s="21">
        <f>[12]Junho!$D$29</f>
        <v>16.2</v>
      </c>
      <c r="AA16" s="21">
        <f>[12]Junho!$D$30</f>
        <v>16.3</v>
      </c>
      <c r="AB16" s="21">
        <f>[12]Junho!$D$31</f>
        <v>16.8</v>
      </c>
      <c r="AC16" s="21">
        <f>[12]Junho!$D$32</f>
        <v>12.8</v>
      </c>
      <c r="AD16" s="21">
        <f>[12]Junho!$D$33</f>
        <v>9.1999999999999993</v>
      </c>
      <c r="AE16" s="21">
        <f>[12]Junho!$D$34</f>
        <v>8.3000000000000007</v>
      </c>
      <c r="AF16" s="39">
        <f t="shared" si="5"/>
        <v>8</v>
      </c>
      <c r="AG16" s="42">
        <f t="shared" si="6"/>
        <v>15.423333333333336</v>
      </c>
    </row>
    <row r="17" spans="1:33" ht="17.100000000000001" customHeight="1" x14ac:dyDescent="0.2">
      <c r="A17" s="17" t="s">
        <v>8</v>
      </c>
      <c r="B17" s="21">
        <f>[13]Junho!$D$5</f>
        <v>14.9</v>
      </c>
      <c r="C17" s="21">
        <f>[13]Junho!$D$6</f>
        <v>9.1</v>
      </c>
      <c r="D17" s="21">
        <f>[13]Junho!$D$7</f>
        <v>5.5</v>
      </c>
      <c r="E17" s="21">
        <f>[13]Junho!$D$8</f>
        <v>12.2</v>
      </c>
      <c r="F17" s="21">
        <f>[13]Junho!$D$9</f>
        <v>18.5</v>
      </c>
      <c r="G17" s="21">
        <f>[13]Junho!$D$10</f>
        <v>19.899999999999999</v>
      </c>
      <c r="H17" s="21">
        <f>[13]Junho!$D$11</f>
        <v>21.7</v>
      </c>
      <c r="I17" s="21">
        <f>[13]Junho!$D$12</f>
        <v>17.8</v>
      </c>
      <c r="J17" s="21">
        <f>[13]Junho!$D$13</f>
        <v>14.5</v>
      </c>
      <c r="K17" s="21">
        <f>[13]Junho!$D$14</f>
        <v>14.6</v>
      </c>
      <c r="L17" s="21">
        <f>[13]Junho!$D$15</f>
        <v>15.6</v>
      </c>
      <c r="M17" s="21">
        <f>[13]Junho!$D$16</f>
        <v>17.100000000000001</v>
      </c>
      <c r="N17" s="21">
        <f>[13]Junho!$D$17</f>
        <v>18.100000000000001</v>
      </c>
      <c r="O17" s="21">
        <f>[13]Junho!$D$18</f>
        <v>18.399999999999999</v>
      </c>
      <c r="P17" s="21">
        <f>[13]Junho!$D$19</f>
        <v>18.2</v>
      </c>
      <c r="Q17" s="21">
        <f>[13]Junho!$D$20</f>
        <v>18.399999999999999</v>
      </c>
      <c r="R17" s="21">
        <f>[13]Junho!$D$21</f>
        <v>17</v>
      </c>
      <c r="S17" s="21">
        <f>[13]Junho!$D$22</f>
        <v>17.899999999999999</v>
      </c>
      <c r="T17" s="87" t="str">
        <f>[13]Junho!$D$23</f>
        <v>*</v>
      </c>
      <c r="U17" s="87" t="str">
        <f>[13]Junho!$D$24</f>
        <v>*</v>
      </c>
      <c r="V17" s="87" t="str">
        <f>[13]Junho!$D$25</f>
        <v>*</v>
      </c>
      <c r="W17" s="87" t="str">
        <f>[13]Junho!$D$26</f>
        <v>*</v>
      </c>
      <c r="X17" s="87" t="str">
        <f>[13]Junho!$D$27</f>
        <v>*</v>
      </c>
      <c r="Y17" s="87" t="str">
        <f>[13]Junho!$D$28</f>
        <v>*</v>
      </c>
      <c r="Z17" s="87" t="str">
        <f>[13]Junho!$D$29</f>
        <v>*</v>
      </c>
      <c r="AA17" s="87" t="str">
        <f>[13]Junho!$D$30</f>
        <v>*</v>
      </c>
      <c r="AB17" s="87" t="str">
        <f>[13]Junho!$D$31</f>
        <v>*</v>
      </c>
      <c r="AC17" s="87" t="str">
        <f>[13]Junho!$D$32</f>
        <v>*</v>
      </c>
      <c r="AD17" s="87" t="str">
        <f>[13]Junho!$D$33</f>
        <v>*</v>
      </c>
      <c r="AE17" s="87" t="str">
        <f>[13]Junho!$D$34</f>
        <v>*</v>
      </c>
      <c r="AF17" s="39">
        <f t="shared" si="5"/>
        <v>5.5</v>
      </c>
      <c r="AG17" s="42">
        <f t="shared" si="6"/>
        <v>16.077777777777776</v>
      </c>
    </row>
    <row r="18" spans="1:33" ht="17.100000000000001" customHeight="1" x14ac:dyDescent="0.2">
      <c r="A18" s="17" t="s">
        <v>9</v>
      </c>
      <c r="B18" s="21">
        <f>[14]Junho!$D$5</f>
        <v>17</v>
      </c>
      <c r="C18" s="21">
        <f>[14]Junho!$D$6</f>
        <v>10.4</v>
      </c>
      <c r="D18" s="21">
        <f>[14]Junho!$D$7</f>
        <v>9.6999999999999993</v>
      </c>
      <c r="E18" s="21">
        <f>[14]Junho!$D$8</f>
        <v>14.3</v>
      </c>
      <c r="F18" s="21">
        <f>[14]Junho!$D$9</f>
        <v>20.3</v>
      </c>
      <c r="G18" s="21">
        <f>[14]Junho!$D$10</f>
        <v>22.8</v>
      </c>
      <c r="H18" s="21">
        <f>[14]Junho!$D$11</f>
        <v>20.7</v>
      </c>
      <c r="I18" s="21">
        <f>[14]Junho!$D$12</f>
        <v>18</v>
      </c>
      <c r="J18" s="21">
        <f>[14]Junho!$D$13</f>
        <v>14.5</v>
      </c>
      <c r="K18" s="21">
        <f>[14]Junho!$D$14</f>
        <v>15.6</v>
      </c>
      <c r="L18" s="21">
        <f>[14]Junho!$D$15</f>
        <v>16.600000000000001</v>
      </c>
      <c r="M18" s="21">
        <f>[14]Junho!$D$16</f>
        <v>18.100000000000001</v>
      </c>
      <c r="N18" s="21">
        <f>[14]Junho!$D$17</f>
        <v>18.899999999999999</v>
      </c>
      <c r="O18" s="21">
        <f>[14]Junho!$D$18</f>
        <v>19.600000000000001</v>
      </c>
      <c r="P18" s="21">
        <f>[14]Junho!$D$19</f>
        <v>18.5</v>
      </c>
      <c r="Q18" s="21">
        <f>[14]Junho!$D$20</f>
        <v>19.899999999999999</v>
      </c>
      <c r="R18" s="21">
        <f>[14]Junho!$D$21</f>
        <v>18.8</v>
      </c>
      <c r="S18" s="21">
        <f>[14]Junho!$D$22</f>
        <v>19</v>
      </c>
      <c r="T18" s="21">
        <f>[14]Junho!$D$23</f>
        <v>15</v>
      </c>
      <c r="U18" s="21">
        <f>[14]Junho!$D$24</f>
        <v>13.4</v>
      </c>
      <c r="V18" s="21">
        <f>[14]Junho!$D$25</f>
        <v>13</v>
      </c>
      <c r="W18" s="21">
        <f>[14]Junho!$D$26</f>
        <v>14.4</v>
      </c>
      <c r="X18" s="21">
        <f>[14]Junho!$D$27</f>
        <v>16.399999999999999</v>
      </c>
      <c r="Y18" s="21">
        <f>[14]Junho!$D$28</f>
        <v>16.8</v>
      </c>
      <c r="Z18" s="21">
        <f>[14]Junho!$D$29</f>
        <v>17</v>
      </c>
      <c r="AA18" s="21">
        <f>[14]Junho!$D$30</f>
        <v>16.5</v>
      </c>
      <c r="AB18" s="21">
        <f>[14]Junho!$D$31</f>
        <v>17.2</v>
      </c>
      <c r="AC18" s="21">
        <f>[14]Junho!$D$32</f>
        <v>13.9</v>
      </c>
      <c r="AD18" s="21">
        <f>[14]Junho!$D$33</f>
        <v>11.9</v>
      </c>
      <c r="AE18" s="21">
        <f>[14]Junho!$D$34</f>
        <v>9.8000000000000007</v>
      </c>
      <c r="AF18" s="39">
        <f t="shared" si="5"/>
        <v>9.6999999999999993</v>
      </c>
      <c r="AG18" s="42">
        <f t="shared" si="6"/>
        <v>16.266666666666662</v>
      </c>
    </row>
    <row r="19" spans="1:33" ht="17.100000000000001" customHeight="1" x14ac:dyDescent="0.2">
      <c r="A19" s="17" t="s">
        <v>49</v>
      </c>
      <c r="B19" s="21">
        <f>[15]Junho!$D$5</f>
        <v>18</v>
      </c>
      <c r="C19" s="21">
        <f>[15]Junho!$D$6</f>
        <v>9.6999999999999993</v>
      </c>
      <c r="D19" s="21">
        <f>[15]Junho!$D$7</f>
        <v>8.3000000000000007</v>
      </c>
      <c r="E19" s="21">
        <f>[15]Junho!$D$8</f>
        <v>17.899999999999999</v>
      </c>
      <c r="F19" s="21">
        <f>[15]Junho!$D$9</f>
        <v>22.8</v>
      </c>
      <c r="G19" s="21">
        <f>[15]Junho!$D$10</f>
        <v>23.5</v>
      </c>
      <c r="H19" s="21">
        <f>[15]Junho!$D$11</f>
        <v>22.2</v>
      </c>
      <c r="I19" s="21">
        <f>[15]Junho!$D$12</f>
        <v>18.100000000000001</v>
      </c>
      <c r="J19" s="21">
        <f>[15]Junho!$D$13</f>
        <v>15.8</v>
      </c>
      <c r="K19" s="21">
        <f>[15]Junho!$D$14</f>
        <v>17.600000000000001</v>
      </c>
      <c r="L19" s="21">
        <f>[15]Junho!$D$15</f>
        <v>16.100000000000001</v>
      </c>
      <c r="M19" s="21">
        <f>[15]Junho!$D$16</f>
        <v>19</v>
      </c>
      <c r="N19" s="21">
        <f>[15]Junho!$D$17</f>
        <v>19.3</v>
      </c>
      <c r="O19" s="21">
        <f>[15]Junho!$D$18</f>
        <v>16.7</v>
      </c>
      <c r="P19" s="21">
        <f>[15]Junho!$D$19</f>
        <v>17.600000000000001</v>
      </c>
      <c r="Q19" s="21">
        <f>[15]Junho!$D$20</f>
        <v>17.399999999999999</v>
      </c>
      <c r="R19" s="21">
        <f>[15]Junho!$D$21</f>
        <v>16.8</v>
      </c>
      <c r="S19" s="21">
        <f>[15]Junho!$D$22</f>
        <v>18.8</v>
      </c>
      <c r="T19" s="21">
        <f>[15]Junho!$D$23</f>
        <v>17.399999999999999</v>
      </c>
      <c r="U19" s="21">
        <f>[15]Junho!$D$24</f>
        <v>13.3</v>
      </c>
      <c r="V19" s="21">
        <f>[15]Junho!$D$25</f>
        <v>13.8</v>
      </c>
      <c r="W19" s="21">
        <f>[15]Junho!$D$26</f>
        <v>14.1</v>
      </c>
      <c r="X19" s="21">
        <f>[15]Junho!$D$27</f>
        <v>14.8</v>
      </c>
      <c r="Y19" s="21">
        <f>[15]Junho!$D$28</f>
        <v>16.7</v>
      </c>
      <c r="Z19" s="21">
        <f>[15]Junho!$D$29</f>
        <v>16.399999999999999</v>
      </c>
      <c r="AA19" s="21">
        <f>[15]Junho!$D$30</f>
        <v>18.8</v>
      </c>
      <c r="AB19" s="21">
        <f>[15]Junho!$D$31</f>
        <v>16.7</v>
      </c>
      <c r="AC19" s="21">
        <f>[15]Junho!$D$32</f>
        <v>13.6</v>
      </c>
      <c r="AD19" s="21">
        <f>[15]Junho!$D$33</f>
        <v>12.1</v>
      </c>
      <c r="AE19" s="21">
        <f>[15]Junho!$D$34</f>
        <v>9.6999999999999993</v>
      </c>
      <c r="AF19" s="39">
        <f t="shared" si="5"/>
        <v>8.3000000000000007</v>
      </c>
      <c r="AG19" s="42">
        <f t="shared" si="6"/>
        <v>16.433333333333334</v>
      </c>
    </row>
    <row r="20" spans="1:33" ht="17.100000000000001" customHeight="1" x14ac:dyDescent="0.2">
      <c r="A20" s="17" t="s">
        <v>10</v>
      </c>
      <c r="B20" s="21">
        <f>[16]Junho!$D$5</f>
        <v>15.2</v>
      </c>
      <c r="C20" s="21">
        <f>[16]Junho!$D$6</f>
        <v>7.7</v>
      </c>
      <c r="D20" s="21">
        <f>[16]Junho!$D$7</f>
        <v>5.5</v>
      </c>
      <c r="E20" s="21">
        <f>[16]Junho!$D$8</f>
        <v>14.3</v>
      </c>
      <c r="F20" s="21">
        <f>[16]Junho!$D$9</f>
        <v>20.3</v>
      </c>
      <c r="G20" s="21">
        <f>[16]Junho!$D$10</f>
        <v>22.6</v>
      </c>
      <c r="H20" s="21">
        <f>[16]Junho!$D$11</f>
        <v>22</v>
      </c>
      <c r="I20" s="21">
        <f>[16]Junho!$D$12</f>
        <v>18.399999999999999</v>
      </c>
      <c r="J20" s="21">
        <f>[16]Junho!$D$13</f>
        <v>14.2</v>
      </c>
      <c r="K20" s="21">
        <f>[16]Junho!$D$14</f>
        <v>15.2</v>
      </c>
      <c r="L20" s="21">
        <f>[16]Junho!$D$15</f>
        <v>16.3</v>
      </c>
      <c r="M20" s="21">
        <f>[16]Junho!$D$16</f>
        <v>18.100000000000001</v>
      </c>
      <c r="N20" s="21">
        <f>[16]Junho!$D$17</f>
        <v>19.2</v>
      </c>
      <c r="O20" s="21">
        <f>[16]Junho!$D$18</f>
        <v>18.2</v>
      </c>
      <c r="P20" s="21">
        <f>[16]Junho!$D$19</f>
        <v>17.600000000000001</v>
      </c>
      <c r="Q20" s="21">
        <f>[16]Junho!$D$20</f>
        <v>18.3</v>
      </c>
      <c r="R20" s="21">
        <f>[16]Junho!$D$21</f>
        <v>17.2</v>
      </c>
      <c r="S20" s="21">
        <f>[16]Junho!$D$22</f>
        <v>16.7</v>
      </c>
      <c r="T20" s="21">
        <f>[16]Junho!$D$23</f>
        <v>12.1</v>
      </c>
      <c r="U20" s="21">
        <f>[16]Junho!$D$24</f>
        <v>9.9</v>
      </c>
      <c r="V20" s="21">
        <f>[16]Junho!$D$25</f>
        <v>12.2</v>
      </c>
      <c r="W20" s="21">
        <f>[16]Junho!$D$26</f>
        <v>12.8</v>
      </c>
      <c r="X20" s="21">
        <f>[16]Junho!$D$27</f>
        <v>14.1</v>
      </c>
      <c r="Y20" s="21">
        <f>[16]Junho!$D$28</f>
        <v>17.8</v>
      </c>
      <c r="Z20" s="21">
        <f>[16]Junho!$D$29</f>
        <v>16.100000000000001</v>
      </c>
      <c r="AA20" s="21">
        <f>[16]Junho!$D$30</f>
        <v>18.8</v>
      </c>
      <c r="AB20" s="21">
        <f>[16]Junho!$D$31</f>
        <v>16.7</v>
      </c>
      <c r="AC20" s="21">
        <f>[16]Junho!$D$32</f>
        <v>13.6</v>
      </c>
      <c r="AD20" s="21">
        <f>[16]Junho!$D$33</f>
        <v>12.1</v>
      </c>
      <c r="AE20" s="21">
        <f>[16]Junho!$D$34</f>
        <v>9.6999999999999993</v>
      </c>
      <c r="AF20" s="39">
        <f t="shared" si="5"/>
        <v>5.5</v>
      </c>
      <c r="AG20" s="42">
        <f t="shared" si="6"/>
        <v>15.430000000000001</v>
      </c>
    </row>
    <row r="21" spans="1:33" ht="17.100000000000001" customHeight="1" x14ac:dyDescent="0.2">
      <c r="A21" s="17" t="s">
        <v>11</v>
      </c>
      <c r="B21" s="21">
        <f>[17]Junho!$D$5</f>
        <v>16.100000000000001</v>
      </c>
      <c r="C21" s="21">
        <f>[17]Junho!$D$6</f>
        <v>8.6999999999999993</v>
      </c>
      <c r="D21" s="21">
        <f>[17]Junho!$D$7</f>
        <v>5.0999999999999996</v>
      </c>
      <c r="E21" s="21">
        <f>[17]Junho!$D$8</f>
        <v>13.7</v>
      </c>
      <c r="F21" s="21">
        <f>[17]Junho!$D$9</f>
        <v>20.2</v>
      </c>
      <c r="G21" s="21">
        <f>[17]Junho!$D$10</f>
        <v>21.4</v>
      </c>
      <c r="H21" s="21">
        <f>[17]Junho!$D$11</f>
        <v>20</v>
      </c>
      <c r="I21" s="21">
        <f>[17]Junho!$D$12</f>
        <v>17.5</v>
      </c>
      <c r="J21" s="21">
        <f>[17]Junho!$D$13</f>
        <v>14.2</v>
      </c>
      <c r="K21" s="21">
        <f>[17]Junho!$D$14</f>
        <v>15.6</v>
      </c>
      <c r="L21" s="21">
        <f>[17]Junho!$D$15</f>
        <v>14.7</v>
      </c>
      <c r="M21" s="21">
        <f>[17]Junho!$D$16</f>
        <v>14.8</v>
      </c>
      <c r="N21" s="21">
        <f>[17]Junho!$D$17</f>
        <v>16.899999999999999</v>
      </c>
      <c r="O21" s="21">
        <f>[17]Junho!$D$18</f>
        <v>18.399999999999999</v>
      </c>
      <c r="P21" s="21">
        <f>[17]Junho!$D$19</f>
        <v>18.5</v>
      </c>
      <c r="Q21" s="21">
        <f>[17]Junho!$D$20</f>
        <v>16.5</v>
      </c>
      <c r="R21" s="21">
        <f>[17]Junho!$D$21</f>
        <v>15.7</v>
      </c>
      <c r="S21" s="21">
        <f>[17]Junho!$D$22</f>
        <v>15</v>
      </c>
      <c r="T21" s="21">
        <f>[17]Junho!$D$23</f>
        <v>15.9</v>
      </c>
      <c r="U21" s="21">
        <f>[17]Junho!$D$24</f>
        <v>10.9</v>
      </c>
      <c r="V21" s="21">
        <f>[17]Junho!$D$25</f>
        <v>10.1</v>
      </c>
      <c r="W21" s="21">
        <f>[17]Junho!$D$26</f>
        <v>10</v>
      </c>
      <c r="X21" s="21">
        <f>[17]Junho!$D$27</f>
        <v>11.9</v>
      </c>
      <c r="Y21" s="21">
        <f>[17]Junho!$D$28</f>
        <v>14.1</v>
      </c>
      <c r="Z21" s="21">
        <f>[17]Junho!$D$29</f>
        <v>13.2</v>
      </c>
      <c r="AA21" s="21">
        <f>[17]Junho!$D$30</f>
        <v>14.5</v>
      </c>
      <c r="AB21" s="21">
        <f>[17]Junho!$D$31</f>
        <v>15.9</v>
      </c>
      <c r="AC21" s="21">
        <f>[17]Junho!$D$32</f>
        <v>13.2</v>
      </c>
      <c r="AD21" s="21">
        <f>[17]Junho!$D$33</f>
        <v>10.7</v>
      </c>
      <c r="AE21" s="21">
        <f>[17]Junho!$D$34</f>
        <v>5.4</v>
      </c>
      <c r="AF21" s="39">
        <f t="shared" si="5"/>
        <v>5.0999999999999996</v>
      </c>
      <c r="AG21" s="42">
        <f t="shared" si="6"/>
        <v>14.293333333333329</v>
      </c>
    </row>
    <row r="22" spans="1:33" ht="17.100000000000001" customHeight="1" x14ac:dyDescent="0.2">
      <c r="A22" s="17" t="s">
        <v>12</v>
      </c>
      <c r="B22" s="21">
        <f>[18]Junho!$D$5</f>
        <v>19.399999999999999</v>
      </c>
      <c r="C22" s="21">
        <f>[18]Junho!$D$6</f>
        <v>13.1</v>
      </c>
      <c r="D22" s="21">
        <f>[18]Junho!$D$7</f>
        <v>13.6</v>
      </c>
      <c r="E22" s="21">
        <f>[18]Junho!$D$8</f>
        <v>17.3</v>
      </c>
      <c r="F22" s="21">
        <f>[18]Junho!$D$9</f>
        <v>21.8</v>
      </c>
      <c r="G22" s="21">
        <f>[18]Junho!$D$10</f>
        <v>22.5</v>
      </c>
      <c r="H22" s="21">
        <f>[18]Junho!$D$11</f>
        <v>22.1</v>
      </c>
      <c r="I22" s="21">
        <f>[18]Junho!$D$12</f>
        <v>19.600000000000001</v>
      </c>
      <c r="J22" s="21">
        <f>[18]Junho!$D$13</f>
        <v>17.600000000000001</v>
      </c>
      <c r="K22" s="21">
        <f>[18]Junho!$D$14</f>
        <v>18.5</v>
      </c>
      <c r="L22" s="21">
        <f>[18]Junho!$D$15</f>
        <v>18.399999999999999</v>
      </c>
      <c r="M22" s="21">
        <f>[18]Junho!$D$16</f>
        <v>18.5</v>
      </c>
      <c r="N22" s="21">
        <f>[18]Junho!$D$17</f>
        <v>20.5</v>
      </c>
      <c r="O22" s="21">
        <f>[18]Junho!$D$18</f>
        <v>19.2</v>
      </c>
      <c r="P22" s="21">
        <f>[18]Junho!$D$19</f>
        <v>17.8</v>
      </c>
      <c r="Q22" s="21">
        <f>[18]Junho!$D$20</f>
        <v>18.5</v>
      </c>
      <c r="R22" s="21">
        <f>[18]Junho!$D$21</f>
        <v>19.600000000000001</v>
      </c>
      <c r="S22" s="21">
        <f>[18]Junho!$D$22</f>
        <v>19.100000000000001</v>
      </c>
      <c r="T22" s="21">
        <f>[18]Junho!$D$23</f>
        <v>18.5</v>
      </c>
      <c r="U22" s="21">
        <f>[18]Junho!$D$24</f>
        <v>14.8</v>
      </c>
      <c r="V22" s="21">
        <f>[18]Junho!$D$25</f>
        <v>15.7</v>
      </c>
      <c r="W22" s="21">
        <f>[18]Junho!$D$26</f>
        <v>16.8</v>
      </c>
      <c r="X22" s="21">
        <f>[18]Junho!$D$27</f>
        <v>16.5</v>
      </c>
      <c r="Y22" s="21">
        <f>[18]Junho!$D$28</f>
        <v>18</v>
      </c>
      <c r="Z22" s="21">
        <f>[18]Junho!$D$29</f>
        <v>16.7</v>
      </c>
      <c r="AA22" s="21">
        <f>[18]Junho!$D$30</f>
        <v>17.600000000000001</v>
      </c>
      <c r="AB22" s="21">
        <f>[18]Junho!$D$31</f>
        <v>17.8</v>
      </c>
      <c r="AC22" s="21">
        <f>[18]Junho!$D$32</f>
        <v>14.3</v>
      </c>
      <c r="AD22" s="21">
        <f>[18]Junho!$D$33</f>
        <v>13.8</v>
      </c>
      <c r="AE22" s="21">
        <f>[18]Junho!$D$34</f>
        <v>10.8</v>
      </c>
      <c r="AF22" s="39">
        <f t="shared" si="5"/>
        <v>10.8</v>
      </c>
      <c r="AG22" s="42">
        <f t="shared" si="6"/>
        <v>17.613333333333337</v>
      </c>
    </row>
    <row r="23" spans="1:33" ht="17.100000000000001" customHeight="1" x14ac:dyDescent="0.2">
      <c r="A23" s="17" t="s">
        <v>13</v>
      </c>
      <c r="B23" s="21">
        <f>[19]Junho!$D$5</f>
        <v>20</v>
      </c>
      <c r="C23" s="21">
        <f>[19]Junho!$D$6</f>
        <v>16.7</v>
      </c>
      <c r="D23" s="21">
        <f>[19]Junho!$D$7</f>
        <v>17.600000000000001</v>
      </c>
      <c r="E23" s="21">
        <f>[19]Junho!$D$8</f>
        <v>19.2</v>
      </c>
      <c r="F23" s="21">
        <f>[19]Junho!$D$9</f>
        <v>23.1</v>
      </c>
      <c r="G23" s="21">
        <f>[19]Junho!$D$10</f>
        <v>20.8</v>
      </c>
      <c r="H23" s="21">
        <f>[19]Junho!$D$11</f>
        <v>20.5</v>
      </c>
      <c r="I23" s="21">
        <f>[19]Junho!$D$12</f>
        <v>22.4</v>
      </c>
      <c r="J23" s="87" t="str">
        <f>[19]Junho!$D$13</f>
        <v>*</v>
      </c>
      <c r="K23" s="87" t="str">
        <f>[19]Junho!$D$14</f>
        <v>*</v>
      </c>
      <c r="L23" s="87" t="str">
        <f>[19]Junho!$D$15</f>
        <v>*</v>
      </c>
      <c r="M23" s="21">
        <f>[19]Junho!$D$16</f>
        <v>24.8</v>
      </c>
      <c r="N23" s="21">
        <f>[19]Junho!$D$17</f>
        <v>20.7</v>
      </c>
      <c r="O23" s="87" t="str">
        <f>[19]Junho!$D$18</f>
        <v>*</v>
      </c>
      <c r="P23" s="87" t="str">
        <f>[19]Junho!$D$19</f>
        <v>*</v>
      </c>
      <c r="Q23" s="87" t="str">
        <f>[19]Junho!$D$20</f>
        <v>*</v>
      </c>
      <c r="R23" s="87" t="str">
        <f>[19]Junho!$D$21</f>
        <v>*</v>
      </c>
      <c r="S23" s="87" t="str">
        <f>[19]Junho!$D$22</f>
        <v>*</v>
      </c>
      <c r="T23" s="87" t="str">
        <f>[19]Junho!$D$23</f>
        <v>*</v>
      </c>
      <c r="U23" s="87" t="str">
        <f>[19]Junho!$D$24</f>
        <v>*</v>
      </c>
      <c r="V23" s="87" t="str">
        <f>[19]Junho!$D$25</f>
        <v>*</v>
      </c>
      <c r="W23" s="87" t="str">
        <f>[19]Junho!$D$26</f>
        <v>*</v>
      </c>
      <c r="X23" s="87" t="str">
        <f>[19]Junho!$D$27</f>
        <v>*</v>
      </c>
      <c r="Y23" s="87" t="str">
        <f>[19]Junho!$D$28</f>
        <v>*</v>
      </c>
      <c r="Z23" s="87" t="str">
        <f>[19]Junho!$D$29</f>
        <v>*</v>
      </c>
      <c r="AA23" s="87" t="str">
        <f>[19]Junho!$D$30</f>
        <v>*</v>
      </c>
      <c r="AB23" s="87" t="str">
        <f>[19]Junho!$D$31</f>
        <v>*</v>
      </c>
      <c r="AC23" s="87" t="str">
        <f>[19]Junho!$D$32</f>
        <v>*</v>
      </c>
      <c r="AD23" s="87" t="str">
        <f>[19]Junho!$D$33</f>
        <v>*</v>
      </c>
      <c r="AE23" s="87" t="str">
        <f>[19]Junho!$D$34</f>
        <v>*</v>
      </c>
      <c r="AF23" s="39">
        <f t="shared" si="5"/>
        <v>16.7</v>
      </c>
      <c r="AG23" s="42">
        <f t="shared" si="6"/>
        <v>20.58</v>
      </c>
    </row>
    <row r="24" spans="1:33" ht="17.100000000000001" customHeight="1" x14ac:dyDescent="0.2">
      <c r="A24" s="17" t="s">
        <v>14</v>
      </c>
      <c r="B24" s="21">
        <f>[20]Junho!$D$5</f>
        <v>15.6</v>
      </c>
      <c r="C24" s="21">
        <f>[20]Junho!$D$6</f>
        <v>17.3</v>
      </c>
      <c r="D24" s="21">
        <f>[20]Junho!$D$7</f>
        <v>10.3</v>
      </c>
      <c r="E24" s="21">
        <f>[20]Junho!$D$8</f>
        <v>12.7</v>
      </c>
      <c r="F24" s="21">
        <f>[20]Junho!$D$9</f>
        <v>17.2</v>
      </c>
      <c r="G24" s="21">
        <f>[20]Junho!$D$10</f>
        <v>18.3</v>
      </c>
      <c r="H24" s="21">
        <f>[20]Junho!$D$11</f>
        <v>18.2</v>
      </c>
      <c r="I24" s="21">
        <f>[20]Junho!$D$12</f>
        <v>16.600000000000001</v>
      </c>
      <c r="J24" s="21">
        <f>[20]Junho!$D$13</f>
        <v>16.8</v>
      </c>
      <c r="K24" s="21">
        <f>[20]Junho!$D$14</f>
        <v>17.600000000000001</v>
      </c>
      <c r="L24" s="21">
        <f>[20]Junho!$D$15</f>
        <v>18.600000000000001</v>
      </c>
      <c r="M24" s="21">
        <f>[20]Junho!$D$16</f>
        <v>15.5</v>
      </c>
      <c r="N24" s="21">
        <f>[20]Junho!$D$17</f>
        <v>16.600000000000001</v>
      </c>
      <c r="O24" s="21">
        <f>[20]Junho!$D$18</f>
        <v>15.1</v>
      </c>
      <c r="P24" s="21">
        <f>[20]Junho!$D$19</f>
        <v>15.3</v>
      </c>
      <c r="Q24" s="21">
        <f>[20]Junho!$D$20</f>
        <v>13.7</v>
      </c>
      <c r="R24" s="21">
        <f>[20]Junho!$D$21</f>
        <v>14.8</v>
      </c>
      <c r="S24" s="21">
        <f>[20]Junho!$D$22</f>
        <v>15.1</v>
      </c>
      <c r="T24" s="21">
        <f>[20]Junho!$D$23</f>
        <v>15.4</v>
      </c>
      <c r="U24" s="21">
        <f>[20]Junho!$D$24</f>
        <v>13.9</v>
      </c>
      <c r="V24" s="21">
        <f>[20]Junho!$D$25</f>
        <v>11.4</v>
      </c>
      <c r="W24" s="21">
        <f>[20]Junho!$D$26</f>
        <v>11.2</v>
      </c>
      <c r="X24" s="21">
        <f>[20]Junho!$D$27</f>
        <v>14.9</v>
      </c>
      <c r="Y24" s="21">
        <f>[20]Junho!$D$28</f>
        <v>14.6</v>
      </c>
      <c r="Z24" s="21">
        <f>[20]Junho!$D$29</f>
        <v>13.3</v>
      </c>
      <c r="AA24" s="21">
        <f>[20]Junho!$D$30</f>
        <v>14.7</v>
      </c>
      <c r="AB24" s="21">
        <f>[20]Junho!$D$31</f>
        <v>14.8</v>
      </c>
      <c r="AC24" s="21">
        <f>[20]Junho!$D$32</f>
        <v>16.399999999999999</v>
      </c>
      <c r="AD24" s="21">
        <f>[20]Junho!$D$33</f>
        <v>13.4</v>
      </c>
      <c r="AE24" s="21">
        <f>[20]Junho!$D$34</f>
        <v>12.6</v>
      </c>
      <c r="AF24" s="39">
        <f t="shared" si="5"/>
        <v>10.3</v>
      </c>
      <c r="AG24" s="42">
        <f t="shared" si="6"/>
        <v>15.063333333333331</v>
      </c>
    </row>
    <row r="25" spans="1:33" ht="17.100000000000001" customHeight="1" x14ac:dyDescent="0.2">
      <c r="A25" s="17" t="s">
        <v>15</v>
      </c>
      <c r="B25" s="21">
        <f>[21]Junho!$D$5</f>
        <v>13.6</v>
      </c>
      <c r="C25" s="21">
        <f>[21]Junho!$D$6</f>
        <v>8.3000000000000007</v>
      </c>
      <c r="D25" s="21">
        <f>[21]Junho!$D$7</f>
        <v>7.5</v>
      </c>
      <c r="E25" s="21">
        <f>[21]Junho!$D$8</f>
        <v>13.8</v>
      </c>
      <c r="F25" s="21">
        <f>[21]Junho!$D$9</f>
        <v>19.7</v>
      </c>
      <c r="G25" s="21">
        <f>[21]Junho!$D$10</f>
        <v>21.6</v>
      </c>
      <c r="H25" s="21">
        <f>[21]Junho!$D$11</f>
        <v>20.8</v>
      </c>
      <c r="I25" s="21">
        <f>[21]Junho!$D$12</f>
        <v>15.2</v>
      </c>
      <c r="J25" s="21">
        <f>[21]Junho!$D$13</f>
        <v>12.9</v>
      </c>
      <c r="K25" s="21">
        <f>[21]Junho!$D$14</f>
        <v>15.2</v>
      </c>
      <c r="L25" s="21">
        <f>[21]Junho!$D$15</f>
        <v>16.100000000000001</v>
      </c>
      <c r="M25" s="21">
        <f>[21]Junho!$D$16</f>
        <v>15</v>
      </c>
      <c r="N25" s="21">
        <f>[21]Junho!$D$17</f>
        <v>17.100000000000001</v>
      </c>
      <c r="O25" s="21">
        <f>[21]Junho!$D$18</f>
        <v>14.5</v>
      </c>
      <c r="P25" s="21">
        <f>[21]Junho!$D$19</f>
        <v>15.2</v>
      </c>
      <c r="Q25" s="21">
        <f>[21]Junho!$D$20</f>
        <v>18.100000000000001</v>
      </c>
      <c r="R25" s="21">
        <f>[21]Junho!$D$21</f>
        <v>16.600000000000001</v>
      </c>
      <c r="S25" s="21">
        <f>[21]Junho!$D$22</f>
        <v>16.100000000000001</v>
      </c>
      <c r="T25" s="21">
        <f>[21]Junho!$D$23</f>
        <v>13.3</v>
      </c>
      <c r="U25" s="21">
        <f>[21]Junho!$D$24</f>
        <v>9.6999999999999993</v>
      </c>
      <c r="V25" s="21">
        <f>[21]Junho!$D$25</f>
        <v>11.8</v>
      </c>
      <c r="W25" s="21">
        <f>[21]Junho!$D$26</f>
        <v>11.7</v>
      </c>
      <c r="X25" s="21">
        <f>[21]Junho!$D$27</f>
        <v>14.9</v>
      </c>
      <c r="Y25" s="21">
        <f>[21]Junho!$D$28</f>
        <v>18.399999999999999</v>
      </c>
      <c r="Z25" s="21">
        <f>[21]Junho!$D$29</f>
        <v>19.600000000000001</v>
      </c>
      <c r="AA25" s="21">
        <f>[21]Junho!$D$30</f>
        <v>19.2</v>
      </c>
      <c r="AB25" s="21">
        <f>[21]Junho!$D$31</f>
        <v>12.7</v>
      </c>
      <c r="AC25" s="21">
        <f>[21]Junho!$D$32</f>
        <v>11</v>
      </c>
      <c r="AD25" s="21">
        <f>[21]Junho!$D$33</f>
        <v>9.8000000000000007</v>
      </c>
      <c r="AE25" s="21">
        <f>[21]Junho!$D$34</f>
        <v>7</v>
      </c>
      <c r="AF25" s="39">
        <f t="shared" si="5"/>
        <v>7</v>
      </c>
      <c r="AG25" s="42">
        <f t="shared" si="6"/>
        <v>14.546666666666665</v>
      </c>
    </row>
    <row r="26" spans="1:33" ht="17.100000000000001" customHeight="1" x14ac:dyDescent="0.2">
      <c r="A26" s="17" t="s">
        <v>16</v>
      </c>
      <c r="B26" s="21">
        <f>[22]Junho!$D$5</f>
        <v>17.399999999999999</v>
      </c>
      <c r="C26" s="21">
        <f>[22]Junho!$D$6</f>
        <v>11</v>
      </c>
      <c r="D26" s="21">
        <f>[22]Junho!$D$7</f>
        <v>11.6</v>
      </c>
      <c r="E26" s="21">
        <f>[22]Junho!$D$8</f>
        <v>20.3</v>
      </c>
      <c r="F26" s="21">
        <f>[22]Junho!$D$9</f>
        <v>24.8</v>
      </c>
      <c r="G26" s="21">
        <f>[22]Junho!$D$10</f>
        <v>21.8</v>
      </c>
      <c r="H26" s="21">
        <f>[22]Junho!$D$11</f>
        <v>22.5</v>
      </c>
      <c r="I26" s="21">
        <f>[22]Junho!$D$12</f>
        <v>18.3</v>
      </c>
      <c r="J26" s="21">
        <f>[22]Junho!$D$13</f>
        <v>15.8</v>
      </c>
      <c r="K26" s="21">
        <f>[22]Junho!$D$14</f>
        <v>17.899999999999999</v>
      </c>
      <c r="L26" s="21">
        <f>[22]Junho!$D$15</f>
        <v>17.8</v>
      </c>
      <c r="M26" s="21">
        <f>[22]Junho!$D$16</f>
        <v>20.100000000000001</v>
      </c>
      <c r="N26" s="21">
        <f>[22]Junho!$D$17</f>
        <v>18</v>
      </c>
      <c r="O26" s="21">
        <f>[22]Junho!$D$18</f>
        <v>15.5</v>
      </c>
      <c r="P26" s="21">
        <f>[22]Junho!$D$19</f>
        <v>15.6</v>
      </c>
      <c r="Q26" s="21">
        <f>[22]Junho!$D$20</f>
        <v>17.100000000000001</v>
      </c>
      <c r="R26" s="21">
        <f>[22]Junho!$D$21</f>
        <v>20.100000000000001</v>
      </c>
      <c r="S26" s="21">
        <f>[22]Junho!$D$22</f>
        <v>20.399999999999999</v>
      </c>
      <c r="T26" s="21">
        <f>[22]Junho!$D$23</f>
        <v>15.4</v>
      </c>
      <c r="U26" s="21">
        <f>[22]Junho!$D$24</f>
        <v>13.3</v>
      </c>
      <c r="V26" s="21">
        <f>[22]Junho!$D$25</f>
        <v>14.5</v>
      </c>
      <c r="W26" s="21">
        <f>[22]Junho!$D$26</f>
        <v>17</v>
      </c>
      <c r="X26" s="21">
        <f>[22]Junho!$D$27</f>
        <v>19.899999999999999</v>
      </c>
      <c r="Y26" s="21">
        <f>[22]Junho!$D$28</f>
        <v>22</v>
      </c>
      <c r="Z26" s="21">
        <f>[22]Junho!$D$29</f>
        <v>22.1</v>
      </c>
      <c r="AA26" s="21">
        <f>[22]Junho!$D$30</f>
        <v>22.2</v>
      </c>
      <c r="AB26" s="21">
        <f>[22]Junho!$D$31</f>
        <v>13.9</v>
      </c>
      <c r="AC26" s="21">
        <f>[22]Junho!$D$32</f>
        <v>13.3</v>
      </c>
      <c r="AD26" s="21">
        <f>[22]Junho!$D$33</f>
        <v>13</v>
      </c>
      <c r="AE26" s="21">
        <f>[22]Junho!$D$34</f>
        <v>8.4</v>
      </c>
      <c r="AF26" s="39">
        <f t="shared" si="5"/>
        <v>8.4</v>
      </c>
      <c r="AG26" s="42">
        <f t="shared" si="6"/>
        <v>17.366666666666667</v>
      </c>
    </row>
    <row r="27" spans="1:33" ht="17.100000000000001" customHeight="1" x14ac:dyDescent="0.2">
      <c r="A27" s="17" t="s">
        <v>17</v>
      </c>
      <c r="B27" s="21">
        <f>[23]Junho!$D$5</f>
        <v>17.100000000000001</v>
      </c>
      <c r="C27" s="21">
        <f>[23]Junho!$D$6</f>
        <v>6</v>
      </c>
      <c r="D27" s="21">
        <f>[23]Junho!$D$7</f>
        <v>4.4000000000000004</v>
      </c>
      <c r="E27" s="21">
        <f>[23]Junho!$D$8</f>
        <v>14.9</v>
      </c>
      <c r="F27" s="21">
        <f>[23]Junho!$D$9</f>
        <v>20.9</v>
      </c>
      <c r="G27" s="21">
        <f>[23]Junho!$D$10</f>
        <v>22.1</v>
      </c>
      <c r="H27" s="21">
        <f>[23]Junho!$D$11</f>
        <v>21.2</v>
      </c>
      <c r="I27" s="21">
        <f>[23]Junho!$D$12</f>
        <v>17.600000000000001</v>
      </c>
      <c r="J27" s="21">
        <f>[23]Junho!$D$13</f>
        <v>12.9</v>
      </c>
      <c r="K27" s="21">
        <f>[23]Junho!$D$14</f>
        <v>15.7</v>
      </c>
      <c r="L27" s="21">
        <f>[23]Junho!$D$15</f>
        <v>17.5</v>
      </c>
      <c r="M27" s="21">
        <f>[23]Junho!$D$16</f>
        <v>17.2</v>
      </c>
      <c r="N27" s="21">
        <f>[23]Junho!$D$17</f>
        <v>18.600000000000001</v>
      </c>
      <c r="O27" s="21">
        <f>[23]Junho!$D$18</f>
        <v>20.100000000000001</v>
      </c>
      <c r="P27" s="21">
        <f>[23]Junho!$D$19</f>
        <v>18.399999999999999</v>
      </c>
      <c r="Q27" s="21">
        <f>[23]Junho!$D$20</f>
        <v>17.2</v>
      </c>
      <c r="R27" s="21">
        <f>[23]Junho!$D$21</f>
        <v>15</v>
      </c>
      <c r="S27" s="21">
        <f>[23]Junho!$D$22</f>
        <v>14.1</v>
      </c>
      <c r="T27" s="21">
        <f>[23]Junho!$D$23</f>
        <v>15.8</v>
      </c>
      <c r="U27" s="21">
        <f>[23]Junho!$D$24</f>
        <v>11.5</v>
      </c>
      <c r="V27" s="21">
        <f>[23]Junho!$D$25</f>
        <v>9.4</v>
      </c>
      <c r="W27" s="21">
        <f>[23]Junho!$D$26</f>
        <v>11.5</v>
      </c>
      <c r="X27" s="21">
        <f>[23]Junho!$D$27</f>
        <v>12.8</v>
      </c>
      <c r="Y27" s="21">
        <f>[23]Junho!$D$28</f>
        <v>15.1</v>
      </c>
      <c r="Z27" s="21">
        <f>[23]Junho!$D$29</f>
        <v>13.8</v>
      </c>
      <c r="AA27" s="21">
        <f>[23]Junho!$D$30</f>
        <v>15.2</v>
      </c>
      <c r="AB27" s="21">
        <f>[23]Junho!$D$31</f>
        <v>16.100000000000001</v>
      </c>
      <c r="AC27" s="21">
        <f>[23]Junho!$D$32</f>
        <v>13.9</v>
      </c>
      <c r="AD27" s="21">
        <f>[23]Junho!$D$33</f>
        <v>10</v>
      </c>
      <c r="AE27" s="21">
        <f>[23]Junho!$D$34</f>
        <v>5.6</v>
      </c>
      <c r="AF27" s="39">
        <f>MIN(B27:AE27)</f>
        <v>4.4000000000000004</v>
      </c>
      <c r="AG27" s="42">
        <f>AVERAGE(B27:AE27)</f>
        <v>14.720000000000002</v>
      </c>
    </row>
    <row r="28" spans="1:33" ht="17.100000000000001" customHeight="1" x14ac:dyDescent="0.2">
      <c r="A28" s="17" t="s">
        <v>18</v>
      </c>
      <c r="B28" s="21">
        <f>[24]Junho!$D$5</f>
        <v>17.2</v>
      </c>
      <c r="C28" s="21">
        <f>[24]Junho!$D$6</f>
        <v>14.8</v>
      </c>
      <c r="D28" s="21">
        <f>[24]Junho!$D$7</f>
        <v>11.9</v>
      </c>
      <c r="E28" s="21">
        <f>[24]Junho!$D$8</f>
        <v>16.5</v>
      </c>
      <c r="F28" s="21">
        <f>[24]Junho!$D$9</f>
        <v>19.2</v>
      </c>
      <c r="G28" s="21">
        <f>[24]Junho!$D$10</f>
        <v>18.8</v>
      </c>
      <c r="H28" s="21">
        <f>[24]Junho!$D$11</f>
        <v>19.2</v>
      </c>
      <c r="I28" s="21">
        <f>[24]Junho!$D$12</f>
        <v>18.399999999999999</v>
      </c>
      <c r="J28" s="21">
        <f>[24]Junho!$D$13</f>
        <v>18</v>
      </c>
      <c r="K28" s="21">
        <f>[24]Junho!$D$14</f>
        <v>17.3</v>
      </c>
      <c r="L28" s="21">
        <f>[24]Junho!$D$15</f>
        <v>15.9</v>
      </c>
      <c r="M28" s="21">
        <f>[24]Junho!$D$16</f>
        <v>17.399999999999999</v>
      </c>
      <c r="N28" s="21">
        <f>[24]Junho!$D$17</f>
        <v>18.2</v>
      </c>
      <c r="O28" s="21">
        <f>[24]Junho!$D$18</f>
        <v>15.9</v>
      </c>
      <c r="P28" s="21">
        <f>[24]Junho!$D$19</f>
        <v>17.3</v>
      </c>
      <c r="Q28" s="21">
        <f>[24]Junho!$D$20</f>
        <v>15.5</v>
      </c>
      <c r="R28" s="21">
        <f>[24]Junho!$D$21</f>
        <v>16.399999999999999</v>
      </c>
      <c r="S28" s="21">
        <f>[24]Junho!$D$22</f>
        <v>15.8</v>
      </c>
      <c r="T28" s="21">
        <f>[24]Junho!$D$23</f>
        <v>14.6</v>
      </c>
      <c r="U28" s="21">
        <f>[24]Junho!$D$24</f>
        <v>14.4</v>
      </c>
      <c r="V28" s="21">
        <f>[24]Junho!$D$25</f>
        <v>14.3</v>
      </c>
      <c r="W28" s="21">
        <f>[24]Junho!$D$26</f>
        <v>14.4</v>
      </c>
      <c r="X28" s="21">
        <f>[24]Junho!$D$27</f>
        <v>15.8</v>
      </c>
      <c r="Y28" s="21">
        <f>[24]Junho!$D$28</f>
        <v>15.5</v>
      </c>
      <c r="Z28" s="21">
        <f>[24]Junho!$D$29</f>
        <v>13.5</v>
      </c>
      <c r="AA28" s="21">
        <f>[24]Junho!$D$30</f>
        <v>13.7</v>
      </c>
      <c r="AB28" s="21">
        <f>[24]Junho!$D$31</f>
        <v>15</v>
      </c>
      <c r="AC28" s="21">
        <f>[24]Junho!$D$32</f>
        <v>13.1</v>
      </c>
      <c r="AD28" s="21">
        <f>[24]Junho!$D$33</f>
        <v>11.1</v>
      </c>
      <c r="AE28" s="21">
        <f>[24]Junho!$D$34</f>
        <v>9.4</v>
      </c>
      <c r="AF28" s="39">
        <f t="shared" si="5"/>
        <v>9.4</v>
      </c>
      <c r="AG28" s="42">
        <f t="shared" si="6"/>
        <v>15.616666666666667</v>
      </c>
    </row>
    <row r="29" spans="1:33" ht="17.100000000000001" customHeight="1" x14ac:dyDescent="0.2">
      <c r="A29" s="17" t="s">
        <v>19</v>
      </c>
      <c r="B29" s="21">
        <f>[25]Junho!$D$5</f>
        <v>11.6</v>
      </c>
      <c r="C29" s="21">
        <f>[25]Junho!$D$6</f>
        <v>7.9</v>
      </c>
      <c r="D29" s="21">
        <f>[25]Junho!$D$7</f>
        <v>7.5</v>
      </c>
      <c r="E29" s="21">
        <f>[25]Junho!$D$8</f>
        <v>13.4</v>
      </c>
      <c r="F29" s="21">
        <f>[25]Junho!$D$9</f>
        <v>17.8</v>
      </c>
      <c r="G29" s="21">
        <f>[25]Junho!$D$10</f>
        <v>18.3</v>
      </c>
      <c r="H29" s="21">
        <f>[25]Junho!$D$11</f>
        <v>20.8</v>
      </c>
      <c r="I29" s="21">
        <f>[25]Junho!$D$12</f>
        <v>15.5</v>
      </c>
      <c r="J29" s="21">
        <f>[25]Junho!$D$13</f>
        <v>12.4</v>
      </c>
      <c r="K29" s="21">
        <f>[25]Junho!$D$14</f>
        <v>14.8</v>
      </c>
      <c r="L29" s="21">
        <f>[25]Junho!$D$15</f>
        <v>16</v>
      </c>
      <c r="M29" s="21">
        <f>[25]Junho!$D$16</f>
        <v>16.5</v>
      </c>
      <c r="N29" s="21">
        <f>[25]Junho!$D$17</f>
        <v>19</v>
      </c>
      <c r="O29" s="21">
        <f>[25]Junho!$D$18</f>
        <v>15.4</v>
      </c>
      <c r="P29" s="21">
        <f>[25]Junho!$D$19</f>
        <v>16.5</v>
      </c>
      <c r="Q29" s="21">
        <f>[25]Junho!$D$20</f>
        <v>18.5</v>
      </c>
      <c r="R29" s="21">
        <f>[25]Junho!$D$21</f>
        <v>18.899999999999999</v>
      </c>
      <c r="S29" s="21">
        <f>[25]Junho!$D$22</f>
        <v>15.2</v>
      </c>
      <c r="T29" s="21">
        <f>[25]Junho!$D$23</f>
        <v>9.6</v>
      </c>
      <c r="U29" s="21">
        <f>[25]Junho!$D$24</f>
        <v>8.4</v>
      </c>
      <c r="V29" s="21">
        <f>[25]Junho!$D$25</f>
        <v>12.4</v>
      </c>
      <c r="W29" s="21">
        <f>[25]Junho!$D$26</f>
        <v>14.1</v>
      </c>
      <c r="X29" s="21">
        <f>[25]Junho!$D$27</f>
        <v>16.3</v>
      </c>
      <c r="Y29" s="21">
        <f>[25]Junho!$D$28</f>
        <v>18</v>
      </c>
      <c r="Z29" s="21">
        <f>[25]Junho!$D$29</f>
        <v>16.8</v>
      </c>
      <c r="AA29" s="21">
        <f>[25]Junho!$D$30</f>
        <v>18.2</v>
      </c>
      <c r="AB29" s="21">
        <f>[25]Junho!$D$31</f>
        <v>14.6</v>
      </c>
      <c r="AC29" s="21">
        <f>[25]Junho!$D$32</f>
        <v>13.2</v>
      </c>
      <c r="AD29" s="21">
        <f>[25]Junho!$D$33</f>
        <v>12.2</v>
      </c>
      <c r="AE29" s="21">
        <f>[25]Junho!$D$34</f>
        <v>8.6</v>
      </c>
      <c r="AF29" s="39">
        <f t="shared" si="5"/>
        <v>7.5</v>
      </c>
      <c r="AG29" s="42">
        <f t="shared" si="6"/>
        <v>14.613333333333335</v>
      </c>
    </row>
    <row r="30" spans="1:33" ht="17.100000000000001" customHeight="1" x14ac:dyDescent="0.2">
      <c r="A30" s="17" t="s">
        <v>31</v>
      </c>
      <c r="B30" s="21">
        <f>[26]Junho!$D$5</f>
        <v>15.6</v>
      </c>
      <c r="C30" s="21">
        <f>[26]Junho!$D$6</f>
        <v>9.1</v>
      </c>
      <c r="D30" s="21">
        <f>[26]Junho!$D$7</f>
        <v>9.1999999999999993</v>
      </c>
      <c r="E30" s="21">
        <f>[26]Junho!$D$8</f>
        <v>17.5</v>
      </c>
      <c r="F30" s="21">
        <f>[26]Junho!$D$9</f>
        <v>21.1</v>
      </c>
      <c r="G30" s="21">
        <f>[26]Junho!$D$10</f>
        <v>21.1</v>
      </c>
      <c r="H30" s="21">
        <f>[26]Junho!$D$11</f>
        <v>19.8</v>
      </c>
      <c r="I30" s="21">
        <f>[26]Junho!$D$12</f>
        <v>17.2</v>
      </c>
      <c r="J30" s="21">
        <f>[26]Junho!$D$13</f>
        <v>14.4</v>
      </c>
      <c r="K30" s="21">
        <f>[26]Junho!$D$14</f>
        <v>15.6</v>
      </c>
      <c r="L30" s="21">
        <f>[26]Junho!$D$15</f>
        <v>18.100000000000001</v>
      </c>
      <c r="M30" s="21">
        <f>[26]Junho!$D$16</f>
        <v>19.7</v>
      </c>
      <c r="N30" s="21">
        <f>[26]Junho!$D$17</f>
        <v>19.7</v>
      </c>
      <c r="O30" s="21">
        <f>[26]Junho!$D$18</f>
        <v>19.600000000000001</v>
      </c>
      <c r="P30" s="21">
        <f>[26]Junho!$D$19</f>
        <v>18</v>
      </c>
      <c r="Q30" s="21">
        <f>[26]Junho!$D$20</f>
        <v>17.100000000000001</v>
      </c>
      <c r="R30" s="21">
        <f>[26]Junho!$D$21</f>
        <v>15.8</v>
      </c>
      <c r="S30" s="21">
        <f>[26]Junho!$D$22</f>
        <v>14.6</v>
      </c>
      <c r="T30" s="21">
        <f>[26]Junho!$D$23</f>
        <v>15.8</v>
      </c>
      <c r="U30" s="21">
        <f>[26]Junho!$D$24</f>
        <v>12.3</v>
      </c>
      <c r="V30" s="21">
        <f>[26]Junho!$D$25</f>
        <v>12.9</v>
      </c>
      <c r="W30" s="21">
        <f>[26]Junho!$D$26</f>
        <v>16.8</v>
      </c>
      <c r="X30" s="21">
        <f>[26]Junho!$D$27</f>
        <v>16.899999999999999</v>
      </c>
      <c r="Y30" s="21">
        <f>[26]Junho!$D$28</f>
        <v>17.399999999999999</v>
      </c>
      <c r="Z30" s="21">
        <f>[26]Junho!$D$29</f>
        <v>16.399999999999999</v>
      </c>
      <c r="AA30" s="21">
        <f>[26]Junho!$D$30</f>
        <v>17.7</v>
      </c>
      <c r="AB30" s="21">
        <f>[26]Junho!$D$31</f>
        <v>18.5</v>
      </c>
      <c r="AC30" s="21">
        <f>[26]Junho!$D$32</f>
        <v>12.8</v>
      </c>
      <c r="AD30" s="21">
        <f>[26]Junho!$D$33</f>
        <v>10.6</v>
      </c>
      <c r="AE30" s="21">
        <f>[26]Junho!$D$34</f>
        <v>8.6999999999999993</v>
      </c>
      <c r="AF30" s="39">
        <f t="shared" si="5"/>
        <v>8.6999999999999993</v>
      </c>
      <c r="AG30" s="42">
        <f t="shared" si="6"/>
        <v>15.999999999999998</v>
      </c>
    </row>
    <row r="31" spans="1:33" ht="17.100000000000001" customHeight="1" x14ac:dyDescent="0.2">
      <c r="A31" s="17" t="s">
        <v>51</v>
      </c>
      <c r="B31" s="21">
        <f>[27]Junho!$D$5</f>
        <v>20.100000000000001</v>
      </c>
      <c r="C31" s="21">
        <f>[27]Junho!$D$6</f>
        <v>18.2</v>
      </c>
      <c r="D31" s="21">
        <f>[27]Junho!$D$7</f>
        <v>18.2</v>
      </c>
      <c r="E31" s="21">
        <f>[27]Junho!$D$8</f>
        <v>19.399999999999999</v>
      </c>
      <c r="F31" s="21">
        <f>[27]Junho!$D$9</f>
        <v>21.1</v>
      </c>
      <c r="G31" s="21">
        <f>[27]Junho!$D$10</f>
        <v>20.8</v>
      </c>
      <c r="H31" s="21">
        <f>[27]Junho!$D$11</f>
        <v>20.3</v>
      </c>
      <c r="I31" s="21">
        <f>[27]Junho!$D$12</f>
        <v>19.3</v>
      </c>
      <c r="J31" s="21">
        <f>[27]Junho!$D$13</f>
        <v>19.8</v>
      </c>
      <c r="K31" s="21">
        <f>[27]Junho!$D$14</f>
        <v>19.8</v>
      </c>
      <c r="L31" s="21">
        <f>[27]Junho!$D$15</f>
        <v>17.899999999999999</v>
      </c>
      <c r="M31" s="21">
        <f>[27]Junho!$D$16</f>
        <v>18.399999999999999</v>
      </c>
      <c r="N31" s="21">
        <f>[27]Junho!$D$17</f>
        <v>19.100000000000001</v>
      </c>
      <c r="O31" s="21">
        <f>[27]Junho!$D$18</f>
        <v>18.100000000000001</v>
      </c>
      <c r="P31" s="21">
        <f>[27]Junho!$D$19</f>
        <v>18.899999999999999</v>
      </c>
      <c r="Q31" s="21">
        <f>[27]Junho!$D$20</f>
        <v>17.600000000000001</v>
      </c>
      <c r="R31" s="21">
        <f>[27]Junho!$D$21</f>
        <v>17.7</v>
      </c>
      <c r="S31" s="21">
        <f>[27]Junho!$D$22</f>
        <v>19.2</v>
      </c>
      <c r="T31" s="21">
        <f>[27]Junho!$D$23</f>
        <v>18</v>
      </c>
      <c r="U31" s="21">
        <f>[27]Junho!$D$24</f>
        <v>16.8</v>
      </c>
      <c r="V31" s="21">
        <f>[27]Junho!$D$25</f>
        <v>16.5</v>
      </c>
      <c r="W31" s="21">
        <f>[27]Junho!$D$26</f>
        <v>17.3</v>
      </c>
      <c r="X31" s="21">
        <f>[27]Junho!$D$27</f>
        <v>18.600000000000001</v>
      </c>
      <c r="Y31" s="21">
        <f>[27]Junho!$D$28</f>
        <v>17.100000000000001</v>
      </c>
      <c r="Z31" s="21">
        <f>[27]Junho!$D$29</f>
        <v>16.600000000000001</v>
      </c>
      <c r="AA31" s="21">
        <f>[27]Junho!$D$30</f>
        <v>17</v>
      </c>
      <c r="AB31" s="21">
        <f>[27]Junho!$D$31</f>
        <v>17.2</v>
      </c>
      <c r="AC31" s="21">
        <f>[27]Junho!$D$32</f>
        <v>13.9</v>
      </c>
      <c r="AD31" s="21">
        <f>[27]Junho!$D$33</f>
        <v>12.2</v>
      </c>
      <c r="AE31" s="21">
        <f>[27]Junho!$D$34</f>
        <v>10.1</v>
      </c>
      <c r="AF31" s="39">
        <f>MIN(B31:AE31)</f>
        <v>10.1</v>
      </c>
      <c r="AG31" s="42">
        <f>AVERAGE(B31:AE31)</f>
        <v>17.840000000000007</v>
      </c>
    </row>
    <row r="32" spans="1:33" ht="17.100000000000001" customHeight="1" x14ac:dyDescent="0.2">
      <c r="A32" s="17" t="s">
        <v>20</v>
      </c>
      <c r="B32" s="21">
        <f>[28]Junho!$D$5</f>
        <v>18.8</v>
      </c>
      <c r="C32" s="21">
        <f>[28]Junho!$D$6</f>
        <v>14.6</v>
      </c>
      <c r="D32" s="21">
        <f>[28]Junho!$D$7</f>
        <v>9.1</v>
      </c>
      <c r="E32" s="21">
        <f>[28]Junho!$D$8</f>
        <v>13.1</v>
      </c>
      <c r="F32" s="21">
        <f>[28]Junho!$D$9</f>
        <v>18.2</v>
      </c>
      <c r="G32" s="21">
        <f>[28]Junho!$D$10</f>
        <v>19</v>
      </c>
      <c r="H32" s="21">
        <f>[28]Junho!$D$11</f>
        <v>20.3</v>
      </c>
      <c r="I32" s="21">
        <f>[28]Junho!$D$12</f>
        <v>18.5</v>
      </c>
      <c r="J32" s="21">
        <f>[28]Junho!$D$13</f>
        <v>18.8</v>
      </c>
      <c r="K32" s="21">
        <f>[28]Junho!$D$14</f>
        <v>18.100000000000001</v>
      </c>
      <c r="L32" s="21">
        <f>[28]Junho!$D$15</f>
        <v>17</v>
      </c>
      <c r="M32" s="21">
        <f>[28]Junho!$D$16</f>
        <v>18.899999999999999</v>
      </c>
      <c r="N32" s="21">
        <f>[28]Junho!$D$17</f>
        <v>16.899999999999999</v>
      </c>
      <c r="O32" s="21">
        <f>[28]Junho!$D$18</f>
        <v>18.7</v>
      </c>
      <c r="P32" s="21">
        <f>[28]Junho!$D$19</f>
        <v>18.100000000000001</v>
      </c>
      <c r="Q32" s="21">
        <f>[28]Junho!$D$20</f>
        <v>17.100000000000001</v>
      </c>
      <c r="R32" s="21">
        <f>[28]Junho!$D$21</f>
        <v>17.8</v>
      </c>
      <c r="S32" s="21">
        <f>[28]Junho!$D$22</f>
        <v>17</v>
      </c>
      <c r="T32" s="21">
        <f>[28]Junho!$D$23</f>
        <v>17.8</v>
      </c>
      <c r="U32" s="21">
        <f>[28]Junho!$D$24</f>
        <v>12.9</v>
      </c>
      <c r="V32" s="21">
        <f>[28]Junho!$D$25</f>
        <v>12.7</v>
      </c>
      <c r="W32" s="21">
        <f>[28]Junho!$D$26</f>
        <v>12.5</v>
      </c>
      <c r="X32" s="21">
        <f>[28]Junho!$D$27</f>
        <v>16.5</v>
      </c>
      <c r="Y32" s="21">
        <f>[28]Junho!$D$28</f>
        <v>15.7</v>
      </c>
      <c r="Z32" s="21">
        <f>[28]Junho!$D$29</f>
        <v>16.7</v>
      </c>
      <c r="AA32" s="21">
        <f>[28]Junho!$D$30</f>
        <v>17.8</v>
      </c>
      <c r="AB32" s="21">
        <f>[28]Junho!$D$31</f>
        <v>17</v>
      </c>
      <c r="AC32" s="21">
        <f>[28]Junho!$D$32</f>
        <v>18.5</v>
      </c>
      <c r="AD32" s="21">
        <f>[28]Junho!$D$33</f>
        <v>14.5</v>
      </c>
      <c r="AE32" s="21">
        <f>[28]Junho!$D$34</f>
        <v>9.6</v>
      </c>
      <c r="AF32" s="39">
        <f>MIN(B32:AE32)</f>
        <v>9.1</v>
      </c>
      <c r="AG32" s="42">
        <f>AVERAGE(B32:AE32)</f>
        <v>16.40666666666667</v>
      </c>
    </row>
    <row r="33" spans="1:35" s="5" customFormat="1" ht="17.100000000000001" customHeight="1" x14ac:dyDescent="0.2">
      <c r="A33" s="32" t="s">
        <v>35</v>
      </c>
      <c r="B33" s="33">
        <f t="shared" ref="B33:AF33" si="7">MIN(B5:B32)</f>
        <v>11.6</v>
      </c>
      <c r="C33" s="33">
        <f t="shared" si="7"/>
        <v>6</v>
      </c>
      <c r="D33" s="33">
        <f t="shared" si="7"/>
        <v>4.4000000000000004</v>
      </c>
      <c r="E33" s="33">
        <f t="shared" si="7"/>
        <v>11.6</v>
      </c>
      <c r="F33" s="33">
        <f t="shared" si="7"/>
        <v>16.100000000000001</v>
      </c>
      <c r="G33" s="33">
        <f t="shared" si="7"/>
        <v>16.7</v>
      </c>
      <c r="H33" s="33">
        <f t="shared" si="7"/>
        <v>17.899999999999999</v>
      </c>
      <c r="I33" s="33">
        <f t="shared" si="7"/>
        <v>15.2</v>
      </c>
      <c r="J33" s="33">
        <f t="shared" si="7"/>
        <v>12.4</v>
      </c>
      <c r="K33" s="33">
        <f t="shared" si="7"/>
        <v>14.6</v>
      </c>
      <c r="L33" s="33">
        <f t="shared" si="7"/>
        <v>14.7</v>
      </c>
      <c r="M33" s="33">
        <f t="shared" si="7"/>
        <v>14.8</v>
      </c>
      <c r="N33" s="33">
        <f t="shared" si="7"/>
        <v>15</v>
      </c>
      <c r="O33" s="33">
        <f t="shared" si="7"/>
        <v>14.1</v>
      </c>
      <c r="P33" s="33">
        <f t="shared" si="7"/>
        <v>14.5</v>
      </c>
      <c r="Q33" s="33">
        <f t="shared" si="7"/>
        <v>13.7</v>
      </c>
      <c r="R33" s="33">
        <f t="shared" si="7"/>
        <v>14.8</v>
      </c>
      <c r="S33" s="33">
        <f t="shared" si="7"/>
        <v>12.9</v>
      </c>
      <c r="T33" s="33">
        <f t="shared" si="7"/>
        <v>9.6</v>
      </c>
      <c r="U33" s="33">
        <f t="shared" si="7"/>
        <v>7.7</v>
      </c>
      <c r="V33" s="33">
        <f t="shared" si="7"/>
        <v>9.4</v>
      </c>
      <c r="W33" s="33">
        <f t="shared" si="7"/>
        <v>10</v>
      </c>
      <c r="X33" s="33">
        <f t="shared" si="7"/>
        <v>11.9</v>
      </c>
      <c r="Y33" s="33">
        <f t="shared" si="7"/>
        <v>12.8</v>
      </c>
      <c r="Z33" s="33">
        <f t="shared" si="7"/>
        <v>12.8</v>
      </c>
      <c r="AA33" s="33">
        <f t="shared" si="7"/>
        <v>13.6</v>
      </c>
      <c r="AB33" s="33">
        <f t="shared" si="7"/>
        <v>12.7</v>
      </c>
      <c r="AC33" s="33">
        <f t="shared" si="7"/>
        <v>11</v>
      </c>
      <c r="AD33" s="33">
        <f t="shared" si="7"/>
        <v>9.1999999999999993</v>
      </c>
      <c r="AE33" s="33">
        <f t="shared" si="7"/>
        <v>5.4</v>
      </c>
      <c r="AF33" s="39">
        <f t="shared" si="7"/>
        <v>4.4000000000000004</v>
      </c>
      <c r="AG33" s="42">
        <f>AVERAGE(AG5:AG32)</f>
        <v>16.097078189300415</v>
      </c>
    </row>
    <row r="35" spans="1:35" x14ac:dyDescent="0.2">
      <c r="A35" s="82"/>
      <c r="B35" s="82"/>
      <c r="C35" s="83"/>
      <c r="D35" s="83" t="s">
        <v>142</v>
      </c>
      <c r="E35" s="83"/>
      <c r="F35" s="83"/>
      <c r="G35" s="83"/>
      <c r="M35" s="2" t="s">
        <v>52</v>
      </c>
      <c r="V35" s="2" t="s">
        <v>140</v>
      </c>
      <c r="AD35" s="9"/>
      <c r="AF35" s="2"/>
      <c r="AG35" s="9"/>
      <c r="AH35" s="2"/>
    </row>
    <row r="36" spans="1:35" x14ac:dyDescent="0.2">
      <c r="J36" s="20"/>
      <c r="K36" s="20"/>
      <c r="L36" s="20"/>
      <c r="M36" s="20" t="s">
        <v>53</v>
      </c>
      <c r="N36" s="20"/>
      <c r="O36" s="20"/>
      <c r="P36" s="20"/>
      <c r="V36" s="20" t="s">
        <v>141</v>
      </c>
      <c r="W36" s="20"/>
      <c r="AD36" s="9"/>
      <c r="AE36" s="1"/>
      <c r="AF36"/>
      <c r="AG36" s="2"/>
      <c r="AH36" s="2"/>
      <c r="AI36" s="2"/>
    </row>
    <row r="37" spans="1:35" x14ac:dyDescent="0.2">
      <c r="Q37" s="31"/>
      <c r="R37" s="31"/>
      <c r="S37" s="31"/>
      <c r="AH37" s="15"/>
    </row>
    <row r="38" spans="1:35" x14ac:dyDescent="0.2">
      <c r="E38" s="90"/>
      <c r="F38" s="90"/>
      <c r="G38" s="90"/>
      <c r="H38" s="90" t="s">
        <v>144</v>
      </c>
      <c r="I38" s="90"/>
      <c r="J38" s="90"/>
      <c r="K38" s="90"/>
      <c r="L38" s="90"/>
    </row>
    <row r="40" spans="1:35" x14ac:dyDescent="0.2">
      <c r="H40" s="2" t="s">
        <v>54</v>
      </c>
    </row>
    <row r="42" spans="1:35" x14ac:dyDescent="0.2">
      <c r="D42" s="2" t="s">
        <v>54</v>
      </c>
      <c r="M42" s="2" t="s">
        <v>54</v>
      </c>
    </row>
  </sheetData>
  <mergeCells count="33">
    <mergeCell ref="L3:L4"/>
    <mergeCell ref="N3:N4"/>
    <mergeCell ref="V3:V4"/>
    <mergeCell ref="S3:S4"/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M3:M4"/>
    <mergeCell ref="A2:A4"/>
    <mergeCell ref="I3:I4"/>
    <mergeCell ref="Z3:Z4"/>
    <mergeCell ref="K3:K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="90" zoomScaleNormal="90" workbookViewId="0">
      <selection activeCell="S41" sqref="S41"/>
    </sheetView>
  </sheetViews>
  <sheetFormatPr defaultRowHeight="12.75" x14ac:dyDescent="0.2"/>
  <cols>
    <col min="1" max="1" width="17.42578125" style="2" customWidth="1"/>
    <col min="2" max="3" width="5.5703125" style="2" customWidth="1"/>
    <col min="4" max="4" width="5.7109375" style="2" customWidth="1"/>
    <col min="5" max="5" width="5.42578125" style="2" customWidth="1"/>
    <col min="6" max="6" width="5.5703125" style="2" customWidth="1"/>
    <col min="7" max="7" width="5.42578125" style="2" customWidth="1"/>
    <col min="8" max="8" width="5.7109375" style="2" customWidth="1"/>
    <col min="9" max="9" width="5.42578125" style="2" customWidth="1"/>
    <col min="10" max="11" width="5.7109375" style="2" customWidth="1"/>
    <col min="12" max="12" width="5.5703125" style="2" customWidth="1"/>
    <col min="13" max="15" width="6" style="2" customWidth="1"/>
    <col min="16" max="16" width="5.7109375" style="2" customWidth="1"/>
    <col min="17" max="17" width="6" style="2" customWidth="1"/>
    <col min="18" max="19" width="5.85546875" style="2" customWidth="1"/>
    <col min="20" max="21" width="5.7109375" style="2" customWidth="1"/>
    <col min="22" max="25" width="6" style="2" customWidth="1"/>
    <col min="26" max="26" width="5.7109375" style="2" customWidth="1"/>
    <col min="27" max="29" width="6" style="2" customWidth="1"/>
    <col min="30" max="30" width="5.85546875" style="2" customWidth="1"/>
    <col min="31" max="31" width="5.7109375" style="2" customWidth="1"/>
    <col min="32" max="32" width="6.140625" style="9" customWidth="1"/>
    <col min="33" max="33" width="9.28515625" style="1" bestFit="1" customWidth="1"/>
  </cols>
  <sheetData>
    <row r="1" spans="1:33" ht="20.100000000000001" customHeight="1" x14ac:dyDescent="0.2">
      <c r="A1" s="98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</row>
    <row r="2" spans="1:33" s="4" customFormat="1" ht="20.100000000000001" customHeight="1" x14ac:dyDescent="0.2">
      <c r="A2" s="96" t="s">
        <v>21</v>
      </c>
      <c r="B2" s="94" t="s">
        <v>139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7"/>
    </row>
    <row r="3" spans="1:33" s="5" customFormat="1" ht="20.100000000000001" customHeight="1" x14ac:dyDescent="0.2">
      <c r="A3" s="96"/>
      <c r="B3" s="97">
        <v>1</v>
      </c>
      <c r="C3" s="97">
        <f>SUM(B3+1)</f>
        <v>2</v>
      </c>
      <c r="D3" s="97">
        <f t="shared" ref="D3:AD3" si="0">SUM(C3+1)</f>
        <v>3</v>
      </c>
      <c r="E3" s="97">
        <f t="shared" si="0"/>
        <v>4</v>
      </c>
      <c r="F3" s="97">
        <f t="shared" si="0"/>
        <v>5</v>
      </c>
      <c r="G3" s="97">
        <f t="shared" si="0"/>
        <v>6</v>
      </c>
      <c r="H3" s="97">
        <f t="shared" si="0"/>
        <v>7</v>
      </c>
      <c r="I3" s="97">
        <f t="shared" si="0"/>
        <v>8</v>
      </c>
      <c r="J3" s="97">
        <f t="shared" si="0"/>
        <v>9</v>
      </c>
      <c r="K3" s="97">
        <f t="shared" si="0"/>
        <v>10</v>
      </c>
      <c r="L3" s="97">
        <f t="shared" si="0"/>
        <v>11</v>
      </c>
      <c r="M3" s="97">
        <f t="shared" si="0"/>
        <v>12</v>
      </c>
      <c r="N3" s="97">
        <f t="shared" si="0"/>
        <v>13</v>
      </c>
      <c r="O3" s="97">
        <f t="shared" si="0"/>
        <v>14</v>
      </c>
      <c r="P3" s="97">
        <f t="shared" si="0"/>
        <v>15</v>
      </c>
      <c r="Q3" s="97">
        <f t="shared" si="0"/>
        <v>16</v>
      </c>
      <c r="R3" s="97">
        <f t="shared" si="0"/>
        <v>17</v>
      </c>
      <c r="S3" s="97">
        <f t="shared" si="0"/>
        <v>18</v>
      </c>
      <c r="T3" s="97">
        <f t="shared" si="0"/>
        <v>19</v>
      </c>
      <c r="U3" s="97">
        <f t="shared" si="0"/>
        <v>20</v>
      </c>
      <c r="V3" s="97">
        <f t="shared" si="0"/>
        <v>21</v>
      </c>
      <c r="W3" s="97">
        <f t="shared" si="0"/>
        <v>22</v>
      </c>
      <c r="X3" s="97">
        <f t="shared" si="0"/>
        <v>23</v>
      </c>
      <c r="Y3" s="97">
        <f t="shared" si="0"/>
        <v>24</v>
      </c>
      <c r="Z3" s="97">
        <f t="shared" si="0"/>
        <v>25</v>
      </c>
      <c r="AA3" s="97">
        <f t="shared" si="0"/>
        <v>26</v>
      </c>
      <c r="AB3" s="97">
        <f t="shared" si="0"/>
        <v>27</v>
      </c>
      <c r="AC3" s="97">
        <f t="shared" si="0"/>
        <v>28</v>
      </c>
      <c r="AD3" s="97">
        <f t="shared" si="0"/>
        <v>29</v>
      </c>
      <c r="AE3" s="97">
        <v>30</v>
      </c>
      <c r="AF3" s="37" t="s">
        <v>40</v>
      </c>
      <c r="AG3" s="8"/>
    </row>
    <row r="4" spans="1:33" s="5" customFormat="1" ht="20.100000000000001" customHeight="1" x14ac:dyDescent="0.2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37" t="s">
        <v>39</v>
      </c>
      <c r="AG4" s="8"/>
    </row>
    <row r="5" spans="1:33" s="5" customFormat="1" ht="20.100000000000001" customHeight="1" x14ac:dyDescent="0.2">
      <c r="A5" s="17" t="s">
        <v>47</v>
      </c>
      <c r="B5" s="18">
        <f>[1]Junho!$E$5</f>
        <v>91.25</v>
      </c>
      <c r="C5" s="18">
        <f>[1]Junho!$E$6</f>
        <v>78.833333333333329</v>
      </c>
      <c r="D5" s="18">
        <f>[1]Junho!$E$7</f>
        <v>76.625</v>
      </c>
      <c r="E5" s="18">
        <f>[1]Junho!$E$8</f>
        <v>75.541666666666671</v>
      </c>
      <c r="F5" s="18">
        <f>[1]Junho!$E$9</f>
        <v>71.5</v>
      </c>
      <c r="G5" s="18">
        <f>[1]Junho!$E$10</f>
        <v>71.083333333333329</v>
      </c>
      <c r="H5" s="18">
        <f>[1]Junho!$E$11</f>
        <v>66.041666666666671</v>
      </c>
      <c r="I5" s="18">
        <f>[1]Junho!$E$12</f>
        <v>66.666666666666671</v>
      </c>
      <c r="J5" s="18">
        <f>[1]Junho!$E$13</f>
        <v>85.208333333333329</v>
      </c>
      <c r="K5" s="18">
        <f>[1]Junho!$E$14</f>
        <v>80.083333333333329</v>
      </c>
      <c r="L5" s="18">
        <f>[1]Junho!$E$15</f>
        <v>71.416666666666671</v>
      </c>
      <c r="M5" s="18">
        <f>[1]Junho!$E$16</f>
        <v>66</v>
      </c>
      <c r="N5" s="18">
        <f>[1]Junho!$E$17</f>
        <v>62.958333333333336</v>
      </c>
      <c r="O5" s="18">
        <f>[1]Junho!$E$18</f>
        <v>66.875</v>
      </c>
      <c r="P5" s="18">
        <f>[1]Junho!$E$19</f>
        <v>69.208333333333329</v>
      </c>
      <c r="Q5" s="18">
        <f>[1]Junho!$E$20</f>
        <v>69.458333333333329</v>
      </c>
      <c r="R5" s="18">
        <f>[1]Junho!$E$21</f>
        <v>70.25</v>
      </c>
      <c r="S5" s="18">
        <f>[1]Junho!$E$22</f>
        <v>72.583333333333329</v>
      </c>
      <c r="T5" s="18">
        <f>[1]Junho!$E$23</f>
        <v>82.375</v>
      </c>
      <c r="U5" s="18">
        <f>[1]Junho!$E$24</f>
        <v>78.583333333333329</v>
      </c>
      <c r="V5" s="18">
        <f>[1]Junho!$E$25</f>
        <v>71.291666666666671</v>
      </c>
      <c r="W5" s="18">
        <f>[1]Junho!$E$26</f>
        <v>64.416666666666671</v>
      </c>
      <c r="X5" s="18">
        <f>[1]Junho!$E$27</f>
        <v>55.833333333333336</v>
      </c>
      <c r="Y5" s="18">
        <f>[1]Junho!$E$28</f>
        <v>65.625</v>
      </c>
      <c r="Z5" s="18">
        <f>[1]Junho!$E$29</f>
        <v>65.791666666666671</v>
      </c>
      <c r="AA5" s="18">
        <f>[1]Junho!$E$30</f>
        <v>70.791666666666671</v>
      </c>
      <c r="AB5" s="18">
        <f>[1]Junho!$E$31</f>
        <v>68.708333333333329</v>
      </c>
      <c r="AC5" s="18">
        <f>[1]Junho!$E$32</f>
        <v>75.25</v>
      </c>
      <c r="AD5" s="18">
        <f>[1]Junho!$E$33</f>
        <v>77.583333333333329</v>
      </c>
      <c r="AE5" s="18">
        <f>[1]Junho!$E$34</f>
        <v>76.583333333333329</v>
      </c>
      <c r="AF5" s="38">
        <f t="shared" ref="AF5:AF13" si="1">AVERAGE(B5:AE5)</f>
        <v>72.147222222222226</v>
      </c>
      <c r="AG5" s="8"/>
    </row>
    <row r="6" spans="1:33" ht="17.100000000000001" customHeight="1" x14ac:dyDescent="0.2">
      <c r="A6" s="17" t="s">
        <v>0</v>
      </c>
      <c r="B6" s="19">
        <f>[2]Junho!$E$5</f>
        <v>82.333333333333329</v>
      </c>
      <c r="C6" s="19">
        <f>[2]Junho!$E$6</f>
        <v>76.958333333333329</v>
      </c>
      <c r="D6" s="19">
        <f>[2]Junho!$E$7</f>
        <v>74.375</v>
      </c>
      <c r="E6" s="19">
        <f>[2]Junho!$E$8</f>
        <v>75.75</v>
      </c>
      <c r="F6" s="19">
        <f>[2]Junho!$E$9</f>
        <v>78.5</v>
      </c>
      <c r="G6" s="19">
        <f>[2]Junho!$E$10</f>
        <v>91.458333333333329</v>
      </c>
      <c r="H6" s="19">
        <f>[2]Junho!$E$11</f>
        <v>82.458333333333329</v>
      </c>
      <c r="I6" s="19">
        <f>[2]Junho!$E$12</f>
        <v>88.833333333333329</v>
      </c>
      <c r="J6" s="19">
        <f>[2]Junho!$E$13</f>
        <v>90.5</v>
      </c>
      <c r="K6" s="19">
        <f>[2]Junho!$E$14</f>
        <v>94.333333333333329</v>
      </c>
      <c r="L6" s="19">
        <f>[2]Junho!$E$15</f>
        <v>85</v>
      </c>
      <c r="M6" s="19">
        <f>[2]Junho!$E$16</f>
        <v>78.541666666666671</v>
      </c>
      <c r="N6" s="19">
        <f>[2]Junho!$E$17</f>
        <v>75.5</v>
      </c>
      <c r="O6" s="19">
        <f>[2]Junho!$E$18</f>
        <v>89.347826086956516</v>
      </c>
      <c r="P6" s="19">
        <f>[2]Junho!$E$19</f>
        <v>86.916666666666671</v>
      </c>
      <c r="Q6" s="19">
        <f>[2]Junho!$E$20</f>
        <v>83.75</v>
      </c>
      <c r="R6" s="19">
        <f>[2]Junho!$E$21</f>
        <v>80.916666666666671</v>
      </c>
      <c r="S6" s="19">
        <f>[2]Junho!$E$22</f>
        <v>87.541666666666671</v>
      </c>
      <c r="T6" s="19">
        <f>[2]Junho!$E$23</f>
        <v>73.375</v>
      </c>
      <c r="U6" s="19">
        <f>[2]Junho!$E$24</f>
        <v>80.958333333333329</v>
      </c>
      <c r="V6" s="19">
        <f>[2]Junho!$E$25</f>
        <v>80.875</v>
      </c>
      <c r="W6" s="19">
        <f>[2]Junho!$E$26</f>
        <v>78.75</v>
      </c>
      <c r="X6" s="19">
        <f>[2]Junho!$E$27</f>
        <v>71.458333333333329</v>
      </c>
      <c r="Y6" s="19">
        <f>[2]Junho!$E$28</f>
        <v>68.666666666666671</v>
      </c>
      <c r="Z6" s="19">
        <f>[2]Junho!$E$29</f>
        <v>71.208333333333329</v>
      </c>
      <c r="AA6" s="19">
        <f>[2]Junho!$E$30</f>
        <v>64.666666666666671</v>
      </c>
      <c r="AB6" s="19">
        <f>[2]Junho!$E$31</f>
        <v>84.25</v>
      </c>
      <c r="AC6" s="19">
        <f>[2]Junho!$E$32</f>
        <v>91.875</v>
      </c>
      <c r="AD6" s="19">
        <f>[2]Junho!$E$33</f>
        <v>85.875</v>
      </c>
      <c r="AE6" s="19">
        <f>[2]Junho!$E$34</f>
        <v>71.291666666666671</v>
      </c>
      <c r="AF6" s="39">
        <f t="shared" si="1"/>
        <v>80.87548309178743</v>
      </c>
    </row>
    <row r="7" spans="1:33" ht="17.100000000000001" customHeight="1" x14ac:dyDescent="0.2">
      <c r="A7" s="17" t="s">
        <v>1</v>
      </c>
      <c r="B7" s="87" t="str">
        <f>[3]Junho!$E$5</f>
        <v>*</v>
      </c>
      <c r="C7" s="87" t="str">
        <f>[3]Junho!$E$6</f>
        <v>*</v>
      </c>
      <c r="D7" s="87" t="str">
        <f>[3]Junho!$E$7</f>
        <v>*</v>
      </c>
      <c r="E7" s="87" t="str">
        <f>[3]Junho!$E$8</f>
        <v>*</v>
      </c>
      <c r="F7" s="87" t="str">
        <f>[3]Junho!$E$9</f>
        <v>*</v>
      </c>
      <c r="G7" s="87" t="str">
        <f>[3]Junho!$E$10</f>
        <v>*</v>
      </c>
      <c r="H7" s="87" t="str">
        <f>[3]Junho!$E$11</f>
        <v>*</v>
      </c>
      <c r="I7" s="87" t="str">
        <f>[3]Junho!$E$12</f>
        <v>*</v>
      </c>
      <c r="J7" s="87" t="str">
        <f>[3]Junho!$E$13</f>
        <v>*</v>
      </c>
      <c r="K7" s="87" t="str">
        <f>[3]Junho!$E$14</f>
        <v>*</v>
      </c>
      <c r="L7" s="87" t="str">
        <f>[3]Junho!$E$15</f>
        <v>*</v>
      </c>
      <c r="M7" s="87" t="str">
        <f>[3]Junho!$E$16</f>
        <v>*</v>
      </c>
      <c r="N7" s="87" t="str">
        <f>[3]Junho!$E$17</f>
        <v>*</v>
      </c>
      <c r="O7" s="87" t="str">
        <f>[3]Junho!$E$18</f>
        <v>*</v>
      </c>
      <c r="P7" s="87" t="str">
        <f>[3]Junho!$E$19</f>
        <v>*</v>
      </c>
      <c r="Q7" s="87" t="str">
        <f>[3]Junho!$E$20</f>
        <v>*</v>
      </c>
      <c r="R7" s="87" t="str">
        <f>[3]Junho!$E$21</f>
        <v>*</v>
      </c>
      <c r="S7" s="87" t="str">
        <f>[3]Junho!$E$22</f>
        <v>*</v>
      </c>
      <c r="T7" s="87" t="str">
        <f>[3]Junho!$E$23</f>
        <v>*</v>
      </c>
      <c r="U7" s="87" t="str">
        <f>[3]Junho!$E$24</f>
        <v>*</v>
      </c>
      <c r="V7" s="87" t="str">
        <f>[3]Junho!$E$25</f>
        <v>*</v>
      </c>
      <c r="W7" s="87" t="str">
        <f>[3]Junho!$E$26</f>
        <v>*</v>
      </c>
      <c r="X7" s="87" t="str">
        <f>[3]Junho!$E$27</f>
        <v>*</v>
      </c>
      <c r="Y7" s="87" t="str">
        <f>[3]Junho!$E$28</f>
        <v>*</v>
      </c>
      <c r="Z7" s="87" t="str">
        <f>[3]Junho!$E$29</f>
        <v>*</v>
      </c>
      <c r="AA7" s="87" t="str">
        <f>[3]Junho!$E$30</f>
        <v>*</v>
      </c>
      <c r="AB7" s="87" t="str">
        <f>[3]Junho!$E$31</f>
        <v>*</v>
      </c>
      <c r="AC7" s="87" t="str">
        <f>[3]Junho!$E$32</f>
        <v>*</v>
      </c>
      <c r="AD7" s="87" t="str">
        <f>[3]Junho!$E$33</f>
        <v>*</v>
      </c>
      <c r="AE7" s="87" t="str">
        <f>[3]Junho!$E$34</f>
        <v>*</v>
      </c>
      <c r="AF7" s="88" t="s">
        <v>143</v>
      </c>
    </row>
    <row r="8" spans="1:33" ht="17.100000000000001" customHeight="1" x14ac:dyDescent="0.2">
      <c r="A8" s="17" t="s">
        <v>55</v>
      </c>
      <c r="B8" s="19">
        <f>[4]Junho!$E$5</f>
        <v>88.625</v>
      </c>
      <c r="C8" s="19">
        <f>[4]Junho!$E$6</f>
        <v>76.666666666666671</v>
      </c>
      <c r="D8" s="19">
        <f>[4]Junho!$E$7</f>
        <v>63.791666666666664</v>
      </c>
      <c r="E8" s="19">
        <f>[4]Junho!$E$8</f>
        <v>65.458333333333329</v>
      </c>
      <c r="F8" s="19">
        <f>[4]Junho!$E$9</f>
        <v>74.583333333333329</v>
      </c>
      <c r="G8" s="19">
        <f>[4]Junho!$E$10</f>
        <v>74.583333333333329</v>
      </c>
      <c r="H8" s="19">
        <f>[4]Junho!$E$11</f>
        <v>62.875</v>
      </c>
      <c r="I8" s="19">
        <f>[4]Junho!$E$12</f>
        <v>67.541666666666671</v>
      </c>
      <c r="J8" s="19">
        <f>[4]Junho!$E$13</f>
        <v>94.041666666666671</v>
      </c>
      <c r="K8" s="19">
        <f>[4]Junho!$E$14</f>
        <v>85.208333333333329</v>
      </c>
      <c r="L8" s="19">
        <f>[4]Junho!$E$15</f>
        <v>75.458333333333329</v>
      </c>
      <c r="M8" s="19">
        <f>[4]Junho!$E$16</f>
        <v>68.541666666666671</v>
      </c>
      <c r="N8" s="19">
        <f>[4]Junho!$E$17</f>
        <v>62.666666666666664</v>
      </c>
      <c r="O8" s="19">
        <f>[4]Junho!$E$18</f>
        <v>67</v>
      </c>
      <c r="P8" s="19">
        <f>[4]Junho!$E$19</f>
        <v>67.125</v>
      </c>
      <c r="Q8" s="19">
        <f>[4]Junho!$E$20</f>
        <v>72.75</v>
      </c>
      <c r="R8" s="19">
        <f>[4]Junho!$E$21</f>
        <v>69.583333333333329</v>
      </c>
      <c r="S8" s="19">
        <f>[4]Junho!$E$22</f>
        <v>67.291666666666671</v>
      </c>
      <c r="T8" s="19">
        <f>[4]Junho!$E$23</f>
        <v>87.125</v>
      </c>
      <c r="U8" s="19">
        <f>[4]Junho!$E$24</f>
        <v>79</v>
      </c>
      <c r="V8" s="19">
        <f>[4]Junho!$E$25</f>
        <v>80.291666666666671</v>
      </c>
      <c r="W8" s="19">
        <f>[4]Junho!$E$26</f>
        <v>72.958333333333329</v>
      </c>
      <c r="X8" s="19">
        <f>[4]Junho!$E$27</f>
        <v>56.208333333333336</v>
      </c>
      <c r="Y8" s="19">
        <f>[4]Junho!$E$28</f>
        <v>57.416666666666664</v>
      </c>
      <c r="Z8" s="19">
        <f>[4]Junho!$E$29</f>
        <v>54.208333333333336</v>
      </c>
      <c r="AA8" s="19">
        <f>[4]Junho!$E$30</f>
        <v>54.208333333333336</v>
      </c>
      <c r="AB8" s="19">
        <f>[4]Junho!$E$31</f>
        <v>52.291666666666664</v>
      </c>
      <c r="AC8" s="19">
        <f>[4]Junho!$E$32</f>
        <v>52.041666666666664</v>
      </c>
      <c r="AD8" s="19">
        <f>[4]Junho!$E$33</f>
        <v>79.25</v>
      </c>
      <c r="AE8" s="19">
        <f>[4]Junho!$E$34</f>
        <v>81.583333333333329</v>
      </c>
      <c r="AF8" s="39">
        <f t="shared" ref="AF8" si="2">AVERAGE(B8:AE8)</f>
        <v>70.345833333333331</v>
      </c>
    </row>
    <row r="9" spans="1:33" ht="17.100000000000001" customHeight="1" x14ac:dyDescent="0.2">
      <c r="A9" s="17" t="s">
        <v>48</v>
      </c>
      <c r="B9" s="19">
        <f>[5]Junho!$E$5</f>
        <v>73</v>
      </c>
      <c r="C9" s="19">
        <f>[5]Junho!$E$6</f>
        <v>57.625</v>
      </c>
      <c r="D9" s="19">
        <f>[5]Junho!$E$7</f>
        <v>62.1</v>
      </c>
      <c r="E9" s="19">
        <f>[5]Junho!$E$8</f>
        <v>74.75</v>
      </c>
      <c r="F9" s="19">
        <f>[5]Junho!$E$9</f>
        <v>69.111111111111114</v>
      </c>
      <c r="G9" s="87" t="str">
        <f>[5]Junho!$E$10</f>
        <v>*</v>
      </c>
      <c r="H9" s="19">
        <f>[5]Junho!$E$11</f>
        <v>75.5</v>
      </c>
      <c r="I9" s="19">
        <f>[5]Junho!$E$12</f>
        <v>95.166666666666671</v>
      </c>
      <c r="J9" s="19">
        <f>[5]Junho!$E$13</f>
        <v>89.6</v>
      </c>
      <c r="K9" s="19">
        <f>[5]Junho!$E$14</f>
        <v>87.25</v>
      </c>
      <c r="L9" s="19">
        <f>[5]Junho!$E$15</f>
        <v>68.454545454545453</v>
      </c>
      <c r="M9" s="19">
        <f>[5]Junho!$E$16</f>
        <v>64.166666666666671</v>
      </c>
      <c r="N9" s="19">
        <f>[5]Junho!$E$17</f>
        <v>69.285714285714292</v>
      </c>
      <c r="O9" s="87" t="str">
        <f>[5]Junho!$E$18</f>
        <v>*</v>
      </c>
      <c r="P9" s="19">
        <f>[5]Junho!$E$19</f>
        <v>86.4</v>
      </c>
      <c r="Q9" s="19">
        <f>[5]Junho!$E$20</f>
        <v>65.555555555555557</v>
      </c>
      <c r="R9" s="19">
        <f>[5]Junho!$E$21</f>
        <v>76.5</v>
      </c>
      <c r="S9" s="19">
        <f>[5]Junho!$E$22</f>
        <v>72.75</v>
      </c>
      <c r="T9" s="19">
        <f>[5]Junho!$E$23</f>
        <v>67.777777777777771</v>
      </c>
      <c r="U9" s="19">
        <f>[5]Junho!$E$24</f>
        <v>69.400000000000006</v>
      </c>
      <c r="V9" s="19">
        <f>[5]Junho!$E$25</f>
        <v>60.7</v>
      </c>
      <c r="W9" s="19">
        <f>[5]Junho!$E$26</f>
        <v>74.125</v>
      </c>
      <c r="X9" s="19">
        <f>[5]Junho!$E$27</f>
        <v>58.153846153846153</v>
      </c>
      <c r="Y9" s="19">
        <f>[5]Junho!$E$28</f>
        <v>64.307692307692307</v>
      </c>
      <c r="Z9" s="19">
        <f>[5]Junho!$E$29</f>
        <v>62.18181818181818</v>
      </c>
      <c r="AA9" s="19">
        <f>[5]Junho!$E$30</f>
        <v>75.05</v>
      </c>
      <c r="AB9" s="19">
        <f>[5]Junho!$E$31</f>
        <v>90.333333333333329</v>
      </c>
      <c r="AC9" s="86" t="str">
        <f>[5]Junho!$E$32</f>
        <v>*</v>
      </c>
      <c r="AD9" s="19">
        <f>[5]Junho!$E$33</f>
        <v>80.125</v>
      </c>
      <c r="AE9" s="19">
        <f>[5]Junho!$E$34</f>
        <v>61.333333333333336</v>
      </c>
      <c r="AF9" s="39">
        <f t="shared" si="1"/>
        <v>72.248261512150407</v>
      </c>
    </row>
    <row r="10" spans="1:33" ht="17.100000000000001" customHeight="1" x14ac:dyDescent="0.2">
      <c r="A10" s="17" t="s">
        <v>2</v>
      </c>
      <c r="B10" s="19">
        <f>[6]Junho!$E$5</f>
        <v>88.333333333333329</v>
      </c>
      <c r="C10" s="19">
        <f>[6]Junho!$E$6</f>
        <v>74.791666666666671</v>
      </c>
      <c r="D10" s="19">
        <f>[6]Junho!$E$7</f>
        <v>63.625</v>
      </c>
      <c r="E10" s="19">
        <f>[6]Junho!$E$8</f>
        <v>67.458333333333329</v>
      </c>
      <c r="F10" s="19">
        <f>[6]Junho!$E$9</f>
        <v>75.458333333333329</v>
      </c>
      <c r="G10" s="19">
        <f>[6]Junho!$E$10</f>
        <v>73</v>
      </c>
      <c r="H10" s="19">
        <f>[6]Junho!$E$11</f>
        <v>71.25</v>
      </c>
      <c r="I10" s="19">
        <f>[6]Junho!$E$12</f>
        <v>74.083333333333329</v>
      </c>
      <c r="J10" s="19">
        <f>[6]Junho!$E$13</f>
        <v>90.541666666666671</v>
      </c>
      <c r="K10" s="19">
        <f>[6]Junho!$E$14</f>
        <v>85.958333333333329</v>
      </c>
      <c r="L10" s="19">
        <f>[6]Junho!$E$15</f>
        <v>68.5</v>
      </c>
      <c r="M10" s="19">
        <f>[6]Junho!$E$16</f>
        <v>60.833333333333336</v>
      </c>
      <c r="N10" s="19">
        <f>[6]Junho!$E$17</f>
        <v>61</v>
      </c>
      <c r="O10" s="19">
        <f>[6]Junho!$E$18</f>
        <v>78.5</v>
      </c>
      <c r="P10" s="19">
        <f>[6]Junho!$E$19</f>
        <v>75.208333333333329</v>
      </c>
      <c r="Q10" s="19">
        <f>[6]Junho!$E$20</f>
        <v>65.458333333333329</v>
      </c>
      <c r="R10" s="19">
        <f>[6]Junho!$E$21</f>
        <v>65.458333333333329</v>
      </c>
      <c r="S10" s="19">
        <f>[6]Junho!$E$22</f>
        <v>68.416666666666671</v>
      </c>
      <c r="T10" s="19">
        <f>[6]Junho!$E$23</f>
        <v>77.375</v>
      </c>
      <c r="U10" s="19">
        <f>[6]Junho!$E$24</f>
        <v>76.208333333333329</v>
      </c>
      <c r="V10" s="19">
        <f>[6]Junho!$E$25</f>
        <v>62</v>
      </c>
      <c r="W10" s="19">
        <f>[6]Junho!$E$26</f>
        <v>51.416666666666664</v>
      </c>
      <c r="X10" s="19">
        <f>[6]Junho!$E$27</f>
        <v>47.583333333333336</v>
      </c>
      <c r="Y10" s="19">
        <f>[6]Junho!$E$28</f>
        <v>58.958333333333336</v>
      </c>
      <c r="Z10" s="19">
        <f>[6]Junho!$E$29</f>
        <v>60.791666666666664</v>
      </c>
      <c r="AA10" s="19">
        <f>[6]Junho!$E$30</f>
        <v>66.75</v>
      </c>
      <c r="AB10" s="19">
        <f>[6]Junho!$E$31</f>
        <v>70.708333333333329</v>
      </c>
      <c r="AC10" s="19">
        <f>[6]Junho!$E$32</f>
        <v>87.583333333333329</v>
      </c>
      <c r="AD10" s="19">
        <f>[6]Junho!$E$33</f>
        <v>89.041666666666671</v>
      </c>
      <c r="AE10" s="19">
        <f>[6]Junho!$E$34</f>
        <v>75.625</v>
      </c>
      <c r="AF10" s="39">
        <f t="shared" si="1"/>
        <v>71.063888888888883</v>
      </c>
    </row>
    <row r="11" spans="1:33" ht="17.100000000000001" customHeight="1" x14ac:dyDescent="0.2">
      <c r="A11" s="17" t="s">
        <v>3</v>
      </c>
      <c r="B11" s="19">
        <f>[7]Junho!$E$5</f>
        <v>82.083333333333329</v>
      </c>
      <c r="C11" s="19">
        <f>[7]Junho!$E$6</f>
        <v>81.375</v>
      </c>
      <c r="D11" s="19">
        <f>[7]Junho!$E$7</f>
        <v>76.25</v>
      </c>
      <c r="E11" s="19">
        <f>[7]Junho!$E$8</f>
        <v>72.833333333333329</v>
      </c>
      <c r="F11" s="19">
        <f>[7]Junho!$E$9</f>
        <v>70.083333333333329</v>
      </c>
      <c r="G11" s="19">
        <f>[7]Junho!$E$10</f>
        <v>69.291666666666671</v>
      </c>
      <c r="H11" s="19">
        <f>[7]Junho!$E$11</f>
        <v>59.791666666666664</v>
      </c>
      <c r="I11" s="19">
        <f>[7]Junho!$E$12</f>
        <v>59.833333333333336</v>
      </c>
      <c r="J11" s="19">
        <f>[7]Junho!$E$13</f>
        <v>66.541666666666671</v>
      </c>
      <c r="K11" s="19">
        <f>[7]Junho!$E$14</f>
        <v>67.333333333333329</v>
      </c>
      <c r="L11" s="19">
        <f>[7]Junho!$E$15</f>
        <v>63.333333333333336</v>
      </c>
      <c r="M11" s="19">
        <f>[7]Junho!$E$16</f>
        <v>61.833333333333336</v>
      </c>
      <c r="N11" s="19">
        <f>[7]Junho!$E$17</f>
        <v>64.708333333333329</v>
      </c>
      <c r="O11" s="19">
        <f>[7]Junho!$E$18</f>
        <v>65.75</v>
      </c>
      <c r="P11" s="19">
        <f>[7]Junho!$E$19</f>
        <v>65.541666666666671</v>
      </c>
      <c r="Q11" s="19">
        <f>[7]Junho!$E$20</f>
        <v>66.208333333333329</v>
      </c>
      <c r="R11" s="19">
        <f>[7]Junho!$E$21</f>
        <v>65.166666666666671</v>
      </c>
      <c r="S11" s="19">
        <f>[7]Junho!$E$22</f>
        <v>64.5</v>
      </c>
      <c r="T11" s="19">
        <f>[7]Junho!$E$23</f>
        <v>68.458333333333329</v>
      </c>
      <c r="U11" s="19">
        <f>[7]Junho!$E$24</f>
        <v>70.208333333333329</v>
      </c>
      <c r="V11" s="19">
        <f>[7]Junho!$E$25</f>
        <v>62.625</v>
      </c>
      <c r="W11" s="19">
        <f>[7]Junho!$E$26</f>
        <v>54</v>
      </c>
      <c r="X11" s="19">
        <f>[7]Junho!$E$27</f>
        <v>57</v>
      </c>
      <c r="Y11" s="19">
        <f>[7]Junho!$E$28</f>
        <v>62.875</v>
      </c>
      <c r="Z11" s="19">
        <f>[7]Junho!$E$29</f>
        <v>62.791666666666664</v>
      </c>
      <c r="AA11" s="19">
        <f>[7]Junho!$E$30</f>
        <v>63.041666666666664</v>
      </c>
      <c r="AB11" s="19">
        <f>[7]Junho!$E$31</f>
        <v>61.25</v>
      </c>
      <c r="AC11" s="19">
        <f>[7]Junho!$E$32</f>
        <v>73</v>
      </c>
      <c r="AD11" s="19">
        <f>[7]Junho!$E$33</f>
        <v>71</v>
      </c>
      <c r="AE11" s="19">
        <f>[7]Junho!$E$34</f>
        <v>68.25</v>
      </c>
      <c r="AF11" s="39">
        <f t="shared" si="1"/>
        <v>66.56527777777778</v>
      </c>
    </row>
    <row r="12" spans="1:33" ht="17.100000000000001" customHeight="1" x14ac:dyDescent="0.2">
      <c r="A12" s="17" t="s">
        <v>4</v>
      </c>
      <c r="B12" s="19">
        <f>[8]Junho!$E$5</f>
        <v>73.208333333333329</v>
      </c>
      <c r="C12" s="19">
        <f>[8]Junho!$E$6</f>
        <v>91.5</v>
      </c>
      <c r="D12" s="19">
        <f>[8]Junho!$E$7</f>
        <v>77.333333333333329</v>
      </c>
      <c r="E12" s="19">
        <f>[8]Junho!$E$8</f>
        <v>75.5</v>
      </c>
      <c r="F12" s="19">
        <f>[8]Junho!$E$9</f>
        <v>70.875</v>
      </c>
      <c r="G12" s="19">
        <f>[8]Junho!$E$10</f>
        <v>68.583333333333329</v>
      </c>
      <c r="H12" s="19">
        <f>[8]Junho!$E$11</f>
        <v>61.916666666666664</v>
      </c>
      <c r="I12" s="19">
        <f>[8]Junho!$E$12</f>
        <v>56.833333333333336</v>
      </c>
      <c r="J12" s="19">
        <f>[8]Junho!$E$13</f>
        <v>72.375</v>
      </c>
      <c r="K12" s="19">
        <f>[8]Junho!$E$14</f>
        <v>72.875</v>
      </c>
      <c r="L12" s="19">
        <f>[8]Junho!$E$15</f>
        <v>61.875</v>
      </c>
      <c r="M12" s="19">
        <f>[8]Junho!$E$16</f>
        <v>62.958333333333336</v>
      </c>
      <c r="N12" s="19">
        <f>[8]Junho!$E$17</f>
        <v>58.916666666666664</v>
      </c>
      <c r="O12" s="19">
        <f>[8]Junho!$E$18</f>
        <v>54.041666666666664</v>
      </c>
      <c r="P12" s="19">
        <f>[8]Junho!$E$19</f>
        <v>55.875</v>
      </c>
      <c r="Q12" s="19">
        <f>[8]Junho!$E$20</f>
        <v>54.458333333333336</v>
      </c>
      <c r="R12" s="19">
        <f>[8]Junho!$E$21</f>
        <v>56.875</v>
      </c>
      <c r="S12" s="19">
        <f>[8]Junho!$E$22</f>
        <v>54.75</v>
      </c>
      <c r="T12" s="19">
        <f>[8]Junho!$E$23</f>
        <v>73.916666666666671</v>
      </c>
      <c r="U12" s="19">
        <f>[8]Junho!$E$24</f>
        <v>74.833333333333329</v>
      </c>
      <c r="V12" s="19">
        <f>[8]Junho!$E$25</f>
        <v>57.166666666666664</v>
      </c>
      <c r="W12" s="19">
        <f>[8]Junho!$E$26</f>
        <v>46.875</v>
      </c>
      <c r="X12" s="19">
        <f>[8]Junho!$E$27</f>
        <v>51.541666666666664</v>
      </c>
      <c r="Y12" s="19">
        <f>[8]Junho!$E$28</f>
        <v>53.75</v>
      </c>
      <c r="Z12" s="19">
        <f>[8]Junho!$E$29</f>
        <v>54.041666666666664</v>
      </c>
      <c r="AA12" s="19">
        <f>[8]Junho!$E$30</f>
        <v>57.208333333333336</v>
      </c>
      <c r="AB12" s="19">
        <f>[8]Junho!$E$31</f>
        <v>55.125</v>
      </c>
      <c r="AC12" s="19">
        <f>[8]Junho!$E$32</f>
        <v>81.625</v>
      </c>
      <c r="AD12" s="19">
        <f>[8]Junho!$E$33</f>
        <v>81.875</v>
      </c>
      <c r="AE12" s="19">
        <f>[8]Junho!$E$34</f>
        <v>71.416666666666671</v>
      </c>
      <c r="AF12" s="39">
        <f t="shared" si="1"/>
        <v>64.670833333333334</v>
      </c>
    </row>
    <row r="13" spans="1:33" ht="17.100000000000001" customHeight="1" x14ac:dyDescent="0.2">
      <c r="A13" s="17" t="s">
        <v>5</v>
      </c>
      <c r="B13" s="19">
        <f>[9]Junho!$E$5</f>
        <v>78</v>
      </c>
      <c r="C13" s="19">
        <f>[9]Junho!$E$6</f>
        <v>72.458333333333329</v>
      </c>
      <c r="D13" s="19">
        <f>[9]Junho!$E$7</f>
        <v>77.375</v>
      </c>
      <c r="E13" s="19">
        <f>[9]Junho!$E$8</f>
        <v>82.208333333333329</v>
      </c>
      <c r="F13" s="19">
        <f>[9]Junho!$E$9</f>
        <v>78.208333333333329</v>
      </c>
      <c r="G13" s="19">
        <f>[9]Junho!$E$10</f>
        <v>74.416666666666671</v>
      </c>
      <c r="H13" s="19">
        <f>[9]Junho!$E$11</f>
        <v>71.083333333333329</v>
      </c>
      <c r="I13" s="19">
        <f>[9]Junho!$E$12</f>
        <v>78.958333333333329</v>
      </c>
      <c r="J13" s="19">
        <f>[9]Junho!$E$13</f>
        <v>81.416666666666671</v>
      </c>
      <c r="K13" s="19">
        <f>[9]Junho!$E$14</f>
        <v>70</v>
      </c>
      <c r="L13" s="19">
        <f>[9]Junho!$E$15</f>
        <v>75.041666666666671</v>
      </c>
      <c r="M13" s="19">
        <f>[9]Junho!$E$16</f>
        <v>73.166666666666671</v>
      </c>
      <c r="N13" s="19">
        <f>[9]Junho!$E$17</f>
        <v>75.208333333333329</v>
      </c>
      <c r="O13" s="19">
        <f>[9]Junho!$E$18</f>
        <v>84.75</v>
      </c>
      <c r="P13" s="19">
        <f>[9]Junho!$E$19</f>
        <v>85.041666666666671</v>
      </c>
      <c r="Q13" s="19">
        <f>[9]Junho!$E$20</f>
        <v>86.625</v>
      </c>
      <c r="R13" s="19">
        <f>[9]Junho!$E$21</f>
        <v>81.166666666666671</v>
      </c>
      <c r="S13" s="19">
        <f>[9]Junho!$E$22</f>
        <v>77.625</v>
      </c>
      <c r="T13" s="19">
        <f>[9]Junho!$E$23</f>
        <v>78.375</v>
      </c>
      <c r="U13" s="19">
        <f>[9]Junho!$E$24</f>
        <v>82.916666666666671</v>
      </c>
      <c r="V13" s="19">
        <f>[9]Junho!$E$25</f>
        <v>75.833333333333329</v>
      </c>
      <c r="W13" s="19">
        <f>[9]Junho!$E$26</f>
        <v>69.583333333333329</v>
      </c>
      <c r="X13" s="19">
        <f>[9]Junho!$E$27</f>
        <v>69.291666666666671</v>
      </c>
      <c r="Y13" s="19">
        <f>[9]Junho!$E$28</f>
        <v>67.666666666666671</v>
      </c>
      <c r="Z13" s="19">
        <f>[9]Junho!$E$29</f>
        <v>68</v>
      </c>
      <c r="AA13" s="19">
        <f>[9]Junho!$E$30</f>
        <v>70.625</v>
      </c>
      <c r="AB13" s="19">
        <f>[9]Junho!$E$31</f>
        <v>78.041666666666671</v>
      </c>
      <c r="AC13" s="19">
        <f>[9]Junho!$E$32</f>
        <v>83.041666666666671</v>
      </c>
      <c r="AD13" s="19">
        <f>[9]Junho!$E$33</f>
        <v>76.583333333333329</v>
      </c>
      <c r="AE13" s="19">
        <f>[9]Junho!$E$34</f>
        <v>73.625</v>
      </c>
      <c r="AF13" s="39">
        <f t="shared" si="1"/>
        <v>76.544444444444451</v>
      </c>
    </row>
    <row r="14" spans="1:33" ht="17.100000000000001" customHeight="1" x14ac:dyDescent="0.2">
      <c r="A14" s="17" t="s">
        <v>50</v>
      </c>
      <c r="B14" s="19">
        <f>[10]Junho!$E$5</f>
        <v>76</v>
      </c>
      <c r="C14" s="19">
        <f>[10]Junho!$E$6</f>
        <v>89.041666666666671</v>
      </c>
      <c r="D14" s="19">
        <f>[10]Junho!$E$7</f>
        <v>81.916666666666671</v>
      </c>
      <c r="E14" s="19">
        <f>[10]Junho!$E$8</f>
        <v>76.375</v>
      </c>
      <c r="F14" s="19">
        <f>[10]Junho!$E$9</f>
        <v>70.625</v>
      </c>
      <c r="G14" s="19">
        <f>[10]Junho!$E$10</f>
        <v>69.75</v>
      </c>
      <c r="H14" s="19">
        <f>[10]Junho!$E$11</f>
        <v>64.166666666666671</v>
      </c>
      <c r="I14" s="19">
        <f>[10]Junho!$E$12</f>
        <v>58.083333333333336</v>
      </c>
      <c r="J14" s="19">
        <f>[10]Junho!$E$13</f>
        <v>70</v>
      </c>
      <c r="K14" s="19">
        <f>[10]Junho!$E$14</f>
        <v>65.416666666666671</v>
      </c>
      <c r="L14" s="19">
        <f>[10]Junho!$E$15</f>
        <v>60.041666666666664</v>
      </c>
      <c r="M14" s="19">
        <f>[10]Junho!$E$16</f>
        <v>61.833333333333336</v>
      </c>
      <c r="N14" s="19">
        <f>[10]Junho!$E$17</f>
        <v>59.166666666666664</v>
      </c>
      <c r="O14" s="19">
        <f>[10]Junho!$E$18</f>
        <v>56.666666666666664</v>
      </c>
      <c r="P14" s="19">
        <f>[10]Junho!$E$19</f>
        <v>59.708333333333336</v>
      </c>
      <c r="Q14" s="19">
        <f>[10]Junho!$E$20</f>
        <v>59.25</v>
      </c>
      <c r="R14" s="19">
        <f>[10]Junho!$E$21</f>
        <v>57.625</v>
      </c>
      <c r="S14" s="19">
        <f>[10]Junho!$E$22</f>
        <v>58.875</v>
      </c>
      <c r="T14" s="19">
        <f>[10]Junho!$E$23</f>
        <v>68.583333333333329</v>
      </c>
      <c r="U14" s="19">
        <f>[10]Junho!$E$24</f>
        <v>69.541666666666671</v>
      </c>
      <c r="V14" s="19">
        <f>[10]Junho!$E$25</f>
        <v>58.708333333333336</v>
      </c>
      <c r="W14" s="19">
        <f>[10]Junho!$E$26</f>
        <v>50.75</v>
      </c>
      <c r="X14" s="19">
        <f>[10]Junho!$E$27</f>
        <v>54.375</v>
      </c>
      <c r="Y14" s="19">
        <f>[10]Junho!$E$28</f>
        <v>58.333333333333336</v>
      </c>
      <c r="Z14" s="19">
        <f>[10]Junho!$E$29</f>
        <v>59.416666666666664</v>
      </c>
      <c r="AA14" s="19">
        <f>[10]Junho!$E$30</f>
        <v>61.791666666666664</v>
      </c>
      <c r="AB14" s="19">
        <f>[10]Junho!$E$31</f>
        <v>59.666666666666664</v>
      </c>
      <c r="AC14" s="19">
        <f>[10]Junho!$E$32</f>
        <v>89.5</v>
      </c>
      <c r="AD14" s="19">
        <f>[10]Junho!$E$33</f>
        <v>89.916666666666671</v>
      </c>
      <c r="AE14" s="19">
        <f>[10]Junho!$E$34</f>
        <v>72.666666666666671</v>
      </c>
      <c r="AF14" s="39">
        <f>AVERAGE(B14:AE14)</f>
        <v>66.259722222222223</v>
      </c>
    </row>
    <row r="15" spans="1:33" ht="17.100000000000001" customHeight="1" x14ac:dyDescent="0.2">
      <c r="A15" s="17" t="s">
        <v>6</v>
      </c>
      <c r="B15" s="19">
        <f>[11]Junho!$E$5</f>
        <v>89.333333333333329</v>
      </c>
      <c r="C15" s="19">
        <f>[11]Junho!$E$6</f>
        <v>83.791666666666671</v>
      </c>
      <c r="D15" s="19">
        <f>[11]Junho!$E$7</f>
        <v>80.208333333333329</v>
      </c>
      <c r="E15" s="19">
        <f>[11]Junho!$E$8</f>
        <v>80.208333333333329</v>
      </c>
      <c r="F15" s="19">
        <f>[11]Junho!$E$9</f>
        <v>79.791666666666671</v>
      </c>
      <c r="G15" s="19">
        <f>[11]Junho!$E$10</f>
        <v>77.541666666666671</v>
      </c>
      <c r="H15" s="19">
        <f>[11]Junho!$E$11</f>
        <v>76.916666666666671</v>
      </c>
      <c r="I15" s="19">
        <f>[11]Junho!$E$12</f>
        <v>75.791666666666671</v>
      </c>
      <c r="J15" s="19">
        <f>[11]Junho!$E$13</f>
        <v>83.75</v>
      </c>
      <c r="K15" s="19">
        <f>[11]Junho!$E$14</f>
        <v>75.333333333333329</v>
      </c>
      <c r="L15" s="19">
        <f>[11]Junho!$E$15</f>
        <v>73.75</v>
      </c>
      <c r="M15" s="19">
        <f>[11]Junho!$E$16</f>
        <v>75.625</v>
      </c>
      <c r="N15" s="19">
        <f>[11]Junho!$E$17</f>
        <v>77.875</v>
      </c>
      <c r="O15" s="19">
        <f>[11]Junho!$E$18</f>
        <v>78.291666666666671</v>
      </c>
      <c r="P15" s="19">
        <f>[11]Junho!$E$19</f>
        <v>80.458333333333329</v>
      </c>
      <c r="Q15" s="19">
        <f>[11]Junho!$E$20</f>
        <v>76.541666666666671</v>
      </c>
      <c r="R15" s="19">
        <f>[11]Junho!$E$21</f>
        <v>72.916666666666671</v>
      </c>
      <c r="S15" s="19">
        <f>[11]Junho!$E$22</f>
        <v>73.208333333333329</v>
      </c>
      <c r="T15" s="19">
        <f>[11]Junho!$E$23</f>
        <v>75.208333333333329</v>
      </c>
      <c r="U15" s="19">
        <f>[11]Junho!$E$24</f>
        <v>80.083333333333329</v>
      </c>
      <c r="V15" s="19">
        <f>[11]Junho!$E$25</f>
        <v>72.208333333333329</v>
      </c>
      <c r="W15" s="19">
        <f>[11]Junho!$E$26</f>
        <v>69.625</v>
      </c>
      <c r="X15" s="19">
        <f>[11]Junho!$E$27</f>
        <v>72.541666666666671</v>
      </c>
      <c r="Y15" s="19">
        <f>[11]Junho!$E$28</f>
        <v>75.333333333333329</v>
      </c>
      <c r="Z15" s="19">
        <f>[11]Junho!$E$29</f>
        <v>73.791666666666671</v>
      </c>
      <c r="AA15" s="19">
        <f>[11]Junho!$E$30</f>
        <v>74.791666666666671</v>
      </c>
      <c r="AB15" s="19">
        <f>[11]Junho!$E$31</f>
        <v>77.5</v>
      </c>
      <c r="AC15" s="19">
        <f>[11]Junho!$E$32</f>
        <v>79.666666666666671</v>
      </c>
      <c r="AD15" s="19">
        <f>[11]Junho!$E$33</f>
        <v>78.541666666666671</v>
      </c>
      <c r="AE15" s="19">
        <f>[11]Junho!$E$34</f>
        <v>74.083333333333329</v>
      </c>
      <c r="AF15" s="39">
        <f t="shared" ref="AF15:AF32" si="3">AVERAGE(B15:AE15)</f>
        <v>77.156944444444434</v>
      </c>
    </row>
    <row r="16" spans="1:33" ht="17.100000000000001" customHeight="1" x14ac:dyDescent="0.2">
      <c r="A16" s="17" t="s">
        <v>7</v>
      </c>
      <c r="B16" s="19">
        <f>[12]Junho!$E$5</f>
        <v>82.666666666666671</v>
      </c>
      <c r="C16" s="19">
        <f>[12]Junho!$E$6</f>
        <v>78</v>
      </c>
      <c r="D16" s="19">
        <f>[12]Junho!$E$7</f>
        <v>63.208333333333336</v>
      </c>
      <c r="E16" s="19">
        <f>[12]Junho!$E$8</f>
        <v>67.583333333333329</v>
      </c>
      <c r="F16" s="19">
        <f>[12]Junho!$E$9</f>
        <v>80.25</v>
      </c>
      <c r="G16" s="19">
        <f>[12]Junho!$E$10</f>
        <v>82.708333333333329</v>
      </c>
      <c r="H16" s="19">
        <f>[12]Junho!$E$11</f>
        <v>79.875</v>
      </c>
      <c r="I16" s="19">
        <f>[12]Junho!$E$12</f>
        <v>86.291666666666671</v>
      </c>
      <c r="J16" s="19">
        <f>[12]Junho!$E$13</f>
        <v>91.875</v>
      </c>
      <c r="K16" s="19">
        <f>[12]Junho!$E$14</f>
        <v>92.333333333333329</v>
      </c>
      <c r="L16" s="19">
        <f>[12]Junho!$E$15</f>
        <v>81.291666666666671</v>
      </c>
      <c r="M16" s="19">
        <f>[12]Junho!$E$16</f>
        <v>73.25</v>
      </c>
      <c r="N16" s="19">
        <f>[12]Junho!$E$17</f>
        <v>72.416666666666671</v>
      </c>
      <c r="O16" s="19">
        <f>[12]Junho!$E$18</f>
        <v>84.416666666666671</v>
      </c>
      <c r="P16" s="19">
        <f>[12]Junho!$E$19</f>
        <v>85.333333333333329</v>
      </c>
      <c r="Q16" s="19">
        <f>[12]Junho!$E$20</f>
        <v>74.708333333333329</v>
      </c>
      <c r="R16" s="19">
        <f>[12]Junho!$E$21</f>
        <v>77.916666666666671</v>
      </c>
      <c r="S16" s="19">
        <f>[12]Junho!$E$22</f>
        <v>79.375</v>
      </c>
      <c r="T16" s="19">
        <f>[12]Junho!$E$23</f>
        <v>75.333333333333329</v>
      </c>
      <c r="U16" s="19">
        <f>[12]Junho!$E$24</f>
        <v>75.375</v>
      </c>
      <c r="V16" s="19">
        <f>[12]Junho!$E$25</f>
        <v>74.208333333333329</v>
      </c>
      <c r="W16" s="19">
        <f>[12]Junho!$E$26</f>
        <v>72.291666666666671</v>
      </c>
      <c r="X16" s="19">
        <f>[12]Junho!$E$27</f>
        <v>61.958333333333336</v>
      </c>
      <c r="Y16" s="19">
        <f>[12]Junho!$E$28</f>
        <v>64.083333333333329</v>
      </c>
      <c r="Z16" s="19">
        <f>[12]Junho!$E$29</f>
        <v>67.666666666666671</v>
      </c>
      <c r="AA16" s="19">
        <f>[12]Junho!$E$30</f>
        <v>68.75</v>
      </c>
      <c r="AB16" s="19">
        <f>[12]Junho!$E$31</f>
        <v>80.208333333333329</v>
      </c>
      <c r="AC16" s="19">
        <f>[12]Junho!$E$32</f>
        <v>92.666666666666671</v>
      </c>
      <c r="AD16" s="19">
        <f>[12]Junho!$E$33</f>
        <v>82.25</v>
      </c>
      <c r="AE16" s="19">
        <f>[12]Junho!$E$34</f>
        <v>77.25</v>
      </c>
      <c r="AF16" s="39">
        <f t="shared" si="3"/>
        <v>77.518055555555549</v>
      </c>
    </row>
    <row r="17" spans="1:32" ht="17.100000000000001" customHeight="1" x14ac:dyDescent="0.2">
      <c r="A17" s="17" t="s">
        <v>8</v>
      </c>
      <c r="B17" s="19">
        <f>[13]Junho!$E$5</f>
        <v>82.5</v>
      </c>
      <c r="C17" s="19">
        <f>[13]Junho!$E$6</f>
        <v>76.958333333333329</v>
      </c>
      <c r="D17" s="19">
        <f>[13]Junho!$E$7</f>
        <v>75.458333333333329</v>
      </c>
      <c r="E17" s="19">
        <f>[13]Junho!$E$8</f>
        <v>69.916666666666671</v>
      </c>
      <c r="F17" s="19">
        <f>[13]Junho!$E$9</f>
        <v>71.791666666666671</v>
      </c>
      <c r="G17" s="19">
        <f>[13]Junho!$E$10</f>
        <v>93.833333333333329</v>
      </c>
      <c r="H17" s="19">
        <f>[13]Junho!$E$11</f>
        <v>82.666666666666671</v>
      </c>
      <c r="I17" s="19">
        <f>[13]Junho!$E$12</f>
        <v>85.583333333333329</v>
      </c>
      <c r="J17" s="19">
        <f>[13]Junho!$E$13</f>
        <v>90.708333333333329</v>
      </c>
      <c r="K17" s="19">
        <f>[13]Junho!$E$14</f>
        <v>92.833333333333329</v>
      </c>
      <c r="L17" s="19">
        <f>[13]Junho!$E$15</f>
        <v>80.041666666666671</v>
      </c>
      <c r="M17" s="19">
        <f>[13]Junho!$E$16</f>
        <v>76.458333333333329</v>
      </c>
      <c r="N17" s="19">
        <f>[13]Junho!$E$17</f>
        <v>70.083333333333329</v>
      </c>
      <c r="O17" s="19">
        <f>[13]Junho!$E$18</f>
        <v>87.083333333333329</v>
      </c>
      <c r="P17" s="19">
        <f>[13]Junho!$E$19</f>
        <v>88.260869565217391</v>
      </c>
      <c r="Q17" s="19">
        <f>[13]Junho!$E$20</f>
        <v>89.416666666666671</v>
      </c>
      <c r="R17" s="19">
        <f>[13]Junho!$E$21</f>
        <v>82.958333333333329</v>
      </c>
      <c r="S17" s="19">
        <f>[13]Junho!$E$22</f>
        <v>88.294117647058826</v>
      </c>
      <c r="T17" s="87" t="str">
        <f>[13]Junho!$E$23</f>
        <v>*</v>
      </c>
      <c r="U17" s="87" t="str">
        <f>[13]Junho!$E$24</f>
        <v>*</v>
      </c>
      <c r="V17" s="87" t="str">
        <f>[13]Junho!$E$25</f>
        <v>*</v>
      </c>
      <c r="W17" s="87" t="str">
        <f>[13]Junho!$E$26</f>
        <v>*</v>
      </c>
      <c r="X17" s="87" t="str">
        <f>[13]Junho!$E$27</f>
        <v>*</v>
      </c>
      <c r="Y17" s="87" t="str">
        <f>[13]Junho!$E$28</f>
        <v>*</v>
      </c>
      <c r="Z17" s="86" t="str">
        <f>[13]Junho!$E$29</f>
        <v>*</v>
      </c>
      <c r="AA17" s="87" t="str">
        <f>[13]Junho!$E$30</f>
        <v>*</v>
      </c>
      <c r="AB17" s="87" t="str">
        <f>[13]Junho!$E$31</f>
        <v>*</v>
      </c>
      <c r="AC17" s="87" t="str">
        <f>[13]Junho!$E$32</f>
        <v>*</v>
      </c>
      <c r="AD17" s="87" t="str">
        <f>[13]Junho!$E$33</f>
        <v>*</v>
      </c>
      <c r="AE17" s="87" t="str">
        <f>[13]Junho!$E$34</f>
        <v>*</v>
      </c>
      <c r="AF17" s="39">
        <f t="shared" si="3"/>
        <v>82.491480771052395</v>
      </c>
    </row>
    <row r="18" spans="1:32" ht="17.100000000000001" customHeight="1" x14ac:dyDescent="0.2">
      <c r="A18" s="17" t="s">
        <v>9</v>
      </c>
      <c r="B18" s="19">
        <f>[14]Junho!$E$5</f>
        <v>81.791666666666671</v>
      </c>
      <c r="C18" s="19">
        <f>[14]Junho!$E$6</f>
        <v>72.916666666666671</v>
      </c>
      <c r="D18" s="19">
        <f>[14]Junho!$E$7</f>
        <v>62.333333333333336</v>
      </c>
      <c r="E18" s="19">
        <f>[14]Junho!$E$8</f>
        <v>59.541666666666664</v>
      </c>
      <c r="F18" s="19">
        <f>[14]Junho!$E$9</f>
        <v>77.083333333333329</v>
      </c>
      <c r="G18" s="19">
        <f>[14]Junho!$E$10</f>
        <v>74.333333333333329</v>
      </c>
      <c r="H18" s="19">
        <f>[14]Junho!$E$11</f>
        <v>70.791666666666671</v>
      </c>
      <c r="I18" s="19">
        <f>[14]Junho!$E$12</f>
        <v>78.541666666666671</v>
      </c>
      <c r="J18" s="19">
        <f>[14]Junho!$E$13</f>
        <v>91.416666666666671</v>
      </c>
      <c r="K18" s="19">
        <f>[14]Junho!$E$14</f>
        <v>86.416666666666671</v>
      </c>
      <c r="L18" s="19">
        <f>[14]Junho!$E$15</f>
        <v>74.5</v>
      </c>
      <c r="M18" s="19">
        <f>[14]Junho!$E$16</f>
        <v>68.916666666666671</v>
      </c>
      <c r="N18" s="19">
        <f>[14]Junho!$E$17</f>
        <v>64.041666666666671</v>
      </c>
      <c r="O18" s="19">
        <f>[14]Junho!$E$18</f>
        <v>76.333333333333329</v>
      </c>
      <c r="P18" s="19">
        <f>[14]Junho!$E$19</f>
        <v>80.125</v>
      </c>
      <c r="Q18" s="19">
        <f>[14]Junho!$E$20</f>
        <v>74.166666666666671</v>
      </c>
      <c r="R18" s="19">
        <f>[14]Junho!$E$21</f>
        <v>74.5</v>
      </c>
      <c r="S18" s="19">
        <f>[14]Junho!$E$22</f>
        <v>76.833333333333329</v>
      </c>
      <c r="T18" s="19">
        <f>[14]Junho!$E$23</f>
        <v>81.833333333333329</v>
      </c>
      <c r="U18" s="19">
        <f>[14]Junho!$E$24</f>
        <v>82.666666666666671</v>
      </c>
      <c r="V18" s="19">
        <f>[14]Junho!$E$25</f>
        <v>75.083333333333329</v>
      </c>
      <c r="W18" s="19">
        <f>[14]Junho!$E$26</f>
        <v>70.541666666666671</v>
      </c>
      <c r="X18" s="19">
        <f>[14]Junho!$E$27</f>
        <v>58.958333333333336</v>
      </c>
      <c r="Y18" s="19">
        <f>[14]Junho!$E$28</f>
        <v>58.666666666666664</v>
      </c>
      <c r="Z18" s="19">
        <f>[14]Junho!$E$29</f>
        <v>59.791666666666664</v>
      </c>
      <c r="AA18" s="19">
        <f>[14]Junho!$E$30</f>
        <v>63.333333333333336</v>
      </c>
      <c r="AB18" s="19">
        <f>[14]Junho!$E$31</f>
        <v>67.375</v>
      </c>
      <c r="AC18" s="19">
        <f>[14]Junho!$E$32</f>
        <v>88.833333333333329</v>
      </c>
      <c r="AD18" s="19">
        <f>[14]Junho!$E$33</f>
        <v>81.375</v>
      </c>
      <c r="AE18" s="19">
        <f>[14]Junho!$E$34</f>
        <v>74.166666666666671</v>
      </c>
      <c r="AF18" s="39">
        <f t="shared" si="3"/>
        <v>73.573611111111106</v>
      </c>
    </row>
    <row r="19" spans="1:32" ht="17.100000000000001" customHeight="1" x14ac:dyDescent="0.2">
      <c r="A19" s="17" t="s">
        <v>49</v>
      </c>
      <c r="B19" s="19">
        <f>[15]Junho!$E$5</f>
        <v>79.083333333333329</v>
      </c>
      <c r="C19" s="19">
        <f>[15]Junho!$E$6</f>
        <v>74.083333333333329</v>
      </c>
      <c r="D19" s="19">
        <f>[15]Junho!$E$7</f>
        <v>73.958333333333329</v>
      </c>
      <c r="E19" s="19">
        <f>[15]Junho!$E$8</f>
        <v>77.583333333333329</v>
      </c>
      <c r="F19" s="19">
        <f>[15]Junho!$E$9</f>
        <v>73.833333333333329</v>
      </c>
      <c r="G19" s="19">
        <f>[15]Junho!$E$10</f>
        <v>77.166666666666671</v>
      </c>
      <c r="H19" s="19">
        <f>[15]Junho!$E$11</f>
        <v>78.083333333333329</v>
      </c>
      <c r="I19" s="19">
        <f>[15]Junho!$E$12</f>
        <v>81.541666666666671</v>
      </c>
      <c r="J19" s="19">
        <f>[15]Junho!$E$13</f>
        <v>85.291666666666671</v>
      </c>
      <c r="K19" s="19">
        <f>[15]Junho!$E$14</f>
        <v>89.125</v>
      </c>
      <c r="L19" s="19">
        <f>[15]Junho!$E$15</f>
        <v>74.541666666666671</v>
      </c>
      <c r="M19" s="19">
        <f>[15]Junho!$E$16</f>
        <v>69.416666666666671</v>
      </c>
      <c r="N19" s="19">
        <f>[15]Junho!$E$17</f>
        <v>71.125</v>
      </c>
      <c r="O19" s="19">
        <f>[15]Junho!$E$18</f>
        <v>83.5</v>
      </c>
      <c r="P19" s="19">
        <f>[15]Junho!$E$19</f>
        <v>81.916666666666671</v>
      </c>
      <c r="Q19" s="19">
        <f>[15]Junho!$E$20</f>
        <v>78.041666666666671</v>
      </c>
      <c r="R19" s="19">
        <f>[15]Junho!$E$21</f>
        <v>77.666666666666671</v>
      </c>
      <c r="S19" s="19">
        <f>[15]Junho!$E$22</f>
        <v>79.625</v>
      </c>
      <c r="T19" s="19">
        <f>[15]Junho!$E$23</f>
        <v>80.708333333333329</v>
      </c>
      <c r="U19" s="19">
        <f>[15]Junho!$E$24</f>
        <v>77.25</v>
      </c>
      <c r="V19" s="19">
        <f>[15]Junho!$E$25</f>
        <v>73.291666666666671</v>
      </c>
      <c r="W19" s="19">
        <f>[15]Junho!$E$26</f>
        <v>66.625</v>
      </c>
      <c r="X19" s="19">
        <f>[15]Junho!$E$27</f>
        <v>70.333333333333329</v>
      </c>
      <c r="Y19" s="19">
        <f>[15]Junho!$E$28</f>
        <v>70.75</v>
      </c>
      <c r="Z19" s="19">
        <f>[15]Junho!$E$29</f>
        <v>72.083333333333329</v>
      </c>
      <c r="AA19" s="19">
        <f>[15]Junho!$E$30</f>
        <v>69.833333333333329</v>
      </c>
      <c r="AB19" s="19">
        <f>[15]Junho!$E$31</f>
        <v>81.208333333333329</v>
      </c>
      <c r="AC19" s="19">
        <f>[15]Junho!$E$32</f>
        <v>88.583333333333329</v>
      </c>
      <c r="AD19" s="19">
        <f>[15]Junho!$E$33</f>
        <v>81.125</v>
      </c>
      <c r="AE19" s="19">
        <f>[15]Junho!$E$34</f>
        <v>80.666666666666671</v>
      </c>
      <c r="AF19" s="39">
        <f t="shared" si="3"/>
        <v>77.268055555555549</v>
      </c>
    </row>
    <row r="20" spans="1:32" ht="17.100000000000001" customHeight="1" x14ac:dyDescent="0.2">
      <c r="A20" s="17" t="s">
        <v>10</v>
      </c>
      <c r="B20" s="19">
        <f>[16]Junho!$E$5</f>
        <v>81.416666666666671</v>
      </c>
      <c r="C20" s="19">
        <f>[16]Junho!$E$6</f>
        <v>74.625</v>
      </c>
      <c r="D20" s="19">
        <f>[16]Junho!$E$7</f>
        <v>71.833333333333329</v>
      </c>
      <c r="E20" s="19">
        <f>[16]Junho!$E$8</f>
        <v>62.583333333333336</v>
      </c>
      <c r="F20" s="19">
        <f>[16]Junho!$E$9</f>
        <v>72.375</v>
      </c>
      <c r="G20" s="19">
        <f>[16]Junho!$E$10</f>
        <v>82.541666666666671</v>
      </c>
      <c r="H20" s="19">
        <f>[16]Junho!$E$11</f>
        <v>79.541666666666671</v>
      </c>
      <c r="I20" s="19">
        <f>[16]Junho!$E$12</f>
        <v>82.333333333333329</v>
      </c>
      <c r="J20" s="19">
        <f>[16]Junho!$E$13</f>
        <v>88.458333333333329</v>
      </c>
      <c r="K20" s="19">
        <f>[16]Junho!$E$14</f>
        <v>91.625</v>
      </c>
      <c r="L20" s="19">
        <f>[16]Junho!$E$15</f>
        <v>78.75</v>
      </c>
      <c r="M20" s="19">
        <f>[16]Junho!$E$16</f>
        <v>69.541666666666671</v>
      </c>
      <c r="N20" s="19">
        <f>[16]Junho!$E$17</f>
        <v>65.875</v>
      </c>
      <c r="O20" s="19">
        <f>[16]Junho!$E$18</f>
        <v>85.5</v>
      </c>
      <c r="P20" s="19">
        <f>[16]Junho!$E$19</f>
        <v>86.166666666666671</v>
      </c>
      <c r="Q20" s="19">
        <f>[16]Junho!$E$20</f>
        <v>81.625</v>
      </c>
      <c r="R20" s="19">
        <f>[16]Junho!$E$21</f>
        <v>79.75</v>
      </c>
      <c r="S20" s="19">
        <f>[16]Junho!$E$22</f>
        <v>85.458333333333329</v>
      </c>
      <c r="T20" s="19">
        <f>[16]Junho!$E$23</f>
        <v>73.125</v>
      </c>
      <c r="U20" s="19">
        <f>[16]Junho!$E$24</f>
        <v>79.5</v>
      </c>
      <c r="V20" s="19">
        <f>[16]Junho!$E$25</f>
        <v>75.083333333333329</v>
      </c>
      <c r="W20" s="19">
        <f>[16]Junho!$E$26</f>
        <v>73.041666666666671</v>
      </c>
      <c r="X20" s="19">
        <f>[16]Junho!$E$27</f>
        <v>63.666666666666664</v>
      </c>
      <c r="Y20" s="19">
        <f>[16]Junho!$E$28</f>
        <v>59.291666666666664</v>
      </c>
      <c r="Z20" s="19">
        <f>[16]Junho!$E$29</f>
        <v>64</v>
      </c>
      <c r="AA20" s="19">
        <f>[16]Junho!$E$30</f>
        <v>69.833333333333329</v>
      </c>
      <c r="AB20" s="19">
        <f>[16]Junho!$E$31</f>
        <v>81.208333333333329</v>
      </c>
      <c r="AC20" s="19">
        <f>[16]Junho!$E$32</f>
        <v>88.583333333333329</v>
      </c>
      <c r="AD20" s="19">
        <f>[16]Junho!$E$33</f>
        <v>81.125</v>
      </c>
      <c r="AE20" s="19">
        <f>[16]Junho!$E$34</f>
        <v>80.666666666666671</v>
      </c>
      <c r="AF20" s="39">
        <f t="shared" si="3"/>
        <v>76.970833333333331</v>
      </c>
    </row>
    <row r="21" spans="1:32" ht="17.100000000000001" customHeight="1" x14ac:dyDescent="0.2">
      <c r="A21" s="17" t="s">
        <v>11</v>
      </c>
      <c r="B21" s="19">
        <f>[17]Junho!$E$5</f>
        <v>85.333333333333329</v>
      </c>
      <c r="C21" s="19">
        <f>[17]Junho!$E$6</f>
        <v>79.125</v>
      </c>
      <c r="D21" s="19">
        <f>[17]Junho!$E$7</f>
        <v>81.416666666666671</v>
      </c>
      <c r="E21" s="19">
        <f>[17]Junho!$E$8</f>
        <v>80.541666666666671</v>
      </c>
      <c r="F21" s="19">
        <f>[17]Junho!$E$9</f>
        <v>84.708333333333329</v>
      </c>
      <c r="G21" s="19">
        <f>[17]Junho!$E$10</f>
        <v>86.041666666666671</v>
      </c>
      <c r="H21" s="19">
        <f>[17]Junho!$E$11</f>
        <v>81.458333333333329</v>
      </c>
      <c r="I21" s="19">
        <f>[17]Junho!$E$12</f>
        <v>88.416666666666671</v>
      </c>
      <c r="J21" s="19">
        <f>[17]Junho!$E$13</f>
        <v>96.222222222222229</v>
      </c>
      <c r="K21" s="19">
        <f>[17]Junho!$E$14</f>
        <v>95.571428571428569</v>
      </c>
      <c r="L21" s="19">
        <f>[17]Junho!$E$15</f>
        <v>69.384615384615387</v>
      </c>
      <c r="M21" s="19">
        <f>[17]Junho!$E$16</f>
        <v>80.875</v>
      </c>
      <c r="N21" s="19">
        <f>[17]Junho!$E$17</f>
        <v>80.875</v>
      </c>
      <c r="O21" s="19">
        <f>[17]Junho!$E$18</f>
        <v>87.833333333333329</v>
      </c>
      <c r="P21" s="19">
        <f>[17]Junho!$E$19</f>
        <v>86.375</v>
      </c>
      <c r="Q21" s="19">
        <f>[17]Junho!$E$20</f>
        <v>85.041666666666671</v>
      </c>
      <c r="R21" s="19">
        <f>[17]Junho!$E$21</f>
        <v>83.916666666666671</v>
      </c>
      <c r="S21" s="19">
        <f>[17]Junho!$E$22</f>
        <v>90.791666666666671</v>
      </c>
      <c r="T21" s="19">
        <f>[17]Junho!$E$23</f>
        <v>90.541666666666671</v>
      </c>
      <c r="U21" s="19">
        <f>[17]Junho!$E$24</f>
        <v>87.75</v>
      </c>
      <c r="V21" s="19">
        <f>[17]Junho!$E$25</f>
        <v>82.666666666666671</v>
      </c>
      <c r="W21" s="19">
        <f>[17]Junho!$E$26</f>
        <v>79.041666666666671</v>
      </c>
      <c r="X21" s="19">
        <f>[17]Junho!$E$27</f>
        <v>76.583333333333329</v>
      </c>
      <c r="Y21" s="19">
        <f>[17]Junho!$E$28</f>
        <v>77.125</v>
      </c>
      <c r="Z21" s="19">
        <f>[17]Junho!$E$29</f>
        <v>77.041666666666671</v>
      </c>
      <c r="AA21" s="19">
        <f>[17]Junho!$E$30</f>
        <v>77.083333333333329</v>
      </c>
      <c r="AB21" s="19">
        <f>[17]Junho!$E$31</f>
        <v>84.666666666666671</v>
      </c>
      <c r="AC21" s="19">
        <f>[17]Junho!$E$32</f>
        <v>96.208333333333329</v>
      </c>
      <c r="AD21" s="19">
        <f>[17]Junho!$E$33</f>
        <v>80.708333333333329</v>
      </c>
      <c r="AE21" s="19">
        <f>[17]Junho!$E$34</f>
        <v>79.650000000000006</v>
      </c>
      <c r="AF21" s="39">
        <f t="shared" si="3"/>
        <v>83.766497761497774</v>
      </c>
    </row>
    <row r="22" spans="1:32" ht="17.100000000000001" customHeight="1" x14ac:dyDescent="0.2">
      <c r="A22" s="17" t="s">
        <v>12</v>
      </c>
      <c r="B22" s="19">
        <f>[18]Junho!$E$5</f>
        <v>81.541666666666671</v>
      </c>
      <c r="C22" s="19">
        <f>[18]Junho!$E$6</f>
        <v>79.5</v>
      </c>
      <c r="D22" s="19">
        <f>[18]Junho!$E$7</f>
        <v>74.583333333333329</v>
      </c>
      <c r="E22" s="19">
        <f>[18]Junho!$E$8</f>
        <v>81.5</v>
      </c>
      <c r="F22" s="19">
        <f>[18]Junho!$E$9</f>
        <v>75.875</v>
      </c>
      <c r="G22" s="19">
        <f>[18]Junho!$E$10</f>
        <v>79.208333333333329</v>
      </c>
      <c r="H22" s="19">
        <f>[18]Junho!$E$11</f>
        <v>76.75</v>
      </c>
      <c r="I22" s="19">
        <f>[18]Junho!$E$12</f>
        <v>83.791666666666671</v>
      </c>
      <c r="J22" s="19">
        <f>[18]Junho!$E$13</f>
        <v>87.208333333333329</v>
      </c>
      <c r="K22" s="19">
        <f>[18]Junho!$E$14</f>
        <v>82.416666666666671</v>
      </c>
      <c r="L22" s="19">
        <f>[18]Junho!$E$15</f>
        <v>77.291666666666671</v>
      </c>
      <c r="M22" s="19">
        <f>[18]Junho!$E$16</f>
        <v>76.583333333333329</v>
      </c>
      <c r="N22" s="19">
        <f>[18]Junho!$E$17</f>
        <v>75.75</v>
      </c>
      <c r="O22" s="19">
        <f>[18]Junho!$E$18</f>
        <v>83.416666666666671</v>
      </c>
      <c r="P22" s="19">
        <f>[18]Junho!$E$19</f>
        <v>84.083333333333329</v>
      </c>
      <c r="Q22" s="19">
        <f>[18]Junho!$E$20</f>
        <v>80.958333333333329</v>
      </c>
      <c r="R22" s="19">
        <f>[18]Junho!$E$21</f>
        <v>75.583333333333329</v>
      </c>
      <c r="S22" s="19">
        <f>[18]Junho!$E$22</f>
        <v>80.458333333333329</v>
      </c>
      <c r="T22" s="19">
        <f>[18]Junho!$E$23</f>
        <v>81.666666666666671</v>
      </c>
      <c r="U22" s="19">
        <f>[18]Junho!$E$24</f>
        <v>82.208333333333329</v>
      </c>
      <c r="V22" s="19">
        <f>[18]Junho!$E$25</f>
        <v>78.875</v>
      </c>
      <c r="W22" s="19">
        <f>[18]Junho!$E$26</f>
        <v>76.666666666666671</v>
      </c>
      <c r="X22" s="19">
        <f>[18]Junho!$E$27</f>
        <v>76.875</v>
      </c>
      <c r="Y22" s="19">
        <f>[18]Junho!$E$28</f>
        <v>77</v>
      </c>
      <c r="Z22" s="19">
        <f>[18]Junho!$E$29</f>
        <v>75.291666666666671</v>
      </c>
      <c r="AA22" s="19">
        <f>[18]Junho!$E$30</f>
        <v>78.916666666666671</v>
      </c>
      <c r="AB22" s="19">
        <f>[18]Junho!$E$31</f>
        <v>84.041666666666671</v>
      </c>
      <c r="AC22" s="19">
        <f>[18]Junho!$E$32</f>
        <v>83.708333333333329</v>
      </c>
      <c r="AD22" s="19">
        <f>[18]Junho!$E$33</f>
        <v>80</v>
      </c>
      <c r="AE22" s="19">
        <f>[18]Junho!$E$34</f>
        <v>80.958333333333329</v>
      </c>
      <c r="AF22" s="39">
        <f t="shared" si="3"/>
        <v>79.756944444444443</v>
      </c>
    </row>
    <row r="23" spans="1:32" ht="17.100000000000001" customHeight="1" x14ac:dyDescent="0.2">
      <c r="A23" s="17" t="s">
        <v>13</v>
      </c>
      <c r="B23" s="19">
        <f>[19]Junho!$E$5</f>
        <v>88.125</v>
      </c>
      <c r="C23" s="19">
        <f>[19]Junho!$E$6</f>
        <v>81.083333333333329</v>
      </c>
      <c r="D23" s="19">
        <f>[19]Junho!$E$7</f>
        <v>82.333333333333329</v>
      </c>
      <c r="E23" s="19">
        <f>[19]Junho!$E$8</f>
        <v>80.333333333333329</v>
      </c>
      <c r="F23" s="19">
        <f>[19]Junho!$E$9</f>
        <v>75.916666666666671</v>
      </c>
      <c r="G23" s="19">
        <f>[19]Junho!$E$10</f>
        <v>78.666666666666671</v>
      </c>
      <c r="H23" s="19">
        <f>[19]Junho!$E$11</f>
        <v>77.791666666666671</v>
      </c>
      <c r="I23" s="19">
        <f>[19]Junho!$E$12</f>
        <v>90.272727272727266</v>
      </c>
      <c r="J23" s="87" t="str">
        <f>[19]Junho!$E$13</f>
        <v>*</v>
      </c>
      <c r="K23" s="87" t="str">
        <f>[19]Junho!$E$14</f>
        <v>*</v>
      </c>
      <c r="L23" s="87" t="str">
        <f>[19]Junho!$E$15</f>
        <v>*</v>
      </c>
      <c r="M23" s="19">
        <f>[19]Junho!$E$16</f>
        <v>58.666666666666664</v>
      </c>
      <c r="N23" s="19">
        <f>[19]Junho!$E$17</f>
        <v>73.388888888888886</v>
      </c>
      <c r="O23" s="87" t="str">
        <f>[19]Junho!$E$18</f>
        <v>*</v>
      </c>
      <c r="P23" s="87" t="str">
        <f>[19]Junho!$E$19</f>
        <v>*</v>
      </c>
      <c r="Q23" s="87" t="str">
        <f>[19]Junho!$E$20</f>
        <v>*</v>
      </c>
      <c r="R23" s="87" t="str">
        <f>[19]Junho!$E$21</f>
        <v>*</v>
      </c>
      <c r="S23" s="87" t="str">
        <f>[19]Junho!$E$22</f>
        <v>*</v>
      </c>
      <c r="T23" s="87" t="str">
        <f>[19]Junho!$E$23</f>
        <v>*</v>
      </c>
      <c r="U23" s="87" t="str">
        <f>[19]Junho!$E$24</f>
        <v>*</v>
      </c>
      <c r="V23" s="87" t="str">
        <f>[19]Junho!$E$25</f>
        <v>*</v>
      </c>
      <c r="W23" s="87" t="str">
        <f>[19]Junho!$E$26</f>
        <v>*</v>
      </c>
      <c r="X23" s="87" t="str">
        <f>[19]Junho!$E$27</f>
        <v>*</v>
      </c>
      <c r="Y23" s="87" t="str">
        <f>[19]Junho!$E$28</f>
        <v>*</v>
      </c>
      <c r="Z23" s="87" t="str">
        <f>[19]Junho!$E$29</f>
        <v>*</v>
      </c>
      <c r="AA23" s="87" t="str">
        <f>[19]Junho!$E$30</f>
        <v>*</v>
      </c>
      <c r="AB23" s="87" t="str">
        <f>[19]Junho!$E$31</f>
        <v>*</v>
      </c>
      <c r="AC23" s="87" t="str">
        <f>[19]Junho!$E$32</f>
        <v>*</v>
      </c>
      <c r="AD23" s="87" t="str">
        <f>[19]Junho!$E$33</f>
        <v>*</v>
      </c>
      <c r="AE23" s="87" t="str">
        <f>[19]Junho!$E$34</f>
        <v>*</v>
      </c>
      <c r="AF23" s="39">
        <f t="shared" si="3"/>
        <v>78.657828282828277</v>
      </c>
    </row>
    <row r="24" spans="1:32" ht="17.100000000000001" customHeight="1" x14ac:dyDescent="0.2">
      <c r="A24" s="17" t="s">
        <v>14</v>
      </c>
      <c r="B24" s="19">
        <f>[20]Junho!$E$5</f>
        <v>84.041666666666671</v>
      </c>
      <c r="C24" s="19">
        <f>[20]Junho!$E$6</f>
        <v>81.083333333333329</v>
      </c>
      <c r="D24" s="19">
        <f>[20]Junho!$E$7</f>
        <v>71.333333333333329</v>
      </c>
      <c r="E24" s="19">
        <f>[20]Junho!$E$8</f>
        <v>71.625</v>
      </c>
      <c r="F24" s="19">
        <f>[20]Junho!$E$9</f>
        <v>66.625</v>
      </c>
      <c r="G24" s="19">
        <f>[20]Junho!$E$10</f>
        <v>67.125</v>
      </c>
      <c r="H24" s="19">
        <f>[20]Junho!$E$11</f>
        <v>62</v>
      </c>
      <c r="I24" s="19">
        <f>[20]Junho!$E$12</f>
        <v>56.375</v>
      </c>
      <c r="J24" s="19">
        <f>[20]Junho!$E$13</f>
        <v>70.375</v>
      </c>
      <c r="K24" s="19">
        <f>[20]Junho!$E$14</f>
        <v>67.791666666666671</v>
      </c>
      <c r="L24" s="19">
        <f>[20]Junho!$E$15</f>
        <v>57.375</v>
      </c>
      <c r="M24" s="19">
        <f>[20]Junho!$E$16</f>
        <v>61.166666666666664</v>
      </c>
      <c r="N24" s="19">
        <f>[20]Junho!$E$17</f>
        <v>60.041666666666664</v>
      </c>
      <c r="O24" s="19">
        <f>[20]Junho!$E$18</f>
        <v>65.708333333333329</v>
      </c>
      <c r="P24" s="19">
        <f>[20]Junho!$E$19</f>
        <v>67</v>
      </c>
      <c r="Q24" s="19">
        <f>[20]Junho!$E$20</f>
        <v>66.166666666666671</v>
      </c>
      <c r="R24" s="19">
        <f>[20]Junho!$E$21</f>
        <v>65.333333333333329</v>
      </c>
      <c r="S24" s="19">
        <f>[20]Junho!$E$22</f>
        <v>63.041666666666664</v>
      </c>
      <c r="T24" s="19">
        <f>[20]Junho!$E$23</f>
        <v>66.416666666666671</v>
      </c>
      <c r="U24" s="19">
        <f>[20]Junho!$E$24</f>
        <v>67.875</v>
      </c>
      <c r="V24" s="19">
        <f>[20]Junho!$E$25</f>
        <v>62.708333333333336</v>
      </c>
      <c r="W24" s="19">
        <f>[20]Junho!$E$26</f>
        <v>55.875</v>
      </c>
      <c r="X24" s="19">
        <f>[20]Junho!$E$27</f>
        <v>56.791666666666664</v>
      </c>
      <c r="Y24" s="19">
        <f>[20]Junho!$E$28</f>
        <v>65.041666666666671</v>
      </c>
      <c r="Z24" s="19">
        <f>[20]Junho!$E$29</f>
        <v>62.208333333333336</v>
      </c>
      <c r="AA24" s="19">
        <f>[20]Junho!$E$30</f>
        <v>59.416666666666664</v>
      </c>
      <c r="AB24" s="19">
        <f>[20]Junho!$E$31</f>
        <v>58.791666666666664</v>
      </c>
      <c r="AC24" s="19">
        <f>[20]Junho!$E$32</f>
        <v>71.958333333333329</v>
      </c>
      <c r="AD24" s="19">
        <f>[20]Junho!$E$33</f>
        <v>75.666666666666671</v>
      </c>
      <c r="AE24" s="19">
        <f>[20]Junho!$E$34</f>
        <v>64.875</v>
      </c>
      <c r="AF24" s="39">
        <f t="shared" si="3"/>
        <v>65.727777777777789</v>
      </c>
    </row>
    <row r="25" spans="1:32" ht="17.100000000000001" customHeight="1" x14ac:dyDescent="0.2">
      <c r="A25" s="17" t="s">
        <v>15</v>
      </c>
      <c r="B25" s="19">
        <f>[21]Junho!$E$5</f>
        <v>80.666666666666671</v>
      </c>
      <c r="C25" s="19">
        <f>[21]Junho!$E$6</f>
        <v>77.083333333333329</v>
      </c>
      <c r="D25" s="19">
        <f>[21]Junho!$E$7</f>
        <v>71.791666666666671</v>
      </c>
      <c r="E25" s="19">
        <f>[21]Junho!$E$8</f>
        <v>78.416666666666671</v>
      </c>
      <c r="F25" s="19">
        <f>[21]Junho!$E$9</f>
        <v>80.36363636363636</v>
      </c>
      <c r="G25" s="19">
        <f>[21]Junho!$E$10</f>
        <v>84.625</v>
      </c>
      <c r="H25" s="19">
        <f>[21]Junho!$E$11</f>
        <v>82.782608695652172</v>
      </c>
      <c r="I25" s="19">
        <f>[21]Junho!$E$12</f>
        <v>82.0625</v>
      </c>
      <c r="J25" s="19">
        <f>[21]Junho!$E$13</f>
        <v>87.75</v>
      </c>
      <c r="K25" s="19">
        <f>[21]Junho!$E$14</f>
        <v>86.454545454545453</v>
      </c>
      <c r="L25" s="19">
        <f>[21]Junho!$E$15</f>
        <v>78.833333333333329</v>
      </c>
      <c r="M25" s="19">
        <f>[21]Junho!$E$16</f>
        <v>78.277777777777771</v>
      </c>
      <c r="N25" s="19">
        <f>[21]Junho!$E$17</f>
        <v>77.833333333333329</v>
      </c>
      <c r="O25" s="19">
        <f>[21]Junho!$E$18</f>
        <v>84.142857142857139</v>
      </c>
      <c r="P25" s="19">
        <f>[21]Junho!$E$19</f>
        <v>81.625</v>
      </c>
      <c r="Q25" s="19">
        <f>[21]Junho!$E$20</f>
        <v>78.666666666666671</v>
      </c>
      <c r="R25" s="19">
        <f>[21]Junho!$E$21</f>
        <v>75.95</v>
      </c>
      <c r="S25" s="19">
        <f>[21]Junho!$E$22</f>
        <v>79.529411764705884</v>
      </c>
      <c r="T25" s="19">
        <f>[21]Junho!$E$23</f>
        <v>76.217391304347828</v>
      </c>
      <c r="U25" s="19">
        <f>[21]Junho!$E$24</f>
        <v>76.666666666666671</v>
      </c>
      <c r="V25" s="19">
        <f>[21]Junho!$E$25</f>
        <v>77.705882352941174</v>
      </c>
      <c r="W25" s="19">
        <f>[21]Junho!$E$26</f>
        <v>79.333333333333329</v>
      </c>
      <c r="X25" s="19">
        <f>[21]Junho!$E$27</f>
        <v>71.041666666666671</v>
      </c>
      <c r="Y25" s="19">
        <f>[21]Junho!$E$28</f>
        <v>68.583333333333329</v>
      </c>
      <c r="Z25" s="19">
        <f>[21]Junho!$E$29</f>
        <v>63.25</v>
      </c>
      <c r="AA25" s="19">
        <f>[21]Junho!$E$30</f>
        <v>62.958333333333336</v>
      </c>
      <c r="AB25" s="19">
        <f>[21]Junho!$E$31</f>
        <v>84.526315789473685</v>
      </c>
      <c r="AC25" s="19" t="str">
        <f>[21]Junho!$E$32</f>
        <v>*</v>
      </c>
      <c r="AD25" s="19">
        <f>[21]Junho!$E$33</f>
        <v>81.599999999999994</v>
      </c>
      <c r="AE25" s="19">
        <f>[21]Junho!$E$34</f>
        <v>73.333333333333329</v>
      </c>
      <c r="AF25" s="39">
        <f t="shared" si="3"/>
        <v>78.002457240664512</v>
      </c>
    </row>
    <row r="26" spans="1:32" ht="17.100000000000001" customHeight="1" x14ac:dyDescent="0.2">
      <c r="A26" s="17" t="s">
        <v>16</v>
      </c>
      <c r="B26" s="19">
        <f>[22]Junho!$E$5</f>
        <v>79.083333333333329</v>
      </c>
      <c r="C26" s="19">
        <f>[22]Junho!$E$6</f>
        <v>74.916666666666671</v>
      </c>
      <c r="D26" s="19">
        <f>[22]Junho!$E$7</f>
        <v>77.208333333333329</v>
      </c>
      <c r="E26" s="19">
        <f>[22]Junho!$E$8</f>
        <v>76.583333333333329</v>
      </c>
      <c r="F26" s="19">
        <f>[22]Junho!$E$9</f>
        <v>78.041666666666671</v>
      </c>
      <c r="G26" s="19">
        <f>[22]Junho!$E$10</f>
        <v>93.708333333333329</v>
      </c>
      <c r="H26" s="19">
        <f>[22]Junho!$E$11</f>
        <v>83.583333333333329</v>
      </c>
      <c r="I26" s="19">
        <f>[22]Junho!$E$12</f>
        <v>80.583333333333329</v>
      </c>
      <c r="J26" s="19">
        <f>[22]Junho!$E$13</f>
        <v>88.291666666666671</v>
      </c>
      <c r="K26" s="19">
        <f>[22]Junho!$E$14</f>
        <v>84.458333333333329</v>
      </c>
      <c r="L26" s="19">
        <f>[22]Junho!$E$15</f>
        <v>74.125</v>
      </c>
      <c r="M26" s="19">
        <f>[22]Junho!$E$16</f>
        <v>70.291666666666671</v>
      </c>
      <c r="N26" s="19">
        <f>[22]Junho!$E$17</f>
        <v>81.25</v>
      </c>
      <c r="O26" s="19">
        <f>[22]Junho!$E$18</f>
        <v>93.583333333333329</v>
      </c>
      <c r="P26" s="19">
        <f>[22]Junho!$E$19</f>
        <v>88.75</v>
      </c>
      <c r="Q26" s="19">
        <f>[22]Junho!$E$20</f>
        <v>92.75</v>
      </c>
      <c r="R26" s="19">
        <f>[22]Junho!$E$21</f>
        <v>86.375</v>
      </c>
      <c r="S26" s="19">
        <f>[22]Junho!$E$22</f>
        <v>86.125</v>
      </c>
      <c r="T26" s="19">
        <f>[22]Junho!$E$23</f>
        <v>81.875</v>
      </c>
      <c r="U26" s="19">
        <f>[22]Junho!$E$24</f>
        <v>75.416666666666671</v>
      </c>
      <c r="V26" s="19">
        <f>[22]Junho!$E$25</f>
        <v>78.875</v>
      </c>
      <c r="W26" s="19">
        <f>[22]Junho!$E$26</f>
        <v>74.791666666666671</v>
      </c>
      <c r="X26" s="19">
        <f>[22]Junho!$E$27</f>
        <v>69.333333333333329</v>
      </c>
      <c r="Y26" s="19">
        <f>[22]Junho!$E$28</f>
        <v>67.625</v>
      </c>
      <c r="Z26" s="19">
        <f>[22]Junho!$E$29</f>
        <v>68.291666666666671</v>
      </c>
      <c r="AA26" s="19">
        <f>[22]Junho!$E$30</f>
        <v>71.833333333333329</v>
      </c>
      <c r="AB26" s="19">
        <f>[22]Junho!$E$31</f>
        <v>90.458333333333329</v>
      </c>
      <c r="AC26" s="19">
        <f>[22]Junho!$E$32</f>
        <v>91.625</v>
      </c>
      <c r="AD26" s="19">
        <f>[22]Junho!$E$33</f>
        <v>82.458333333333329</v>
      </c>
      <c r="AE26" s="19">
        <f>[22]Junho!$E$34</f>
        <v>81.958333333333329</v>
      </c>
      <c r="AF26" s="39">
        <f t="shared" si="3"/>
        <v>80.808333333333351</v>
      </c>
    </row>
    <row r="27" spans="1:32" ht="17.100000000000001" customHeight="1" x14ac:dyDescent="0.2">
      <c r="A27" s="17" t="s">
        <v>17</v>
      </c>
      <c r="B27" s="19">
        <f>[23]Junho!$E$5</f>
        <v>83.875</v>
      </c>
      <c r="C27" s="19">
        <f>[23]Junho!$E$6</f>
        <v>80.25</v>
      </c>
      <c r="D27" s="19">
        <f>[23]Junho!$E$7</f>
        <v>78.75</v>
      </c>
      <c r="E27" s="19">
        <f>[23]Junho!$E$8</f>
        <v>70.541666666666671</v>
      </c>
      <c r="F27" s="19">
        <f>[23]Junho!$E$9</f>
        <v>78.875</v>
      </c>
      <c r="G27" s="19">
        <f>[23]Junho!$E$10</f>
        <v>76.083333333333329</v>
      </c>
      <c r="H27" s="19">
        <f>[23]Junho!$E$11</f>
        <v>72</v>
      </c>
      <c r="I27" s="19">
        <f>[23]Junho!$E$12</f>
        <v>79.208333333333329</v>
      </c>
      <c r="J27" s="19">
        <f>[23]Junho!$E$13</f>
        <v>93.583333333333329</v>
      </c>
      <c r="K27" s="19">
        <f>[23]Junho!$E$14</f>
        <v>89.958333333333329</v>
      </c>
      <c r="L27" s="19">
        <f>[23]Junho!$E$15</f>
        <v>77</v>
      </c>
      <c r="M27" s="19">
        <f>[23]Junho!$E$16</f>
        <v>74.458333333333329</v>
      </c>
      <c r="N27" s="19">
        <f>[23]Junho!$E$17</f>
        <v>69.416666666666671</v>
      </c>
      <c r="O27" s="19">
        <f>[23]Junho!$E$18</f>
        <v>85</v>
      </c>
      <c r="P27" s="19">
        <f>[23]Junho!$E$19</f>
        <v>84.666666666666671</v>
      </c>
      <c r="Q27" s="19">
        <f>[23]Junho!$E$20</f>
        <v>81.125</v>
      </c>
      <c r="R27" s="19">
        <f>[23]Junho!$E$21</f>
        <v>81.375</v>
      </c>
      <c r="S27" s="19">
        <f>[23]Junho!$E$22</f>
        <v>85.041666666666671</v>
      </c>
      <c r="T27" s="19">
        <f>[23]Junho!$E$23</f>
        <v>85.5</v>
      </c>
      <c r="U27" s="19">
        <f>[23]Junho!$E$24</f>
        <v>86.541666666666671</v>
      </c>
      <c r="V27" s="19">
        <f>[23]Junho!$E$25</f>
        <v>78.75</v>
      </c>
      <c r="W27" s="19">
        <f>[23]Junho!$E$26</f>
        <v>76</v>
      </c>
      <c r="X27" s="19">
        <f>[23]Junho!$E$27</f>
        <v>68.041666666666671</v>
      </c>
      <c r="Y27" s="19">
        <f>[23]Junho!$E$28</f>
        <v>69.458333333333329</v>
      </c>
      <c r="Z27" s="19">
        <f>[23]Junho!$E$29</f>
        <v>70.208333333333329</v>
      </c>
      <c r="AA27" s="19">
        <f>[23]Junho!$E$30</f>
        <v>71.041666666666671</v>
      </c>
      <c r="AB27" s="19">
        <f>[23]Junho!$E$31</f>
        <v>74.833333333333329</v>
      </c>
      <c r="AC27" s="19">
        <f>[23]Junho!$E$32</f>
        <v>88.666666666666671</v>
      </c>
      <c r="AD27" s="19">
        <f>[23]Junho!$E$33</f>
        <v>79.875</v>
      </c>
      <c r="AE27" s="19">
        <f>[23]Junho!$E$34</f>
        <v>81.708333333333329</v>
      </c>
      <c r="AF27" s="39">
        <f>AVERAGE(B27:AE27)</f>
        <v>79.061111111111131</v>
      </c>
    </row>
    <row r="28" spans="1:32" ht="17.100000000000001" customHeight="1" x14ac:dyDescent="0.2">
      <c r="A28" s="17" t="s">
        <v>18</v>
      </c>
      <c r="B28" s="19">
        <f>[24]Junho!$E$5</f>
        <v>79.083333333333329</v>
      </c>
      <c r="C28" s="19">
        <f>[24]Junho!$E$6</f>
        <v>84.458333333333329</v>
      </c>
      <c r="D28" s="19">
        <f>[24]Junho!$E$7</f>
        <v>76.375</v>
      </c>
      <c r="E28" s="19">
        <f>[24]Junho!$E$8</f>
        <v>78.208333333333329</v>
      </c>
      <c r="F28" s="19">
        <f>[24]Junho!$E$9</f>
        <v>73.875</v>
      </c>
      <c r="G28" s="19">
        <f>[24]Junho!$E$10</f>
        <v>74.25</v>
      </c>
      <c r="H28" s="19">
        <f>[24]Junho!$E$11</f>
        <v>71.833333333333329</v>
      </c>
      <c r="I28" s="19">
        <f>[24]Junho!$E$12</f>
        <v>69.25</v>
      </c>
      <c r="J28" s="19">
        <f>[24]Junho!$E$13</f>
        <v>79.708333333333329</v>
      </c>
      <c r="K28" s="19">
        <f>[24]Junho!$E$14</f>
        <v>79.5</v>
      </c>
      <c r="L28" s="19">
        <f>[24]Junho!$E$15</f>
        <v>75.416666666666671</v>
      </c>
      <c r="M28" s="19">
        <f>[24]Junho!$E$16</f>
        <v>69.625</v>
      </c>
      <c r="N28" s="19">
        <f>[24]Junho!$E$17</f>
        <v>67.958333333333329</v>
      </c>
      <c r="O28" s="19">
        <f>[24]Junho!$E$18</f>
        <v>71.125</v>
      </c>
      <c r="P28" s="19">
        <f>[24]Junho!$E$19</f>
        <v>69.952380952380949</v>
      </c>
      <c r="Q28" s="19">
        <f>[24]Junho!$E$20</f>
        <v>66.208333333333329</v>
      </c>
      <c r="R28" s="19">
        <f>[24]Junho!$E$21</f>
        <v>66</v>
      </c>
      <c r="S28" s="19">
        <f>[24]Junho!$E$22</f>
        <v>64.333333333333329</v>
      </c>
      <c r="T28" s="19">
        <f>[24]Junho!$E$23</f>
        <v>68.166666666666671</v>
      </c>
      <c r="U28" s="19">
        <f>[24]Junho!$E$24</f>
        <v>69.041666666666671</v>
      </c>
      <c r="V28" s="19">
        <f>[24]Junho!$E$25</f>
        <v>64.583333333333329</v>
      </c>
      <c r="W28" s="19">
        <f>[24]Junho!$E$26</f>
        <v>59.75</v>
      </c>
      <c r="X28" s="19">
        <f>[24]Junho!$E$27</f>
        <v>58.916666666666664</v>
      </c>
      <c r="Y28" s="19">
        <f>[24]Junho!$E$28</f>
        <v>60.625</v>
      </c>
      <c r="Z28" s="19">
        <f>[24]Junho!$E$29</f>
        <v>61.083333333333336</v>
      </c>
      <c r="AA28" s="19">
        <f>[24]Junho!$E$30</f>
        <v>63.625</v>
      </c>
      <c r="AB28" s="19">
        <f>[24]Junho!$E$31</f>
        <v>67.333333333333329</v>
      </c>
      <c r="AC28" s="19">
        <f>[24]Junho!$E$32</f>
        <v>73.625</v>
      </c>
      <c r="AD28" s="19">
        <f>[24]Junho!$E$33</f>
        <v>78.875</v>
      </c>
      <c r="AE28" s="19">
        <f>[24]Junho!$E$34</f>
        <v>74.583333333333329</v>
      </c>
      <c r="AF28" s="39">
        <f t="shared" si="3"/>
        <v>70.578968253968256</v>
      </c>
    </row>
    <row r="29" spans="1:32" ht="17.100000000000001" customHeight="1" x14ac:dyDescent="0.2">
      <c r="A29" s="17" t="s">
        <v>19</v>
      </c>
      <c r="B29" s="19">
        <f>[25]Junho!$E$5</f>
        <v>81.375</v>
      </c>
      <c r="C29" s="19">
        <f>[25]Junho!$E$6</f>
        <v>75.208333333333329</v>
      </c>
      <c r="D29" s="19">
        <f>[25]Junho!$E$7</f>
        <v>69.333333333333329</v>
      </c>
      <c r="E29" s="19">
        <f>[25]Junho!$E$8</f>
        <v>64.125</v>
      </c>
      <c r="F29" s="19">
        <f>[25]Junho!$E$9</f>
        <v>76.083333333333329</v>
      </c>
      <c r="G29" s="19">
        <f>[25]Junho!$E$10</f>
        <v>92.086956521739125</v>
      </c>
      <c r="H29" s="19">
        <f>[25]Junho!$E$11</f>
        <v>75.5</v>
      </c>
      <c r="I29" s="19">
        <f>[25]Junho!$E$12</f>
        <v>87.25</v>
      </c>
      <c r="J29" s="19">
        <f>[25]Junho!$E$13</f>
        <v>88.666666666666671</v>
      </c>
      <c r="K29" s="19">
        <f>[25]Junho!$E$14</f>
        <v>90.956521739130437</v>
      </c>
      <c r="L29" s="19">
        <f>[25]Junho!$E$15</f>
        <v>73.2</v>
      </c>
      <c r="M29" s="19">
        <f>[25]Junho!$E$16</f>
        <v>73.833333333333329</v>
      </c>
      <c r="N29" s="19">
        <f>[25]Junho!$E$17</f>
        <v>71.375</v>
      </c>
      <c r="O29" s="19">
        <f>[25]Junho!$E$18</f>
        <v>94.166666666666671</v>
      </c>
      <c r="P29" s="19">
        <f>[25]Junho!$E$19</f>
        <v>90.17647058823529</v>
      </c>
      <c r="Q29" s="19">
        <f>[25]Junho!$E$20</f>
        <v>91.05</v>
      </c>
      <c r="R29" s="19">
        <f>[25]Junho!$E$21</f>
        <v>70.818181818181813</v>
      </c>
      <c r="S29" s="19">
        <f>[25]Junho!$E$22</f>
        <v>91.416666666666671</v>
      </c>
      <c r="T29" s="19">
        <f>[25]Junho!$E$23</f>
        <v>70.214285714285708</v>
      </c>
      <c r="U29" s="19">
        <f>[25]Junho!$E$24</f>
        <v>79.041666666666671</v>
      </c>
      <c r="V29" s="19">
        <f>[25]Junho!$E$25</f>
        <v>77.833333333333329</v>
      </c>
      <c r="W29" s="19">
        <f>[25]Junho!$E$26</f>
        <v>74.375</v>
      </c>
      <c r="X29" s="19">
        <f>[25]Junho!$E$27</f>
        <v>69.166666666666671</v>
      </c>
      <c r="Y29" s="19">
        <f>[25]Junho!$E$28</f>
        <v>65.083333333333329</v>
      </c>
      <c r="Z29" s="19">
        <f>[25]Junho!$E$29</f>
        <v>70</v>
      </c>
      <c r="AA29" s="19">
        <f>[25]Junho!$E$30</f>
        <v>72.083333333333329</v>
      </c>
      <c r="AB29" s="19">
        <f>[25]Junho!$E$31</f>
        <v>90</v>
      </c>
      <c r="AC29" s="19">
        <f>[25]Junho!$E$32</f>
        <v>92.235294117647058</v>
      </c>
      <c r="AD29" s="19">
        <f>[25]Junho!$E$33</f>
        <v>87.6875</v>
      </c>
      <c r="AE29" s="19">
        <f>[25]Junho!$E$34</f>
        <v>69.631578947368425</v>
      </c>
      <c r="AF29" s="39">
        <f t="shared" si="3"/>
        <v>79.132448537108473</v>
      </c>
    </row>
    <row r="30" spans="1:32" ht="17.100000000000001" customHeight="1" x14ac:dyDescent="0.2">
      <c r="A30" s="17" t="s">
        <v>31</v>
      </c>
      <c r="B30" s="19">
        <f>[26]Junho!$E$5</f>
        <v>87.083333333333329</v>
      </c>
      <c r="C30" s="19">
        <f>[26]Junho!$E$6</f>
        <v>79.708333333333329</v>
      </c>
      <c r="D30" s="19">
        <f>[26]Junho!$E$7</f>
        <v>72.708333333333329</v>
      </c>
      <c r="E30" s="19">
        <f>[26]Junho!$E$8</f>
        <v>68.375</v>
      </c>
      <c r="F30" s="19">
        <f>[26]Junho!$E$9</f>
        <v>76.5</v>
      </c>
      <c r="G30" s="19">
        <f>[26]Junho!$E$10</f>
        <v>78.75</v>
      </c>
      <c r="H30" s="19">
        <f>[26]Junho!$E$11</f>
        <v>75.375</v>
      </c>
      <c r="I30" s="19">
        <f>[26]Junho!$E$12</f>
        <v>77.75</v>
      </c>
      <c r="J30" s="19">
        <f>[26]Junho!$E$13</f>
        <v>94.75</v>
      </c>
      <c r="K30" s="19">
        <f>[26]Junho!$E$14</f>
        <v>89.083333333333329</v>
      </c>
      <c r="L30" s="19">
        <f>[26]Junho!$E$15</f>
        <v>73.166666666666671</v>
      </c>
      <c r="M30" s="19">
        <f>[26]Junho!$E$16</f>
        <v>62.166666666666664</v>
      </c>
      <c r="N30" s="19">
        <f>[26]Junho!$E$17</f>
        <v>67.125</v>
      </c>
      <c r="O30" s="19">
        <f>[26]Junho!$E$18</f>
        <v>83.208333333333329</v>
      </c>
      <c r="P30" s="19">
        <f>[26]Junho!$E$19</f>
        <v>82.375</v>
      </c>
      <c r="Q30" s="19">
        <f>[26]Junho!$E$20</f>
        <v>74.916666666666671</v>
      </c>
      <c r="R30" s="19">
        <f>[26]Junho!$E$21</f>
        <v>75.583333333333329</v>
      </c>
      <c r="S30" s="19">
        <f>[26]Junho!$E$22</f>
        <v>75.125</v>
      </c>
      <c r="T30" s="19">
        <f>[26]Junho!$E$23</f>
        <v>83.291666666666671</v>
      </c>
      <c r="U30" s="19">
        <f>[26]Junho!$E$24</f>
        <v>81.791666666666671</v>
      </c>
      <c r="V30" s="19">
        <f>[26]Junho!$E$25</f>
        <v>72.333333333333329</v>
      </c>
      <c r="W30" s="19">
        <f>[26]Junho!$E$26</f>
        <v>57.958333333333336</v>
      </c>
      <c r="X30" s="19">
        <f>[26]Junho!$E$27</f>
        <v>55.708333333333336</v>
      </c>
      <c r="Y30" s="19">
        <f>[26]Junho!$E$28</f>
        <v>59.458333333333336</v>
      </c>
      <c r="Z30" s="19">
        <f>[26]Junho!$E$29</f>
        <v>62.291666666666664</v>
      </c>
      <c r="AA30" s="19">
        <f>[26]Junho!$E$30</f>
        <v>67.583333333333329</v>
      </c>
      <c r="AB30" s="19">
        <f>[26]Junho!$E$31</f>
        <v>74.666666666666671</v>
      </c>
      <c r="AC30" s="19">
        <f>[26]Junho!$E$32</f>
        <v>88.833333333333329</v>
      </c>
      <c r="AD30" s="19">
        <f>[26]Junho!$E$33</f>
        <v>83.333333333333329</v>
      </c>
      <c r="AE30" s="19">
        <f>[26]Junho!$E$34</f>
        <v>76.458333333333329</v>
      </c>
      <c r="AF30" s="39">
        <f t="shared" si="3"/>
        <v>75.248611111111117</v>
      </c>
    </row>
    <row r="31" spans="1:32" ht="17.100000000000001" customHeight="1" x14ac:dyDescent="0.2">
      <c r="A31" s="17" t="s">
        <v>51</v>
      </c>
      <c r="B31" s="19">
        <f>[27]Junho!$E$5</f>
        <v>82.208333333333329</v>
      </c>
      <c r="C31" s="19">
        <f>[27]Junho!$E$6</f>
        <v>92.208333333333329</v>
      </c>
      <c r="D31" s="19">
        <f>[27]Junho!$E$7</f>
        <v>87.333333333333329</v>
      </c>
      <c r="E31" s="19">
        <f>[27]Junho!$E$8</f>
        <v>77.041666666666671</v>
      </c>
      <c r="F31" s="19">
        <f>[27]Junho!$E$9</f>
        <v>72.791666666666671</v>
      </c>
      <c r="G31" s="19">
        <f>[27]Junho!$E$10</f>
        <v>70.25</v>
      </c>
      <c r="H31" s="19">
        <f>[27]Junho!$E$11</f>
        <v>68.916666666666671</v>
      </c>
      <c r="I31" s="19">
        <f>[27]Junho!$E$12</f>
        <v>66.541666666666671</v>
      </c>
      <c r="J31" s="19">
        <f>[27]Junho!$E$13</f>
        <v>72.458333333333329</v>
      </c>
      <c r="K31" s="19">
        <f>[27]Junho!$E$14</f>
        <v>69.25</v>
      </c>
      <c r="L31" s="19">
        <f>[27]Junho!$E$15</f>
        <v>59.333333333333336</v>
      </c>
      <c r="M31" s="19">
        <f>[27]Junho!$E$16</f>
        <v>62</v>
      </c>
      <c r="N31" s="19">
        <f>[27]Junho!$E$17</f>
        <v>63.333333333333336</v>
      </c>
      <c r="O31" s="19">
        <f>[27]Junho!$E$18</f>
        <v>67.75</v>
      </c>
      <c r="P31" s="19">
        <f>[27]Junho!$E$19</f>
        <v>82.166666666666671</v>
      </c>
      <c r="Q31" s="19">
        <f>[27]Junho!$E$20</f>
        <v>72.666666666666671</v>
      </c>
      <c r="R31" s="19">
        <f>[27]Junho!$E$21</f>
        <v>64.75</v>
      </c>
      <c r="S31" s="19">
        <f>[27]Junho!$E$22</f>
        <v>62.625</v>
      </c>
      <c r="T31" s="19">
        <f>[27]Junho!$E$23</f>
        <v>69.75</v>
      </c>
      <c r="U31" s="19">
        <f>[27]Junho!$E$24</f>
        <v>73.5</v>
      </c>
      <c r="V31" s="19">
        <f>[27]Junho!$E$25</f>
        <v>64.25</v>
      </c>
      <c r="W31" s="19">
        <f>[27]Junho!$E$26</f>
        <v>52.25</v>
      </c>
      <c r="X31" s="19">
        <f>[27]Junho!$E$27</f>
        <v>53.833333333333336</v>
      </c>
      <c r="Y31" s="19">
        <f>[27]Junho!$E$28</f>
        <v>57.708333333333336</v>
      </c>
      <c r="Z31" s="19">
        <f>[27]Junho!$E$29</f>
        <v>61.208333333333336</v>
      </c>
      <c r="AA31" s="19">
        <f>[27]Junho!$E$30</f>
        <v>62.708333333333336</v>
      </c>
      <c r="AB31" s="19">
        <f>[27]Junho!$E$31</f>
        <v>63.25</v>
      </c>
      <c r="AC31" s="19">
        <f>[27]Junho!$E$32</f>
        <v>92.625</v>
      </c>
      <c r="AD31" s="19">
        <f>[27]Junho!$E$33</f>
        <v>89.375</v>
      </c>
      <c r="AE31" s="19">
        <f>[27]Junho!$E$34</f>
        <v>78.583333333333329</v>
      </c>
      <c r="AF31" s="39">
        <f t="shared" si="3"/>
        <v>70.422222222222217</v>
      </c>
    </row>
    <row r="32" spans="1:32" ht="17.100000000000001" customHeight="1" x14ac:dyDescent="0.2">
      <c r="A32" s="17" t="s">
        <v>20</v>
      </c>
      <c r="B32" s="19">
        <f>[28]Junho!$E$5</f>
        <v>81.083333333333329</v>
      </c>
      <c r="C32" s="19">
        <f>[28]Junho!$E$6</f>
        <v>74.875</v>
      </c>
      <c r="D32" s="19">
        <f>[28]Junho!$E$7</f>
        <v>70.916666666666671</v>
      </c>
      <c r="E32" s="19">
        <f>[28]Junho!$E$8</f>
        <v>68.625</v>
      </c>
      <c r="F32" s="19">
        <f>[28]Junho!$E$9</f>
        <v>70.458333333333329</v>
      </c>
      <c r="G32" s="19">
        <f>[28]Junho!$E$10</f>
        <v>71.125</v>
      </c>
      <c r="H32" s="19">
        <f>[28]Junho!$E$11</f>
        <v>62.583333333333336</v>
      </c>
      <c r="I32" s="19">
        <f>[28]Junho!$E$12</f>
        <v>56.5</v>
      </c>
      <c r="J32" s="19">
        <f>[28]Junho!$E$13</f>
        <v>78.208333333333329</v>
      </c>
      <c r="K32" s="19">
        <f>[28]Junho!$E$14</f>
        <v>72.708333333333329</v>
      </c>
      <c r="L32" s="19">
        <f>[28]Junho!$E$15</f>
        <v>64.166666666666671</v>
      </c>
      <c r="M32" s="19">
        <f>[28]Junho!$E$16</f>
        <v>59.833333333333336</v>
      </c>
      <c r="N32" s="19">
        <f>[28]Junho!$E$17</f>
        <v>60.958333333333336</v>
      </c>
      <c r="O32" s="19">
        <f>[28]Junho!$E$18</f>
        <v>66.208333333333329</v>
      </c>
      <c r="P32" s="19">
        <f>[28]Junho!$E$19</f>
        <v>63.708333333333336</v>
      </c>
      <c r="Q32" s="19">
        <f>[28]Junho!$E$20</f>
        <v>62.166666666666664</v>
      </c>
      <c r="R32" s="19">
        <f>[28]Junho!$E$21</f>
        <v>63.875</v>
      </c>
      <c r="S32" s="19">
        <f>[28]Junho!$E$22</f>
        <v>62.458333333333336</v>
      </c>
      <c r="T32" s="19">
        <f>[28]Junho!$E$23</f>
        <v>67.166666666666671</v>
      </c>
      <c r="U32" s="19">
        <f>[28]Junho!$E$24</f>
        <v>68.708333333333329</v>
      </c>
      <c r="V32" s="19">
        <f>[28]Junho!$E$25</f>
        <v>67</v>
      </c>
      <c r="W32" s="19">
        <f>[28]Junho!$E$26</f>
        <v>64.333333333333329</v>
      </c>
      <c r="X32" s="19">
        <f>[28]Junho!$E$27</f>
        <v>61.75</v>
      </c>
      <c r="Y32" s="19">
        <f>[28]Junho!$E$28</f>
        <v>65.625</v>
      </c>
      <c r="Z32" s="19">
        <f>[28]Junho!$E$29</f>
        <v>64.75</v>
      </c>
      <c r="AA32" s="19">
        <f>[28]Junho!$E$30</f>
        <v>62.625</v>
      </c>
      <c r="AB32" s="19">
        <f>[28]Junho!$E$31</f>
        <v>62.333333333333336</v>
      </c>
      <c r="AC32" s="19">
        <f>[28]Junho!$E$32</f>
        <v>70.208333333333329</v>
      </c>
      <c r="AD32" s="19">
        <f>[28]Junho!$E$33</f>
        <v>73.125</v>
      </c>
      <c r="AE32" s="19">
        <f>[28]Junho!$E$34</f>
        <v>70.166666666666671</v>
      </c>
      <c r="AF32" s="39">
        <f t="shared" si="3"/>
        <v>66.941666666666663</v>
      </c>
    </row>
    <row r="33" spans="1:35" s="5" customFormat="1" ht="17.100000000000001" customHeight="1" x14ac:dyDescent="0.2">
      <c r="A33" s="32" t="s">
        <v>34</v>
      </c>
      <c r="B33" s="33">
        <f t="shared" ref="B33:AF33" si="4">AVERAGE(B5:B32)</f>
        <v>82.337962962962976</v>
      </c>
      <c r="C33" s="33">
        <f t="shared" si="4"/>
        <v>78.4861111111111</v>
      </c>
      <c r="D33" s="33">
        <f t="shared" si="4"/>
        <v>73.869444444444426</v>
      </c>
      <c r="E33" s="33">
        <f t="shared" si="4"/>
        <v>73.304012345679013</v>
      </c>
      <c r="F33" s="33">
        <f t="shared" si="4"/>
        <v>74.969743733632612</v>
      </c>
      <c r="G33" s="33">
        <f t="shared" si="4"/>
        <v>78.161998327759193</v>
      </c>
      <c r="H33" s="33">
        <f t="shared" si="4"/>
        <v>73.093800322061185</v>
      </c>
      <c r="I33" s="33">
        <f t="shared" si="4"/>
        <v>76.077230639730629</v>
      </c>
      <c r="J33" s="33">
        <f t="shared" si="4"/>
        <v>84.959508547008554</v>
      </c>
      <c r="K33" s="33">
        <f t="shared" si="4"/>
        <v>82.472083170452748</v>
      </c>
      <c r="L33" s="33">
        <f t="shared" si="4"/>
        <v>71.972660032275428</v>
      </c>
      <c r="M33" s="33">
        <f t="shared" si="4"/>
        <v>68.846707818930042</v>
      </c>
      <c r="N33" s="33">
        <f t="shared" si="4"/>
        <v>68.893812463256893</v>
      </c>
      <c r="O33" s="33">
        <f t="shared" si="4"/>
        <v>77.607960662525869</v>
      </c>
      <c r="P33" s="33">
        <f t="shared" si="4"/>
        <v>78.237104657916689</v>
      </c>
      <c r="Q33" s="33">
        <f t="shared" si="4"/>
        <v>74.989636752136761</v>
      </c>
      <c r="R33" s="33">
        <f t="shared" si="4"/>
        <v>73.031148018648011</v>
      </c>
      <c r="S33" s="33">
        <f t="shared" si="4"/>
        <v>74.925904977375566</v>
      </c>
      <c r="T33" s="33">
        <f t="shared" si="4"/>
        <v>76.175044858523137</v>
      </c>
      <c r="U33" s="33">
        <f t="shared" si="4"/>
        <v>77.00266666666667</v>
      </c>
      <c r="V33" s="33">
        <f t="shared" si="4"/>
        <v>71.39790196078431</v>
      </c>
      <c r="W33" s="33">
        <f t="shared" si="4"/>
        <v>66.614999999999995</v>
      </c>
      <c r="X33" s="33">
        <f t="shared" si="4"/>
        <v>62.677820512820524</v>
      </c>
      <c r="Y33" s="33">
        <f t="shared" si="4"/>
        <v>64.762307692307672</v>
      </c>
      <c r="Z33" s="33">
        <f t="shared" si="4"/>
        <v>65.255606060606056</v>
      </c>
      <c r="AA33" s="33">
        <f t="shared" si="4"/>
        <v>67.221999999999994</v>
      </c>
      <c r="AB33" s="33">
        <f t="shared" si="4"/>
        <v>73.711052631578951</v>
      </c>
      <c r="AC33" s="33">
        <f t="shared" si="4"/>
        <v>83.562766410912175</v>
      </c>
      <c r="AD33" s="33">
        <f t="shared" si="4"/>
        <v>81.134833333333319</v>
      </c>
      <c r="AE33" s="33">
        <f t="shared" si="4"/>
        <v>74.844596491228046</v>
      </c>
      <c r="AF33" s="39">
        <f t="shared" si="4"/>
        <v>74.585363494072084</v>
      </c>
      <c r="AG33" s="8"/>
    </row>
    <row r="35" spans="1:35" x14ac:dyDescent="0.2">
      <c r="A35" s="82"/>
      <c r="B35" s="82"/>
      <c r="C35" s="83"/>
      <c r="D35" s="83" t="s">
        <v>142</v>
      </c>
      <c r="E35" s="83"/>
      <c r="F35" s="83"/>
      <c r="G35" s="83"/>
      <c r="M35" s="2" t="s">
        <v>52</v>
      </c>
      <c r="V35" s="2" t="s">
        <v>140</v>
      </c>
      <c r="AD35" s="9"/>
      <c r="AF35" s="2"/>
      <c r="AG35" s="9"/>
      <c r="AH35" s="2"/>
    </row>
    <row r="36" spans="1:35" x14ac:dyDescent="0.2">
      <c r="J36" s="20"/>
      <c r="K36" s="20"/>
      <c r="L36" s="20"/>
      <c r="M36" s="20" t="s">
        <v>53</v>
      </c>
      <c r="N36" s="20"/>
      <c r="O36" s="20"/>
      <c r="P36" s="20"/>
      <c r="V36" s="20" t="s">
        <v>141</v>
      </c>
      <c r="W36" s="20"/>
      <c r="AD36" s="9"/>
      <c r="AE36" s="1"/>
      <c r="AF36"/>
      <c r="AG36" s="2"/>
      <c r="AH36" s="2"/>
      <c r="AI36" s="2"/>
    </row>
    <row r="37" spans="1:35" x14ac:dyDescent="0.2">
      <c r="Q37" s="31"/>
      <c r="R37" s="31"/>
      <c r="S37" s="31"/>
      <c r="AH37" s="15"/>
    </row>
    <row r="38" spans="1:35" x14ac:dyDescent="0.2">
      <c r="E38" s="90"/>
      <c r="F38" s="90"/>
      <c r="G38" s="90"/>
      <c r="H38" s="90" t="s">
        <v>144</v>
      </c>
      <c r="I38" s="90"/>
      <c r="J38" s="90"/>
      <c r="K38" s="90"/>
      <c r="L38" s="90"/>
    </row>
    <row r="39" spans="1:35" x14ac:dyDescent="0.2">
      <c r="G39" s="2" t="s">
        <v>54</v>
      </c>
    </row>
    <row r="40" spans="1:35" x14ac:dyDescent="0.2">
      <c r="M40" s="2" t="s">
        <v>54</v>
      </c>
      <c r="Y40" s="2" t="s">
        <v>54</v>
      </c>
    </row>
  </sheetData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1:AF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S35" sqref="S35"/>
    </sheetView>
  </sheetViews>
  <sheetFormatPr defaultRowHeight="12.75" x14ac:dyDescent="0.2"/>
  <cols>
    <col min="1" max="1" width="19.140625" style="2" bestFit="1" customWidth="1"/>
    <col min="2" max="31" width="6.42578125" style="2" customWidth="1"/>
    <col min="32" max="32" width="7.5703125" style="9" bestFit="1" customWidth="1"/>
    <col min="33" max="33" width="7.28515625" style="1" bestFit="1" customWidth="1"/>
    <col min="34" max="34" width="9.140625" style="1"/>
  </cols>
  <sheetData>
    <row r="1" spans="1:34" ht="20.100000000000001" customHeight="1" x14ac:dyDescent="0.2">
      <c r="A1" s="98" t="s">
        <v>26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</row>
    <row r="2" spans="1:34" s="4" customFormat="1" ht="20.100000000000001" customHeight="1" x14ac:dyDescent="0.2">
      <c r="A2" s="96" t="s">
        <v>21</v>
      </c>
      <c r="B2" s="94" t="s">
        <v>139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7"/>
    </row>
    <row r="3" spans="1:34" s="5" customFormat="1" ht="20.100000000000001" customHeight="1" x14ac:dyDescent="0.2">
      <c r="A3" s="96"/>
      <c r="B3" s="97">
        <v>1</v>
      </c>
      <c r="C3" s="97">
        <f>SUM(B3+1)</f>
        <v>2</v>
      </c>
      <c r="D3" s="97">
        <f t="shared" ref="D3:AD3" si="0">SUM(C3+1)</f>
        <v>3</v>
      </c>
      <c r="E3" s="97">
        <f t="shared" si="0"/>
        <v>4</v>
      </c>
      <c r="F3" s="97">
        <f t="shared" si="0"/>
        <v>5</v>
      </c>
      <c r="G3" s="97">
        <f t="shared" si="0"/>
        <v>6</v>
      </c>
      <c r="H3" s="97">
        <f t="shared" si="0"/>
        <v>7</v>
      </c>
      <c r="I3" s="97">
        <f t="shared" si="0"/>
        <v>8</v>
      </c>
      <c r="J3" s="97">
        <f t="shared" si="0"/>
        <v>9</v>
      </c>
      <c r="K3" s="97">
        <f t="shared" si="0"/>
        <v>10</v>
      </c>
      <c r="L3" s="97">
        <f t="shared" si="0"/>
        <v>11</v>
      </c>
      <c r="M3" s="97">
        <f t="shared" si="0"/>
        <v>12</v>
      </c>
      <c r="N3" s="97">
        <f t="shared" si="0"/>
        <v>13</v>
      </c>
      <c r="O3" s="97">
        <f t="shared" si="0"/>
        <v>14</v>
      </c>
      <c r="P3" s="97">
        <f t="shared" si="0"/>
        <v>15</v>
      </c>
      <c r="Q3" s="97">
        <f t="shared" si="0"/>
        <v>16</v>
      </c>
      <c r="R3" s="97">
        <f t="shared" si="0"/>
        <v>17</v>
      </c>
      <c r="S3" s="97">
        <f t="shared" si="0"/>
        <v>18</v>
      </c>
      <c r="T3" s="97">
        <f t="shared" si="0"/>
        <v>19</v>
      </c>
      <c r="U3" s="97">
        <f t="shared" si="0"/>
        <v>20</v>
      </c>
      <c r="V3" s="97">
        <f t="shared" si="0"/>
        <v>21</v>
      </c>
      <c r="W3" s="97">
        <f t="shared" si="0"/>
        <v>22</v>
      </c>
      <c r="X3" s="97">
        <f t="shared" si="0"/>
        <v>23</v>
      </c>
      <c r="Y3" s="97">
        <f t="shared" si="0"/>
        <v>24</v>
      </c>
      <c r="Z3" s="97">
        <f t="shared" si="0"/>
        <v>25</v>
      </c>
      <c r="AA3" s="97">
        <f t="shared" si="0"/>
        <v>26</v>
      </c>
      <c r="AB3" s="97">
        <f t="shared" si="0"/>
        <v>27</v>
      </c>
      <c r="AC3" s="97">
        <f t="shared" si="0"/>
        <v>28</v>
      </c>
      <c r="AD3" s="97">
        <f t="shared" si="0"/>
        <v>29</v>
      </c>
      <c r="AE3" s="97">
        <v>30</v>
      </c>
      <c r="AF3" s="37" t="s">
        <v>41</v>
      </c>
      <c r="AG3" s="40" t="s">
        <v>40</v>
      </c>
      <c r="AH3" s="8"/>
    </row>
    <row r="4" spans="1:34" s="5" customFormat="1" ht="20.100000000000001" customHeight="1" x14ac:dyDescent="0.2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37" t="s">
        <v>39</v>
      </c>
      <c r="AG4" s="40" t="s">
        <v>39</v>
      </c>
      <c r="AH4" s="8"/>
    </row>
    <row r="5" spans="1:34" s="5" customFormat="1" ht="20.100000000000001" customHeight="1" x14ac:dyDescent="0.2">
      <c r="A5" s="17" t="s">
        <v>47</v>
      </c>
      <c r="B5" s="18">
        <f>[1]Junho!$F$5</f>
        <v>98</v>
      </c>
      <c r="C5" s="18">
        <f>[1]Junho!$F$6</f>
        <v>99</v>
      </c>
      <c r="D5" s="18">
        <f>[1]Junho!$F$7</f>
        <v>100</v>
      </c>
      <c r="E5" s="18">
        <f>[1]Junho!$F$8</f>
        <v>97</v>
      </c>
      <c r="F5" s="18">
        <f>[1]Junho!$F$9</f>
        <v>98</v>
      </c>
      <c r="G5" s="18">
        <f>[1]Junho!$F$10</f>
        <v>98</v>
      </c>
      <c r="H5" s="18">
        <f>[1]Junho!$F$11</f>
        <v>97</v>
      </c>
      <c r="I5" s="18">
        <f>[1]Junho!$F$12</f>
        <v>97</v>
      </c>
      <c r="J5" s="18">
        <f>[1]Junho!$F$13</f>
        <v>98</v>
      </c>
      <c r="K5" s="18">
        <f>[1]Junho!$F$14</f>
        <v>99</v>
      </c>
      <c r="L5" s="18">
        <f>[1]Junho!$F$15</f>
        <v>98</v>
      </c>
      <c r="M5" s="18">
        <f>[1]Junho!$F$16</f>
        <v>94</v>
      </c>
      <c r="N5" s="18">
        <f>[1]Junho!$F$17</f>
        <v>98</v>
      </c>
      <c r="O5" s="18">
        <f>[1]Junho!$F$18</f>
        <v>96</v>
      </c>
      <c r="P5" s="18">
        <f>[1]Junho!$F$19</f>
        <v>98</v>
      </c>
      <c r="Q5" s="18">
        <f>[1]Junho!$F$20</f>
        <v>99</v>
      </c>
      <c r="R5" s="18">
        <f>[1]Junho!$F$21</f>
        <v>98</v>
      </c>
      <c r="S5" s="18">
        <f>[1]Junho!$F$22</f>
        <v>99</v>
      </c>
      <c r="T5" s="18">
        <f>[1]Junho!$F$23</f>
        <v>99</v>
      </c>
      <c r="U5" s="18">
        <f>[1]Junho!$F$24</f>
        <v>100</v>
      </c>
      <c r="V5" s="18">
        <f>[1]Junho!$F$25</f>
        <v>100</v>
      </c>
      <c r="W5" s="18">
        <f>[1]Junho!$F$26</f>
        <v>98</v>
      </c>
      <c r="X5" s="18">
        <f>[1]Junho!$F$27</f>
        <v>95</v>
      </c>
      <c r="Y5" s="18">
        <f>[1]Junho!$F$28</f>
        <v>98</v>
      </c>
      <c r="Z5" s="18">
        <f>[1]Junho!$F$29</f>
        <v>97</v>
      </c>
      <c r="AA5" s="18">
        <f>[1]Junho!$F$30</f>
        <v>97</v>
      </c>
      <c r="AB5" s="18">
        <f>[1]Junho!$F$31</f>
        <v>98</v>
      </c>
      <c r="AC5" s="18">
        <f>[1]Junho!$F$32</f>
        <v>92</v>
      </c>
      <c r="AD5" s="18">
        <f>[1]Junho!$F$33</f>
        <v>93</v>
      </c>
      <c r="AE5" s="18">
        <f>[1]Junho!$F$34</f>
        <v>100</v>
      </c>
      <c r="AF5" s="38">
        <f t="shared" ref="AF5:AF30" si="1">MAX(B5:AE5)</f>
        <v>100</v>
      </c>
      <c r="AG5" s="41">
        <f t="shared" ref="AG5:AG30" si="2">AVERAGE(B5:AE5)</f>
        <v>97.6</v>
      </c>
      <c r="AH5" s="8"/>
    </row>
    <row r="6" spans="1:34" ht="17.100000000000001" customHeight="1" x14ac:dyDescent="0.2">
      <c r="A6" s="17" t="s">
        <v>0</v>
      </c>
      <c r="B6" s="19">
        <f>[2]Junho!$F$5</f>
        <v>96</v>
      </c>
      <c r="C6" s="19">
        <f>[2]Junho!$F$6</f>
        <v>97</v>
      </c>
      <c r="D6" s="19">
        <f>[2]Junho!$F$7</f>
        <v>97</v>
      </c>
      <c r="E6" s="19">
        <f>[2]Junho!$F$8</f>
        <v>90</v>
      </c>
      <c r="F6" s="19">
        <f>[2]Junho!$F$9</f>
        <v>96</v>
      </c>
      <c r="G6" s="19">
        <f>[2]Junho!$F$10</f>
        <v>96</v>
      </c>
      <c r="H6" s="19">
        <f>[2]Junho!$F$11</f>
        <v>95</v>
      </c>
      <c r="I6" s="19">
        <f>[2]Junho!$F$12</f>
        <v>96</v>
      </c>
      <c r="J6" s="19">
        <f>[2]Junho!$F$13</f>
        <v>97</v>
      </c>
      <c r="K6" s="19">
        <f>[2]Junho!$F$14</f>
        <v>97</v>
      </c>
      <c r="L6" s="19">
        <f>[2]Junho!$F$15</f>
        <v>97</v>
      </c>
      <c r="M6" s="19">
        <f>[2]Junho!$F$16</f>
        <v>96</v>
      </c>
      <c r="N6" s="19">
        <f>[2]Junho!$F$17</f>
        <v>95</v>
      </c>
      <c r="O6" s="19">
        <f>[2]Junho!$F$18</f>
        <v>96</v>
      </c>
      <c r="P6" s="19">
        <f>[2]Junho!$F$19</f>
        <v>96</v>
      </c>
      <c r="Q6" s="19">
        <f>[2]Junho!$F$20</f>
        <v>96</v>
      </c>
      <c r="R6" s="19">
        <f>[2]Junho!$F$21</f>
        <v>97</v>
      </c>
      <c r="S6" s="19">
        <f>[2]Junho!$F$22</f>
        <v>96</v>
      </c>
      <c r="T6" s="19">
        <f>[2]Junho!$F$23</f>
        <v>95</v>
      </c>
      <c r="U6" s="19">
        <f>[2]Junho!$F$24</f>
        <v>96</v>
      </c>
      <c r="V6" s="19">
        <f>[2]Junho!$F$25</f>
        <v>97</v>
      </c>
      <c r="W6" s="19">
        <f>[2]Junho!$F$26</f>
        <v>97</v>
      </c>
      <c r="X6" s="19">
        <f>[2]Junho!$F$27</f>
        <v>93</v>
      </c>
      <c r="Y6" s="19">
        <f>[2]Junho!$F$28</f>
        <v>88</v>
      </c>
      <c r="Z6" s="19">
        <f>[2]Junho!$F$29</f>
        <v>96</v>
      </c>
      <c r="AA6" s="19">
        <f>[2]Junho!$F$30</f>
        <v>85</v>
      </c>
      <c r="AB6" s="19">
        <f>[2]Junho!$F$31</f>
        <v>95</v>
      </c>
      <c r="AC6" s="19">
        <f>[2]Junho!$F$32</f>
        <v>96</v>
      </c>
      <c r="AD6" s="19">
        <f>[2]Junho!$F$33</f>
        <v>96</v>
      </c>
      <c r="AE6" s="19">
        <f>[2]Junho!$F$34</f>
        <v>91</v>
      </c>
      <c r="AF6" s="39">
        <f t="shared" si="1"/>
        <v>97</v>
      </c>
      <c r="AG6" s="42">
        <f t="shared" si="2"/>
        <v>95.033333333333331</v>
      </c>
    </row>
    <row r="7" spans="1:34" ht="17.100000000000001" customHeight="1" x14ac:dyDescent="0.2">
      <c r="A7" s="17" t="s">
        <v>1</v>
      </c>
      <c r="B7" s="87" t="str">
        <f>[3]Junho!$F$5</f>
        <v>*</v>
      </c>
      <c r="C7" s="87" t="str">
        <f>[3]Junho!$F$6</f>
        <v>*</v>
      </c>
      <c r="D7" s="87" t="str">
        <f>[3]Junho!$F$7</f>
        <v>*</v>
      </c>
      <c r="E7" s="87" t="str">
        <f>[3]Junho!$F$8</f>
        <v>*</v>
      </c>
      <c r="F7" s="87" t="str">
        <f>[3]Junho!$F$9</f>
        <v>*</v>
      </c>
      <c r="G7" s="87" t="str">
        <f>[3]Junho!$F$10</f>
        <v>*</v>
      </c>
      <c r="H7" s="87" t="str">
        <f>[3]Junho!$F$11</f>
        <v>*</v>
      </c>
      <c r="I7" s="87" t="str">
        <f>[3]Junho!$F$12</f>
        <v>*</v>
      </c>
      <c r="J7" s="87" t="str">
        <f>[3]Junho!$F$13</f>
        <v>*</v>
      </c>
      <c r="K7" s="86" t="str">
        <f>[3]Junho!$F$14</f>
        <v>*</v>
      </c>
      <c r="L7" s="87" t="str">
        <f>[3]Junho!$F$15</f>
        <v>*</v>
      </c>
      <c r="M7" s="87" t="str">
        <f>[3]Junho!$F$16</f>
        <v>*</v>
      </c>
      <c r="N7" s="87" t="str">
        <f>[3]Junho!$F$17</f>
        <v>*</v>
      </c>
      <c r="O7" s="87" t="str">
        <f>[3]Junho!$F$18</f>
        <v>*</v>
      </c>
      <c r="P7" s="87" t="str">
        <f>[3]Junho!$F$19</f>
        <v>*</v>
      </c>
      <c r="Q7" s="87" t="str">
        <f>[3]Junho!$F$20</f>
        <v>*</v>
      </c>
      <c r="R7" s="87" t="str">
        <f>[3]Junho!$F$21</f>
        <v>*</v>
      </c>
      <c r="S7" s="87" t="str">
        <f>[3]Junho!$F$22</f>
        <v>*</v>
      </c>
      <c r="T7" s="87" t="str">
        <f>[3]Junho!$F$23</f>
        <v>*</v>
      </c>
      <c r="U7" s="87" t="str">
        <f>[3]Junho!$F$24</f>
        <v>*</v>
      </c>
      <c r="V7" s="87" t="str">
        <f>[3]Junho!$F$25</f>
        <v>*</v>
      </c>
      <c r="W7" s="87" t="str">
        <f>[3]Junho!$F$26</f>
        <v>*</v>
      </c>
      <c r="X7" s="87" t="str">
        <f>[3]Junho!$F$27</f>
        <v>*</v>
      </c>
      <c r="Y7" s="87" t="str">
        <f>[3]Junho!$F$28</f>
        <v>*</v>
      </c>
      <c r="Z7" s="87" t="str">
        <f>[3]Junho!$F$29</f>
        <v>*</v>
      </c>
      <c r="AA7" s="87" t="str">
        <f>[3]Junho!$F$30</f>
        <v>*</v>
      </c>
      <c r="AB7" s="87" t="str">
        <f>[3]Junho!$F$31</f>
        <v>*</v>
      </c>
      <c r="AC7" s="87" t="str">
        <f>[3]Junho!$F$32</f>
        <v>*</v>
      </c>
      <c r="AD7" s="87" t="str">
        <f>[3]Junho!$F$33</f>
        <v>*</v>
      </c>
      <c r="AE7" s="87" t="str">
        <f>[3]Junho!$F$34</f>
        <v>*</v>
      </c>
      <c r="AF7" s="88" t="s">
        <v>143</v>
      </c>
      <c r="AG7" s="89" t="s">
        <v>143</v>
      </c>
    </row>
    <row r="8" spans="1:34" ht="17.100000000000001" customHeight="1" x14ac:dyDescent="0.2">
      <c r="A8" s="17" t="s">
        <v>55</v>
      </c>
      <c r="B8" s="19">
        <f>[4]Junho!$F$5</f>
        <v>99</v>
      </c>
      <c r="C8" s="19">
        <f>[4]Junho!$F$6</f>
        <v>97</v>
      </c>
      <c r="D8" s="19">
        <f>[4]Junho!$F$7</f>
        <v>94</v>
      </c>
      <c r="E8" s="19">
        <f>[4]Junho!$F$8</f>
        <v>84</v>
      </c>
      <c r="F8" s="19">
        <f>[4]Junho!$F$9</f>
        <v>90</v>
      </c>
      <c r="G8" s="19">
        <f>[4]Junho!$F$10</f>
        <v>93</v>
      </c>
      <c r="H8" s="19">
        <f>[4]Junho!$F$11</f>
        <v>85</v>
      </c>
      <c r="I8" s="19">
        <f>[4]Junho!$F$12</f>
        <v>97</v>
      </c>
      <c r="J8" s="19">
        <f>[4]Junho!$F$13</f>
        <v>99</v>
      </c>
      <c r="K8" s="19">
        <f>[4]Junho!$F$14</f>
        <v>99</v>
      </c>
      <c r="L8" s="19">
        <f>[4]Junho!$F$15</f>
        <v>95</v>
      </c>
      <c r="M8" s="19">
        <f>[4]Junho!$F$16</f>
        <v>88</v>
      </c>
      <c r="N8" s="19">
        <f>[4]Junho!$F$17</f>
        <v>83</v>
      </c>
      <c r="O8" s="19">
        <f>[4]Junho!$F$18</f>
        <v>84</v>
      </c>
      <c r="P8" s="19">
        <f>[4]Junho!$F$19</f>
        <v>91</v>
      </c>
      <c r="Q8" s="19">
        <f>[4]Junho!$F$20</f>
        <v>97</v>
      </c>
      <c r="R8" s="19">
        <f>[4]Junho!$F$21</f>
        <v>96</v>
      </c>
      <c r="S8" s="19">
        <f>[4]Junho!$F$22</f>
        <v>95</v>
      </c>
      <c r="T8" s="19">
        <f>[4]Junho!$F$23</f>
        <v>99</v>
      </c>
      <c r="U8" s="19">
        <f>[4]Junho!$F$24</f>
        <v>95</v>
      </c>
      <c r="V8" s="19">
        <f>[4]Junho!$F$25</f>
        <v>97</v>
      </c>
      <c r="W8" s="19">
        <f>[4]Junho!$F$26</f>
        <v>97</v>
      </c>
      <c r="X8" s="19">
        <f>[4]Junho!$F$27</f>
        <v>81</v>
      </c>
      <c r="Y8" s="19">
        <f>[4]Junho!$F$28</f>
        <v>83</v>
      </c>
      <c r="Z8" s="19">
        <f>[4]Junho!$F$29</f>
        <v>79</v>
      </c>
      <c r="AA8" s="19">
        <f>[4]Junho!$F$30</f>
        <v>79</v>
      </c>
      <c r="AB8" s="19">
        <f>[4]Junho!$F$31</f>
        <v>75</v>
      </c>
      <c r="AC8" s="19">
        <f>[4]Junho!$F$32</f>
        <v>75</v>
      </c>
      <c r="AD8" s="19">
        <f>[4]Junho!$F$33</f>
        <v>98</v>
      </c>
      <c r="AE8" s="19">
        <f>[4]Junho!$F$34</f>
        <v>97</v>
      </c>
      <c r="AF8" s="39">
        <f t="shared" ref="AF8" si="3">MAX(B8:AE8)</f>
        <v>99</v>
      </c>
      <c r="AG8" s="42">
        <f t="shared" ref="AG8" si="4">AVERAGE(B8:AE8)</f>
        <v>90.7</v>
      </c>
    </row>
    <row r="9" spans="1:34" ht="17.100000000000001" customHeight="1" x14ac:dyDescent="0.2">
      <c r="A9" s="17" t="s">
        <v>48</v>
      </c>
      <c r="B9" s="19">
        <f>[5]Junho!$F$5</f>
        <v>100</v>
      </c>
      <c r="C9" s="19">
        <f>[5]Junho!$F$6</f>
        <v>84</v>
      </c>
      <c r="D9" s="19">
        <f>[5]Junho!$F$7</f>
        <v>100</v>
      </c>
      <c r="E9" s="19">
        <f>[5]Junho!$F$8</f>
        <v>100</v>
      </c>
      <c r="F9" s="19">
        <f>[5]Junho!$F$9</f>
        <v>100</v>
      </c>
      <c r="G9" s="87" t="str">
        <f>[5]Junho!$F$10</f>
        <v>*</v>
      </c>
      <c r="H9" s="19">
        <f>[5]Junho!$F$11</f>
        <v>100</v>
      </c>
      <c r="I9" s="19">
        <f>[5]Junho!$F$12</f>
        <v>100</v>
      </c>
      <c r="J9" s="19">
        <f>[5]Junho!$F$13</f>
        <v>100</v>
      </c>
      <c r="K9" s="19">
        <f>[5]Junho!$F$14</f>
        <v>99</v>
      </c>
      <c r="L9" s="19">
        <f>[5]Junho!$F$15</f>
        <v>100</v>
      </c>
      <c r="M9" s="19">
        <f>[5]Junho!$F$16</f>
        <v>100</v>
      </c>
      <c r="N9" s="19">
        <f>[5]Junho!$F$17</f>
        <v>100</v>
      </c>
      <c r="O9" s="87" t="str">
        <f>[5]Junho!$F$18</f>
        <v>*</v>
      </c>
      <c r="P9" s="19">
        <f>[5]Junho!$F$19</f>
        <v>100</v>
      </c>
      <c r="Q9" s="19">
        <f>[5]Junho!$F$20</f>
        <v>100</v>
      </c>
      <c r="R9" s="19">
        <f>[5]Junho!$F$21</f>
        <v>100</v>
      </c>
      <c r="S9" s="19">
        <f>[5]Junho!$F$22</f>
        <v>98</v>
      </c>
      <c r="T9" s="19">
        <f>[5]Junho!$F$23</f>
        <v>90</v>
      </c>
      <c r="U9" s="19">
        <f>[5]Junho!$F$24</f>
        <v>99</v>
      </c>
      <c r="V9" s="19">
        <f>[5]Junho!$F$25</f>
        <v>97</v>
      </c>
      <c r="W9" s="19">
        <f>[5]Junho!$F$26</f>
        <v>100</v>
      </c>
      <c r="X9" s="19">
        <f>[5]Junho!$F$27</f>
        <v>100</v>
      </c>
      <c r="Y9" s="19">
        <f>[5]Junho!$F$28</f>
        <v>100</v>
      </c>
      <c r="Z9" s="19">
        <f>[5]Junho!$F$29</f>
        <v>100</v>
      </c>
      <c r="AA9" s="19">
        <f>[5]Junho!$F$30</f>
        <v>100</v>
      </c>
      <c r="AB9" s="19">
        <f>[5]Junho!$F$31</f>
        <v>100</v>
      </c>
      <c r="AC9" s="87" t="str">
        <f>[5]Junho!$F$32</f>
        <v>*</v>
      </c>
      <c r="AD9" s="19">
        <f>[5]Junho!$F$33</f>
        <v>100</v>
      </c>
      <c r="AE9" s="19">
        <f>[5]Junho!$F$34</f>
        <v>100</v>
      </c>
      <c r="AF9" s="39">
        <f t="shared" si="1"/>
        <v>100</v>
      </c>
      <c r="AG9" s="42">
        <f t="shared" si="2"/>
        <v>98.777777777777771</v>
      </c>
    </row>
    <row r="10" spans="1:34" ht="17.100000000000001" customHeight="1" x14ac:dyDescent="0.2">
      <c r="A10" s="17" t="s">
        <v>2</v>
      </c>
      <c r="B10" s="19">
        <f>[6]Junho!$F$5</f>
        <v>95</v>
      </c>
      <c r="C10" s="19">
        <f>[6]Junho!$F$6</f>
        <v>94</v>
      </c>
      <c r="D10" s="19">
        <f>[6]Junho!$F$7</f>
        <v>79</v>
      </c>
      <c r="E10" s="19">
        <f>[6]Junho!$F$8</f>
        <v>82</v>
      </c>
      <c r="F10" s="19">
        <f>[6]Junho!$F$9</f>
        <v>88</v>
      </c>
      <c r="G10" s="19">
        <f>[6]Junho!$F$10</f>
        <v>88</v>
      </c>
      <c r="H10" s="19">
        <f>[6]Junho!$F$11</f>
        <v>86</v>
      </c>
      <c r="I10" s="19">
        <f>[6]Junho!$F$12</f>
        <v>95</v>
      </c>
      <c r="J10" s="19">
        <f>[6]Junho!$F$13</f>
        <v>94</v>
      </c>
      <c r="K10" s="19">
        <f>[6]Junho!$F$14</f>
        <v>96</v>
      </c>
      <c r="L10" s="19">
        <f>[6]Junho!$F$15</f>
        <v>85</v>
      </c>
      <c r="M10" s="19">
        <f>[6]Junho!$F$16</f>
        <v>76</v>
      </c>
      <c r="N10" s="19">
        <f>[6]Junho!$F$17</f>
        <v>79</v>
      </c>
      <c r="O10" s="19">
        <f>[6]Junho!$F$18</f>
        <v>92</v>
      </c>
      <c r="P10" s="19">
        <f>[6]Junho!$F$19</f>
        <v>95</v>
      </c>
      <c r="Q10" s="19">
        <f>[6]Junho!$F$20</f>
        <v>88</v>
      </c>
      <c r="R10" s="19">
        <f>[6]Junho!$F$21</f>
        <v>89</v>
      </c>
      <c r="S10" s="19">
        <f>[6]Junho!$F$22</f>
        <v>86</v>
      </c>
      <c r="T10" s="19">
        <f>[6]Junho!$F$23</f>
        <v>90</v>
      </c>
      <c r="U10" s="19">
        <f>[6]Junho!$F$24</f>
        <v>93</v>
      </c>
      <c r="V10" s="19">
        <f>[6]Junho!$F$25</f>
        <v>80</v>
      </c>
      <c r="W10" s="19">
        <f>[6]Junho!$F$26</f>
        <v>61</v>
      </c>
      <c r="X10" s="19">
        <f>[6]Junho!$F$27</f>
        <v>66</v>
      </c>
      <c r="Y10" s="19">
        <f>[6]Junho!$F$28</f>
        <v>83</v>
      </c>
      <c r="Z10" s="19">
        <f>[6]Junho!$F$29</f>
        <v>84</v>
      </c>
      <c r="AA10" s="19">
        <f>[6]Junho!$F$30</f>
        <v>86</v>
      </c>
      <c r="AB10" s="19">
        <f>[6]Junho!$F$31</f>
        <v>88</v>
      </c>
      <c r="AC10" s="19">
        <f>[6]Junho!$F$32</f>
        <v>94</v>
      </c>
      <c r="AD10" s="19">
        <f>[6]Junho!$F$33</f>
        <v>96</v>
      </c>
      <c r="AE10" s="19">
        <f>[6]Junho!$F$34</f>
        <v>95</v>
      </c>
      <c r="AF10" s="39">
        <f t="shared" si="1"/>
        <v>96</v>
      </c>
      <c r="AG10" s="42">
        <f t="shared" si="2"/>
        <v>86.766666666666666</v>
      </c>
    </row>
    <row r="11" spans="1:34" ht="17.100000000000001" customHeight="1" x14ac:dyDescent="0.2">
      <c r="A11" s="17" t="s">
        <v>3</v>
      </c>
      <c r="B11" s="19">
        <f>[7]Junho!$F$5</f>
        <v>95</v>
      </c>
      <c r="C11" s="19">
        <f>[7]Junho!$F$6</f>
        <v>96</v>
      </c>
      <c r="D11" s="19">
        <f>[7]Junho!$F$7</f>
        <v>94</v>
      </c>
      <c r="E11" s="19">
        <f>[7]Junho!$F$8</f>
        <v>93</v>
      </c>
      <c r="F11" s="19">
        <f>[7]Junho!$F$9</f>
        <v>94</v>
      </c>
      <c r="G11" s="19">
        <f>[7]Junho!$F$10</f>
        <v>93</v>
      </c>
      <c r="H11" s="19">
        <f>[7]Junho!$F$11</f>
        <v>90</v>
      </c>
      <c r="I11" s="19">
        <f>[7]Junho!$F$12</f>
        <v>89</v>
      </c>
      <c r="J11" s="19">
        <f>[7]Junho!$F$13</f>
        <v>89</v>
      </c>
      <c r="K11" s="19">
        <f>[7]Junho!$F$14</f>
        <v>92</v>
      </c>
      <c r="L11" s="19">
        <f>[7]Junho!$F$15</f>
        <v>87</v>
      </c>
      <c r="M11" s="19">
        <f>[7]Junho!$F$16</f>
        <v>88</v>
      </c>
      <c r="N11" s="19">
        <f>[7]Junho!$F$17</f>
        <v>89</v>
      </c>
      <c r="O11" s="19">
        <f>[7]Junho!$F$18</f>
        <v>91</v>
      </c>
      <c r="P11" s="19">
        <f>[7]Junho!$F$19</f>
        <v>91</v>
      </c>
      <c r="Q11" s="19">
        <f>[7]Junho!$F$20</f>
        <v>91</v>
      </c>
      <c r="R11" s="19">
        <f>[7]Junho!$F$21</f>
        <v>87</v>
      </c>
      <c r="S11" s="19">
        <f>[7]Junho!$F$22</f>
        <v>88</v>
      </c>
      <c r="T11" s="19">
        <f>[7]Junho!$F$23</f>
        <v>91</v>
      </c>
      <c r="U11" s="19">
        <f>[7]Junho!$F$24</f>
        <v>91</v>
      </c>
      <c r="V11" s="19">
        <f>[7]Junho!$F$25</f>
        <v>88</v>
      </c>
      <c r="W11" s="19">
        <f>[7]Junho!$F$26</f>
        <v>81</v>
      </c>
      <c r="X11" s="19">
        <f>[7]Junho!$F$27</f>
        <v>84</v>
      </c>
      <c r="Y11" s="19">
        <f>[7]Junho!$F$28</f>
        <v>88</v>
      </c>
      <c r="Z11" s="19">
        <f>[7]Junho!$F$29</f>
        <v>90</v>
      </c>
      <c r="AA11" s="19">
        <f>[7]Junho!$F$30</f>
        <v>92</v>
      </c>
      <c r="AB11" s="19">
        <f>[7]Junho!$F$31</f>
        <v>91</v>
      </c>
      <c r="AC11" s="19">
        <f>[7]Junho!$F$32</f>
        <v>87</v>
      </c>
      <c r="AD11" s="19">
        <f>[7]Junho!$F$33</f>
        <v>88</v>
      </c>
      <c r="AE11" s="19">
        <f>[7]Junho!$F$34</f>
        <v>90</v>
      </c>
      <c r="AF11" s="39">
        <f t="shared" si="1"/>
        <v>96</v>
      </c>
      <c r="AG11" s="42">
        <f t="shared" si="2"/>
        <v>89.933333333333337</v>
      </c>
    </row>
    <row r="12" spans="1:34" ht="17.100000000000001" customHeight="1" x14ac:dyDescent="0.2">
      <c r="A12" s="17" t="s">
        <v>4</v>
      </c>
      <c r="B12" s="19">
        <f>[8]Junho!$F$5</f>
        <v>96</v>
      </c>
      <c r="C12" s="19">
        <f>[8]Junho!$F$6</f>
        <v>100</v>
      </c>
      <c r="D12" s="19">
        <f>[8]Junho!$F$7</f>
        <v>96</v>
      </c>
      <c r="E12" s="19">
        <f>[8]Junho!$F$8</f>
        <v>89</v>
      </c>
      <c r="F12" s="19">
        <f>[8]Junho!$F$9</f>
        <v>92</v>
      </c>
      <c r="G12" s="19">
        <f>[8]Junho!$F$10</f>
        <v>85</v>
      </c>
      <c r="H12" s="19">
        <f>[8]Junho!$F$11</f>
        <v>84</v>
      </c>
      <c r="I12" s="19">
        <f>[8]Junho!$F$12</f>
        <v>83</v>
      </c>
      <c r="J12" s="19">
        <f>[8]Junho!$F$13</f>
        <v>95</v>
      </c>
      <c r="K12" s="19">
        <f>[8]Junho!$F$14</f>
        <v>99</v>
      </c>
      <c r="L12" s="19">
        <f>[8]Junho!$F$15</f>
        <v>79</v>
      </c>
      <c r="M12" s="19">
        <f>[8]Junho!$F$16</f>
        <v>80</v>
      </c>
      <c r="N12" s="19">
        <f>[8]Junho!$F$17</f>
        <v>80</v>
      </c>
      <c r="O12" s="19">
        <f>[8]Junho!$F$18</f>
        <v>78</v>
      </c>
      <c r="P12" s="19">
        <f>[8]Junho!$F$19</f>
        <v>71</v>
      </c>
      <c r="Q12" s="19">
        <f>[8]Junho!$F$20</f>
        <v>67</v>
      </c>
      <c r="R12" s="19">
        <f>[8]Junho!$F$21</f>
        <v>80</v>
      </c>
      <c r="S12" s="19">
        <f>[8]Junho!$F$22</f>
        <v>71</v>
      </c>
      <c r="T12" s="19">
        <f>[8]Junho!$F$23</f>
        <v>95</v>
      </c>
      <c r="U12" s="19">
        <f>[8]Junho!$F$24</f>
        <v>95</v>
      </c>
      <c r="V12" s="19">
        <f>[8]Junho!$F$25</f>
        <v>75</v>
      </c>
      <c r="W12" s="19">
        <f>[8]Junho!$F$26</f>
        <v>65</v>
      </c>
      <c r="X12" s="19">
        <f>[8]Junho!$F$27</f>
        <v>71</v>
      </c>
      <c r="Y12" s="19">
        <f>[8]Junho!$F$28</f>
        <v>79</v>
      </c>
      <c r="Z12" s="19">
        <f>[8]Junho!$F$29</f>
        <v>75</v>
      </c>
      <c r="AA12" s="19">
        <f>[8]Junho!$F$30</f>
        <v>82</v>
      </c>
      <c r="AB12" s="19">
        <f>[8]Junho!$F$31</f>
        <v>80</v>
      </c>
      <c r="AC12" s="19">
        <f>[8]Junho!$F$32</f>
        <v>99</v>
      </c>
      <c r="AD12" s="19">
        <f>[8]Junho!$F$33</f>
        <v>96</v>
      </c>
      <c r="AE12" s="19">
        <f>[8]Junho!$F$34</f>
        <v>92</v>
      </c>
      <c r="AF12" s="39">
        <f t="shared" si="1"/>
        <v>100</v>
      </c>
      <c r="AG12" s="42">
        <f t="shared" si="2"/>
        <v>84.3</v>
      </c>
    </row>
    <row r="13" spans="1:34" ht="17.100000000000001" customHeight="1" x14ac:dyDescent="0.2">
      <c r="A13" s="17" t="s">
        <v>5</v>
      </c>
      <c r="B13" s="21">
        <f>[9]Junho!$F$5</f>
        <v>90</v>
      </c>
      <c r="C13" s="21">
        <f>[9]Junho!$F$6</f>
        <v>85</v>
      </c>
      <c r="D13" s="21">
        <f>[9]Junho!$F$7</f>
        <v>92</v>
      </c>
      <c r="E13" s="21">
        <f>[9]Junho!$F$8</f>
        <v>92</v>
      </c>
      <c r="F13" s="21">
        <f>[9]Junho!$F$9</f>
        <v>88</v>
      </c>
      <c r="G13" s="21">
        <f>[9]Junho!$F$10</f>
        <v>87</v>
      </c>
      <c r="H13" s="21">
        <f>[9]Junho!$F$11</f>
        <v>80</v>
      </c>
      <c r="I13" s="21">
        <f>[9]Junho!$F$12</f>
        <v>89</v>
      </c>
      <c r="J13" s="21">
        <f>[9]Junho!$F$13</f>
        <v>87</v>
      </c>
      <c r="K13" s="21">
        <f>[9]Junho!$F$14</f>
        <v>86</v>
      </c>
      <c r="L13" s="21">
        <f>[9]Junho!$F$15</f>
        <v>85</v>
      </c>
      <c r="M13" s="21">
        <f>[9]Junho!$F$16</f>
        <v>87</v>
      </c>
      <c r="N13" s="21">
        <f>[9]Junho!$F$17</f>
        <v>82</v>
      </c>
      <c r="O13" s="21">
        <f>[9]Junho!$F$18</f>
        <v>92</v>
      </c>
      <c r="P13" s="21">
        <f>[9]Junho!$F$19</f>
        <v>92</v>
      </c>
      <c r="Q13" s="21">
        <f>[9]Junho!$F$20</f>
        <v>95</v>
      </c>
      <c r="R13" s="21">
        <f>[9]Junho!$F$21</f>
        <v>93</v>
      </c>
      <c r="S13" s="21">
        <f>[9]Junho!$F$22</f>
        <v>91</v>
      </c>
      <c r="T13" s="21">
        <f>[9]Junho!$F$23</f>
        <v>88</v>
      </c>
      <c r="U13" s="21">
        <f>[9]Junho!$F$24</f>
        <v>90</v>
      </c>
      <c r="V13" s="21">
        <f>[9]Junho!$F$25</f>
        <v>91</v>
      </c>
      <c r="W13" s="21">
        <f>[9]Junho!$F$26</f>
        <v>76</v>
      </c>
      <c r="X13" s="21">
        <f>[9]Junho!$F$27</f>
        <v>77</v>
      </c>
      <c r="Y13" s="21">
        <f>[9]Junho!$F$28</f>
        <v>77</v>
      </c>
      <c r="Z13" s="21">
        <f>[9]Junho!$F$29</f>
        <v>78</v>
      </c>
      <c r="AA13" s="21">
        <f>[9]Junho!$F$30</f>
        <v>77</v>
      </c>
      <c r="AB13" s="21">
        <f>[9]Junho!$F$31</f>
        <v>90</v>
      </c>
      <c r="AC13" s="21">
        <f>[9]Junho!$F$32</f>
        <v>88</v>
      </c>
      <c r="AD13" s="21">
        <f>[9]Junho!$F$33</f>
        <v>91</v>
      </c>
      <c r="AE13" s="21">
        <f>[9]Junho!$F$34</f>
        <v>89</v>
      </c>
      <c r="AF13" s="39">
        <f t="shared" si="1"/>
        <v>95</v>
      </c>
      <c r="AG13" s="42">
        <f t="shared" si="2"/>
        <v>86.833333333333329</v>
      </c>
    </row>
    <row r="14" spans="1:34" ht="17.100000000000001" customHeight="1" x14ac:dyDescent="0.2">
      <c r="A14" s="17" t="s">
        <v>50</v>
      </c>
      <c r="B14" s="21">
        <f>[10]Junho!$F$5</f>
        <v>98</v>
      </c>
      <c r="C14" s="21">
        <f>[10]Junho!$F$6</f>
        <v>99</v>
      </c>
      <c r="D14" s="21">
        <f>[10]Junho!$F$7</f>
        <v>97</v>
      </c>
      <c r="E14" s="21">
        <f>[10]Junho!$F$8</f>
        <v>96</v>
      </c>
      <c r="F14" s="21">
        <f>[10]Junho!$F$9</f>
        <v>91</v>
      </c>
      <c r="G14" s="21">
        <f>[10]Junho!$F$10</f>
        <v>93</v>
      </c>
      <c r="H14" s="21">
        <f>[10]Junho!$F$11</f>
        <v>87</v>
      </c>
      <c r="I14" s="21">
        <f>[10]Junho!$F$12</f>
        <v>81</v>
      </c>
      <c r="J14" s="21">
        <f>[10]Junho!$F$13</f>
        <v>97</v>
      </c>
      <c r="K14" s="21">
        <f>[10]Junho!$F$14</f>
        <v>94</v>
      </c>
      <c r="L14" s="21">
        <f>[10]Junho!$F$15</f>
        <v>87</v>
      </c>
      <c r="M14" s="21">
        <f>[10]Junho!$F$16</f>
        <v>83</v>
      </c>
      <c r="N14" s="21">
        <f>[10]Junho!$F$17</f>
        <v>84</v>
      </c>
      <c r="O14" s="21">
        <f>[10]Junho!$F$18</f>
        <v>80</v>
      </c>
      <c r="P14" s="21">
        <f>[10]Junho!$F$19</f>
        <v>83</v>
      </c>
      <c r="Q14" s="21">
        <f>[10]Junho!$F$20</f>
        <v>85</v>
      </c>
      <c r="R14" s="21">
        <f>[10]Junho!$F$21</f>
        <v>83</v>
      </c>
      <c r="S14" s="21">
        <f>[10]Junho!$F$22</f>
        <v>81</v>
      </c>
      <c r="T14" s="21">
        <f>[10]Junho!$F$23</f>
        <v>94</v>
      </c>
      <c r="U14" s="21">
        <f>[10]Junho!$F$24</f>
        <v>94</v>
      </c>
      <c r="V14" s="21">
        <f>[10]Junho!$F$25</f>
        <v>87</v>
      </c>
      <c r="W14" s="21">
        <f>[10]Junho!$F$26</f>
        <v>74</v>
      </c>
      <c r="X14" s="21">
        <f>[10]Junho!$F$27</f>
        <v>83</v>
      </c>
      <c r="Y14" s="21">
        <f>[10]Junho!$F$28</f>
        <v>86</v>
      </c>
      <c r="Z14" s="21">
        <f>[10]Junho!$F$29</f>
        <v>83</v>
      </c>
      <c r="AA14" s="21">
        <f>[10]Junho!$F$30</f>
        <v>89</v>
      </c>
      <c r="AB14" s="21">
        <f>[10]Junho!$F$31</f>
        <v>88</v>
      </c>
      <c r="AC14" s="21">
        <f>[10]Junho!$F$32</f>
        <v>99</v>
      </c>
      <c r="AD14" s="21">
        <f>[10]Junho!$F$33</f>
        <v>100</v>
      </c>
      <c r="AE14" s="21">
        <f>[10]Junho!$F$34</f>
        <v>96</v>
      </c>
      <c r="AF14" s="39">
        <f t="shared" si="1"/>
        <v>100</v>
      </c>
      <c r="AG14" s="42">
        <f t="shared" si="2"/>
        <v>89.066666666666663</v>
      </c>
    </row>
    <row r="15" spans="1:34" ht="17.100000000000001" customHeight="1" x14ac:dyDescent="0.2">
      <c r="A15" s="17" t="s">
        <v>6</v>
      </c>
      <c r="B15" s="21">
        <f>[11]Junho!$F$5</f>
        <v>95</v>
      </c>
      <c r="C15" s="21">
        <f>[11]Junho!$F$6</f>
        <v>94</v>
      </c>
      <c r="D15" s="21">
        <f>[11]Junho!$F$7</f>
        <v>93</v>
      </c>
      <c r="E15" s="21">
        <f>[11]Junho!$F$8</f>
        <v>95</v>
      </c>
      <c r="F15" s="21">
        <f>[11]Junho!$F$9</f>
        <v>95</v>
      </c>
      <c r="G15" s="21">
        <f>[11]Junho!$F$10</f>
        <v>95</v>
      </c>
      <c r="H15" s="21">
        <f>[11]Junho!$F$11</f>
        <v>95</v>
      </c>
      <c r="I15" s="21">
        <f>[11]Junho!$F$12</f>
        <v>95</v>
      </c>
      <c r="J15" s="21">
        <f>[11]Junho!$F$13</f>
        <v>95</v>
      </c>
      <c r="K15" s="21">
        <f>[11]Junho!$F$14</f>
        <v>92</v>
      </c>
      <c r="L15" s="21">
        <f>[11]Junho!$F$15</f>
        <v>93</v>
      </c>
      <c r="M15" s="21">
        <f>[11]Junho!$F$16</f>
        <v>94</v>
      </c>
      <c r="N15" s="21">
        <f>[11]Junho!$F$17</f>
        <v>94</v>
      </c>
      <c r="O15" s="21">
        <f>[11]Junho!$F$18</f>
        <v>94</v>
      </c>
      <c r="P15" s="21">
        <f>[11]Junho!$F$19</f>
        <v>95</v>
      </c>
      <c r="Q15" s="21">
        <f>[11]Junho!$F$20</f>
        <v>95</v>
      </c>
      <c r="R15" s="21">
        <f>[11]Junho!$F$21</f>
        <v>94</v>
      </c>
      <c r="S15" s="21">
        <f>[11]Junho!$F$22</f>
        <v>94</v>
      </c>
      <c r="T15" s="21">
        <f>[11]Junho!$F$23</f>
        <v>93</v>
      </c>
      <c r="U15" s="21">
        <f>[11]Junho!$F$24</f>
        <v>93</v>
      </c>
      <c r="V15" s="21">
        <f>[11]Junho!$F$25</f>
        <v>93</v>
      </c>
      <c r="W15" s="21">
        <f>[11]Junho!$F$26</f>
        <v>89</v>
      </c>
      <c r="X15" s="21">
        <f>[11]Junho!$F$27</f>
        <v>91</v>
      </c>
      <c r="Y15" s="21">
        <f>[11]Junho!$F$28</f>
        <v>95</v>
      </c>
      <c r="Z15" s="21">
        <f>[11]Junho!$F$29</f>
        <v>95</v>
      </c>
      <c r="AA15" s="21">
        <f>[11]Junho!$F$30</f>
        <v>95</v>
      </c>
      <c r="AB15" s="21">
        <f>[11]Junho!$F$31</f>
        <v>95</v>
      </c>
      <c r="AC15" s="21">
        <f>[11]Junho!$F$32</f>
        <v>85</v>
      </c>
      <c r="AD15" s="21">
        <f>[11]Junho!$F$33</f>
        <v>90</v>
      </c>
      <c r="AE15" s="21">
        <f>[11]Junho!$F$34</f>
        <v>94</v>
      </c>
      <c r="AF15" s="39">
        <f t="shared" si="1"/>
        <v>95</v>
      </c>
      <c r="AG15" s="42">
        <f t="shared" si="2"/>
        <v>93.5</v>
      </c>
    </row>
    <row r="16" spans="1:34" ht="17.100000000000001" customHeight="1" x14ac:dyDescent="0.2">
      <c r="A16" s="17" t="s">
        <v>7</v>
      </c>
      <c r="B16" s="21">
        <f>[12]Junho!$F$5</f>
        <v>96</v>
      </c>
      <c r="C16" s="21">
        <f>[12]Junho!$F$6</f>
        <v>97</v>
      </c>
      <c r="D16" s="21">
        <f>[12]Junho!$F$7</f>
        <v>84</v>
      </c>
      <c r="E16" s="21">
        <f>[12]Junho!$F$8</f>
        <v>86</v>
      </c>
      <c r="F16" s="21">
        <f>[12]Junho!$F$9</f>
        <v>92</v>
      </c>
      <c r="G16" s="21">
        <f>[12]Junho!$F$10</f>
        <v>95</v>
      </c>
      <c r="H16" s="21">
        <f>[12]Junho!$F$11</f>
        <v>95</v>
      </c>
      <c r="I16" s="21">
        <f>[12]Junho!$F$12</f>
        <v>97</v>
      </c>
      <c r="J16" s="21">
        <f>[12]Junho!$F$13</f>
        <v>98</v>
      </c>
      <c r="K16" s="21">
        <f>[12]Junho!$F$14</f>
        <v>97</v>
      </c>
      <c r="L16" s="21">
        <f>[12]Junho!$F$15</f>
        <v>96</v>
      </c>
      <c r="M16" s="21">
        <f>[12]Junho!$F$16</f>
        <v>89</v>
      </c>
      <c r="N16" s="21">
        <f>[12]Junho!$F$17</f>
        <v>87</v>
      </c>
      <c r="O16" s="21">
        <f>[12]Junho!$F$18</f>
        <v>95</v>
      </c>
      <c r="P16" s="21">
        <f>[12]Junho!$F$19</f>
        <v>97</v>
      </c>
      <c r="Q16" s="21">
        <f>[12]Junho!$F$20</f>
        <v>95</v>
      </c>
      <c r="R16" s="21">
        <f>[12]Junho!$F$21</f>
        <v>97</v>
      </c>
      <c r="S16" s="21">
        <f>[12]Junho!$F$22</f>
        <v>97</v>
      </c>
      <c r="T16" s="21">
        <f>[12]Junho!$F$23</f>
        <v>92</v>
      </c>
      <c r="U16" s="21">
        <f>[12]Junho!$F$24</f>
        <v>95</v>
      </c>
      <c r="V16" s="21">
        <f>[12]Junho!$F$25</f>
        <v>95</v>
      </c>
      <c r="W16" s="21">
        <f>[12]Junho!$F$26</f>
        <v>89</v>
      </c>
      <c r="X16" s="21">
        <f>[12]Junho!$F$27</f>
        <v>80</v>
      </c>
      <c r="Y16" s="21">
        <f>[12]Junho!$F$28</f>
        <v>84</v>
      </c>
      <c r="Z16" s="21">
        <f>[12]Junho!$F$29</f>
        <v>92</v>
      </c>
      <c r="AA16" s="21">
        <f>[12]Junho!$F$30</f>
        <v>91</v>
      </c>
      <c r="AB16" s="21">
        <f>[12]Junho!$F$31</f>
        <v>93</v>
      </c>
      <c r="AC16" s="21">
        <f>[12]Junho!$F$32</f>
        <v>96</v>
      </c>
      <c r="AD16" s="21">
        <f>[12]Junho!$F$33</f>
        <v>96</v>
      </c>
      <c r="AE16" s="21">
        <f>[12]Junho!$F$34</f>
        <v>97</v>
      </c>
      <c r="AF16" s="39">
        <f t="shared" si="1"/>
        <v>98</v>
      </c>
      <c r="AG16" s="42">
        <f t="shared" si="2"/>
        <v>93</v>
      </c>
    </row>
    <row r="17" spans="1:33" ht="17.100000000000001" customHeight="1" x14ac:dyDescent="0.2">
      <c r="A17" s="17" t="s">
        <v>8</v>
      </c>
      <c r="B17" s="21">
        <f>[13]Junho!$F$5</f>
        <v>98</v>
      </c>
      <c r="C17" s="21">
        <f>[13]Junho!$F$6</f>
        <v>96</v>
      </c>
      <c r="D17" s="21">
        <f>[13]Junho!$F$7</f>
        <v>98</v>
      </c>
      <c r="E17" s="21">
        <f>[13]Junho!$F$8</f>
        <v>82</v>
      </c>
      <c r="F17" s="21">
        <f>[13]Junho!$F$9</f>
        <v>85</v>
      </c>
      <c r="G17" s="21">
        <f>[13]Junho!$F$10</f>
        <v>97</v>
      </c>
      <c r="H17" s="21">
        <f>[13]Junho!$F$11</f>
        <v>97</v>
      </c>
      <c r="I17" s="21">
        <f>[13]Junho!$F$12</f>
        <v>96</v>
      </c>
      <c r="J17" s="21">
        <f>[13]Junho!$F$13</f>
        <v>98</v>
      </c>
      <c r="K17" s="21">
        <f>[13]Junho!$F$14</f>
        <v>98</v>
      </c>
      <c r="L17" s="21">
        <f>[13]Junho!$F$15</f>
        <v>95</v>
      </c>
      <c r="M17" s="21">
        <f>[13]Junho!$F$16</f>
        <v>91</v>
      </c>
      <c r="N17" s="21">
        <f>[13]Junho!$F$17</f>
        <v>84</v>
      </c>
      <c r="O17" s="21">
        <f>[13]Junho!$F$18</f>
        <v>96</v>
      </c>
      <c r="P17" s="21">
        <f>[13]Junho!$F$19</f>
        <v>100</v>
      </c>
      <c r="Q17" s="21">
        <f>[13]Junho!$F$20</f>
        <v>97</v>
      </c>
      <c r="R17" s="21">
        <f>[13]Junho!$F$21</f>
        <v>100</v>
      </c>
      <c r="S17" s="21">
        <f>[13]Junho!$F$22</f>
        <v>97</v>
      </c>
      <c r="T17" s="87" t="str">
        <f>[13]Junho!$F$23</f>
        <v>*</v>
      </c>
      <c r="U17" s="87" t="str">
        <f>[13]Junho!$F$24</f>
        <v>*</v>
      </c>
      <c r="V17" s="87" t="str">
        <f>[13]Junho!$F$25</f>
        <v>*</v>
      </c>
      <c r="W17" s="87" t="str">
        <f>[13]Junho!$F$26</f>
        <v>*</v>
      </c>
      <c r="X17" s="87" t="str">
        <f>[13]Junho!$F$27</f>
        <v>*</v>
      </c>
      <c r="Y17" s="87" t="str">
        <f>[13]Junho!$F$28</f>
        <v>*</v>
      </c>
      <c r="Z17" s="87" t="str">
        <f>[13]Junho!$F$29</f>
        <v>*</v>
      </c>
      <c r="AA17" s="87" t="str">
        <f>[13]Junho!$F$30</f>
        <v>*</v>
      </c>
      <c r="AB17" s="87" t="str">
        <f>[13]Junho!$F$31</f>
        <v>*</v>
      </c>
      <c r="AC17" s="87" t="str">
        <f>[13]Junho!$F$32</f>
        <v>*</v>
      </c>
      <c r="AD17" s="87" t="str">
        <f>[13]Junho!$F$33</f>
        <v>*</v>
      </c>
      <c r="AE17" s="87" t="str">
        <f>[13]Junho!$F$34</f>
        <v>*</v>
      </c>
      <c r="AF17" s="39">
        <f t="shared" si="1"/>
        <v>100</v>
      </c>
      <c r="AG17" s="42">
        <f t="shared" si="2"/>
        <v>94.722222222222229</v>
      </c>
    </row>
    <row r="18" spans="1:33" ht="17.100000000000001" customHeight="1" x14ac:dyDescent="0.2">
      <c r="A18" s="17" t="s">
        <v>9</v>
      </c>
      <c r="B18" s="21">
        <f>[14]Junho!$F$5</f>
        <v>96</v>
      </c>
      <c r="C18" s="21">
        <f>[14]Junho!$F$6</f>
        <v>92</v>
      </c>
      <c r="D18" s="21">
        <f>[14]Junho!$F$7</f>
        <v>88</v>
      </c>
      <c r="E18" s="21">
        <f>[14]Junho!$F$8</f>
        <v>70</v>
      </c>
      <c r="F18" s="21">
        <f>[14]Junho!$F$9</f>
        <v>93</v>
      </c>
      <c r="G18" s="21">
        <f>[14]Junho!$F$10</f>
        <v>86</v>
      </c>
      <c r="H18" s="21">
        <f>[14]Junho!$F$11</f>
        <v>91</v>
      </c>
      <c r="I18" s="21">
        <f>[14]Junho!$F$12</f>
        <v>96</v>
      </c>
      <c r="J18" s="21">
        <f>[14]Junho!$F$13</f>
        <v>97</v>
      </c>
      <c r="K18" s="21">
        <f>[14]Junho!$F$14</f>
        <v>95</v>
      </c>
      <c r="L18" s="21">
        <f>[14]Junho!$F$15</f>
        <v>90</v>
      </c>
      <c r="M18" s="21">
        <f>[14]Junho!$F$16</f>
        <v>84</v>
      </c>
      <c r="N18" s="21">
        <f>[14]Junho!$F$17</f>
        <v>78</v>
      </c>
      <c r="O18" s="21">
        <f>[14]Junho!$F$18</f>
        <v>92</v>
      </c>
      <c r="P18" s="21">
        <f>[14]Junho!$F$19</f>
        <v>96</v>
      </c>
      <c r="Q18" s="21">
        <f>[14]Junho!$F$20</f>
        <v>90</v>
      </c>
      <c r="R18" s="21">
        <f>[14]Junho!$F$21</f>
        <v>94</v>
      </c>
      <c r="S18" s="21">
        <f>[14]Junho!$F$22</f>
        <v>90</v>
      </c>
      <c r="T18" s="21">
        <f>[14]Junho!$F$23</f>
        <v>95</v>
      </c>
      <c r="U18" s="21">
        <f>[14]Junho!$F$24</f>
        <v>98</v>
      </c>
      <c r="V18" s="21">
        <f>[14]Junho!$F$25</f>
        <v>95</v>
      </c>
      <c r="W18" s="21">
        <f>[14]Junho!$F$26</f>
        <v>88</v>
      </c>
      <c r="X18" s="21">
        <f>[14]Junho!$F$27</f>
        <v>80</v>
      </c>
      <c r="Y18" s="21">
        <f>[14]Junho!$F$28</f>
        <v>80</v>
      </c>
      <c r="Z18" s="21">
        <f>[14]Junho!$F$29</f>
        <v>79</v>
      </c>
      <c r="AA18" s="21">
        <f>[14]Junho!$F$30</f>
        <v>86</v>
      </c>
      <c r="AB18" s="21">
        <f>[14]Junho!$F$31</f>
        <v>88</v>
      </c>
      <c r="AC18" s="21">
        <f>[14]Junho!$F$32</f>
        <v>95</v>
      </c>
      <c r="AD18" s="21">
        <f>[14]Junho!$F$33</f>
        <v>95</v>
      </c>
      <c r="AE18" s="21">
        <f>[14]Junho!$F$34</f>
        <v>94</v>
      </c>
      <c r="AF18" s="39">
        <f t="shared" si="1"/>
        <v>98</v>
      </c>
      <c r="AG18" s="42">
        <f t="shared" si="2"/>
        <v>89.7</v>
      </c>
    </row>
    <row r="19" spans="1:33" ht="17.100000000000001" customHeight="1" x14ac:dyDescent="0.2">
      <c r="A19" s="17" t="s">
        <v>49</v>
      </c>
      <c r="B19" s="21">
        <f>[15]Junho!$F$5</f>
        <v>94</v>
      </c>
      <c r="C19" s="21">
        <f>[15]Junho!$F$6</f>
        <v>96</v>
      </c>
      <c r="D19" s="21">
        <f>[15]Junho!$F$7</f>
        <v>94</v>
      </c>
      <c r="E19" s="21">
        <f>[15]Junho!$F$8</f>
        <v>91</v>
      </c>
      <c r="F19" s="21">
        <f>[15]Junho!$F$9</f>
        <v>89</v>
      </c>
      <c r="G19" s="21">
        <f>[15]Junho!$F$10</f>
        <v>90</v>
      </c>
      <c r="H19" s="21">
        <f>[15]Junho!$F$11</f>
        <v>94</v>
      </c>
      <c r="I19" s="21">
        <f>[15]Junho!$F$12</f>
        <v>96</v>
      </c>
      <c r="J19" s="21">
        <f>[15]Junho!$F$13</f>
        <v>96</v>
      </c>
      <c r="K19" s="21">
        <f>[15]Junho!$F$14</f>
        <v>95</v>
      </c>
      <c r="L19" s="21">
        <f>[15]Junho!$F$15</f>
        <v>95</v>
      </c>
      <c r="M19" s="21">
        <f>[15]Junho!$F$16</f>
        <v>87</v>
      </c>
      <c r="N19" s="21">
        <f>[15]Junho!$F$17</f>
        <v>93</v>
      </c>
      <c r="O19" s="21">
        <f>[15]Junho!$F$18</f>
        <v>94</v>
      </c>
      <c r="P19" s="21">
        <f>[15]Junho!$F$19</f>
        <v>95</v>
      </c>
      <c r="Q19" s="21">
        <f>[15]Junho!$F$20</f>
        <v>97</v>
      </c>
      <c r="R19" s="21">
        <f>[15]Junho!$F$21</f>
        <v>96</v>
      </c>
      <c r="S19" s="21">
        <f>[15]Junho!$F$22</f>
        <v>95</v>
      </c>
      <c r="T19" s="21">
        <f>[15]Junho!$F$23</f>
        <v>93</v>
      </c>
      <c r="U19" s="21">
        <f>[15]Junho!$F$24</f>
        <v>94</v>
      </c>
      <c r="V19" s="21">
        <f>[15]Junho!$F$25</f>
        <v>94</v>
      </c>
      <c r="W19" s="21">
        <f>[15]Junho!$F$26</f>
        <v>92</v>
      </c>
      <c r="X19" s="21">
        <f>[15]Junho!$F$27</f>
        <v>95</v>
      </c>
      <c r="Y19" s="21">
        <f>[15]Junho!$F$28</f>
        <v>95</v>
      </c>
      <c r="Z19" s="21">
        <f>[15]Junho!$F$29</f>
        <v>94</v>
      </c>
      <c r="AA19" s="21">
        <f>[15]Junho!$F$30</f>
        <v>89</v>
      </c>
      <c r="AB19" s="21">
        <f>[15]Junho!$F$31</f>
        <v>93</v>
      </c>
      <c r="AC19" s="21">
        <f>[15]Junho!$F$32</f>
        <v>94</v>
      </c>
      <c r="AD19" s="21">
        <f>[15]Junho!$F$33</f>
        <v>94</v>
      </c>
      <c r="AE19" s="21">
        <f>[15]Junho!$F$34</f>
        <v>97</v>
      </c>
      <c r="AF19" s="39">
        <f t="shared" si="1"/>
        <v>97</v>
      </c>
      <c r="AG19" s="42">
        <f t="shared" si="2"/>
        <v>93.7</v>
      </c>
    </row>
    <row r="20" spans="1:33" ht="17.100000000000001" customHeight="1" x14ac:dyDescent="0.2">
      <c r="A20" s="17" t="s">
        <v>10</v>
      </c>
      <c r="B20" s="21">
        <f>[16]Junho!$F$5</f>
        <v>96</v>
      </c>
      <c r="C20" s="21">
        <f>[16]Junho!$F$6</f>
        <v>96</v>
      </c>
      <c r="D20" s="21">
        <f>[16]Junho!$F$7</f>
        <v>96</v>
      </c>
      <c r="E20" s="21">
        <f>[16]Junho!$F$8</f>
        <v>76</v>
      </c>
      <c r="F20" s="21">
        <f>[16]Junho!$F$9</f>
        <v>88</v>
      </c>
      <c r="G20" s="21">
        <f>[16]Junho!$F$10</f>
        <v>92</v>
      </c>
      <c r="H20" s="21">
        <f>[16]Junho!$F$11</f>
        <v>95</v>
      </c>
      <c r="I20" s="21">
        <f>[16]Junho!$F$12</f>
        <v>96</v>
      </c>
      <c r="J20" s="21">
        <f>[16]Junho!$F$13</f>
        <v>97</v>
      </c>
      <c r="K20" s="21">
        <f>[16]Junho!$F$14</f>
        <v>96</v>
      </c>
      <c r="L20" s="21">
        <f>[16]Junho!$F$15</f>
        <v>96</v>
      </c>
      <c r="M20" s="21">
        <f>[16]Junho!$F$16</f>
        <v>86</v>
      </c>
      <c r="N20" s="21">
        <f>[16]Junho!$F$17</f>
        <v>81</v>
      </c>
      <c r="O20" s="21">
        <f>[16]Junho!$F$18</f>
        <v>97</v>
      </c>
      <c r="P20" s="21">
        <f>[16]Junho!$F$19</f>
        <v>96</v>
      </c>
      <c r="Q20" s="21">
        <f>[16]Junho!$F$20</f>
        <v>96</v>
      </c>
      <c r="R20" s="21">
        <f>[16]Junho!$F$21</f>
        <v>96</v>
      </c>
      <c r="S20" s="21">
        <f>[16]Junho!$F$22</f>
        <v>97</v>
      </c>
      <c r="T20" s="21">
        <f>[16]Junho!$F$23</f>
        <v>94</v>
      </c>
      <c r="U20" s="21">
        <f>[16]Junho!$F$24</f>
        <v>95</v>
      </c>
      <c r="V20" s="21">
        <f>[16]Junho!$F$25</f>
        <v>95</v>
      </c>
      <c r="W20" s="21">
        <f>[16]Junho!$F$26</f>
        <v>93</v>
      </c>
      <c r="X20" s="21">
        <f>[16]Junho!$F$27</f>
        <v>92</v>
      </c>
      <c r="Y20" s="21">
        <f>[16]Junho!$F$28</f>
        <v>82</v>
      </c>
      <c r="Z20" s="21">
        <f>[16]Junho!$F$29</f>
        <v>91</v>
      </c>
      <c r="AA20" s="21">
        <f>[16]Junho!$F$30</f>
        <v>89</v>
      </c>
      <c r="AB20" s="21">
        <f>[16]Junho!$F$31</f>
        <v>93</v>
      </c>
      <c r="AC20" s="21">
        <f>[16]Junho!$F$32</f>
        <v>94</v>
      </c>
      <c r="AD20" s="21">
        <f>[16]Junho!$F$33</f>
        <v>94</v>
      </c>
      <c r="AE20" s="21">
        <f>[16]Junho!$F$34</f>
        <v>97</v>
      </c>
      <c r="AF20" s="39">
        <f t="shared" si="1"/>
        <v>97</v>
      </c>
      <c r="AG20" s="42">
        <f t="shared" si="2"/>
        <v>92.733333333333334</v>
      </c>
    </row>
    <row r="21" spans="1:33" ht="17.100000000000001" customHeight="1" x14ac:dyDescent="0.2">
      <c r="A21" s="17" t="s">
        <v>11</v>
      </c>
      <c r="B21" s="21">
        <f>[17]Junho!$F$5</f>
        <v>100</v>
      </c>
      <c r="C21" s="21">
        <f>[17]Junho!$F$6</f>
        <v>100</v>
      </c>
      <c r="D21" s="21">
        <f>[17]Junho!$F$7</f>
        <v>100</v>
      </c>
      <c r="E21" s="21">
        <f>[17]Junho!$F$8</f>
        <v>99</v>
      </c>
      <c r="F21" s="21">
        <f>[17]Junho!$F$9</f>
        <v>100</v>
      </c>
      <c r="G21" s="21">
        <f>[17]Junho!$F$10</f>
        <v>100</v>
      </c>
      <c r="H21" s="21">
        <f>[17]Junho!$F$11</f>
        <v>100</v>
      </c>
      <c r="I21" s="21">
        <f>[17]Junho!$F$12</f>
        <v>100</v>
      </c>
      <c r="J21" s="21">
        <f>[17]Junho!$F$13</f>
        <v>100</v>
      </c>
      <c r="K21" s="21">
        <f>[17]Junho!$F$14</f>
        <v>100</v>
      </c>
      <c r="L21" s="21">
        <f>[17]Junho!$F$15</f>
        <v>100</v>
      </c>
      <c r="M21" s="21">
        <f>[17]Junho!$F$16</f>
        <v>100</v>
      </c>
      <c r="N21" s="21">
        <f>[17]Junho!$F$17</f>
        <v>100</v>
      </c>
      <c r="O21" s="21">
        <f>[17]Junho!$F$18</f>
        <v>99</v>
      </c>
      <c r="P21" s="21">
        <f>[17]Junho!$F$19</f>
        <v>99</v>
      </c>
      <c r="Q21" s="21">
        <f>[17]Junho!$F$20</f>
        <v>100</v>
      </c>
      <c r="R21" s="21">
        <f>[17]Junho!$F$21</f>
        <v>100</v>
      </c>
      <c r="S21" s="21">
        <f>[17]Junho!$F$22</f>
        <v>100</v>
      </c>
      <c r="T21" s="21">
        <f>[17]Junho!$F$23</f>
        <v>100</v>
      </c>
      <c r="U21" s="21">
        <f>[17]Junho!$F$24</f>
        <v>100</v>
      </c>
      <c r="V21" s="21">
        <f>[17]Junho!$F$25</f>
        <v>100</v>
      </c>
      <c r="W21" s="21">
        <f>[17]Junho!$F$26</f>
        <v>100</v>
      </c>
      <c r="X21" s="21">
        <f>[17]Junho!$F$27</f>
        <v>100</v>
      </c>
      <c r="Y21" s="21">
        <f>[17]Junho!$F$28</f>
        <v>100</v>
      </c>
      <c r="Z21" s="21">
        <f>[17]Junho!$F$29</f>
        <v>100</v>
      </c>
      <c r="AA21" s="21">
        <f>[17]Junho!$F$30</f>
        <v>100</v>
      </c>
      <c r="AB21" s="21">
        <f>[17]Junho!$F$31</f>
        <v>100</v>
      </c>
      <c r="AC21" s="21">
        <f>[17]Junho!$F$32</f>
        <v>100</v>
      </c>
      <c r="AD21" s="21">
        <f>[17]Junho!$F$33</f>
        <v>100</v>
      </c>
      <c r="AE21" s="21">
        <f>[17]Junho!$F$34</f>
        <v>100</v>
      </c>
      <c r="AF21" s="39">
        <f t="shared" si="1"/>
        <v>100</v>
      </c>
      <c r="AG21" s="42">
        <f t="shared" si="2"/>
        <v>99.9</v>
      </c>
    </row>
    <row r="22" spans="1:33" ht="17.100000000000001" customHeight="1" x14ac:dyDescent="0.2">
      <c r="A22" s="17" t="s">
        <v>12</v>
      </c>
      <c r="B22" s="21">
        <f>[18]Junho!$F$5</f>
        <v>96</v>
      </c>
      <c r="C22" s="21">
        <f>[18]Junho!$F$6</f>
        <v>94</v>
      </c>
      <c r="D22" s="21">
        <f>[18]Junho!$F$7</f>
        <v>87</v>
      </c>
      <c r="E22" s="21">
        <f>[18]Junho!$F$8</f>
        <v>96</v>
      </c>
      <c r="F22" s="21">
        <f>[18]Junho!$F$9</f>
        <v>95</v>
      </c>
      <c r="G22" s="21">
        <f>[18]Junho!$F$10</f>
        <v>95</v>
      </c>
      <c r="H22" s="21">
        <f>[18]Junho!$F$11</f>
        <v>94</v>
      </c>
      <c r="I22" s="21">
        <f>[18]Junho!$F$12</f>
        <v>96</v>
      </c>
      <c r="J22" s="21">
        <f>[18]Junho!$F$13</f>
        <v>96</v>
      </c>
      <c r="K22" s="21">
        <f>[18]Junho!$F$14</f>
        <v>95</v>
      </c>
      <c r="L22" s="21">
        <f>[18]Junho!$F$15</f>
        <v>95</v>
      </c>
      <c r="M22" s="21">
        <f>[18]Junho!$F$16</f>
        <v>94</v>
      </c>
      <c r="N22" s="21">
        <f>[18]Junho!$F$17</f>
        <v>95</v>
      </c>
      <c r="O22" s="21">
        <f>[18]Junho!$F$18</f>
        <v>95</v>
      </c>
      <c r="P22" s="21">
        <f>[18]Junho!$F$19</f>
        <v>92</v>
      </c>
      <c r="Q22" s="21">
        <f>[18]Junho!$F$20</f>
        <v>97</v>
      </c>
      <c r="R22" s="21">
        <f>[18]Junho!$F$21</f>
        <v>94</v>
      </c>
      <c r="S22" s="21">
        <f>[18]Junho!$F$22</f>
        <v>96</v>
      </c>
      <c r="T22" s="21">
        <f>[18]Junho!$F$23</f>
        <v>92</v>
      </c>
      <c r="U22" s="21">
        <f>[18]Junho!$F$24</f>
        <v>96</v>
      </c>
      <c r="V22" s="21">
        <f>[18]Junho!$F$25</f>
        <v>94</v>
      </c>
      <c r="W22" s="21">
        <f>[18]Junho!$F$26</f>
        <v>93</v>
      </c>
      <c r="X22" s="21">
        <f>[18]Junho!$F$27</f>
        <v>95</v>
      </c>
      <c r="Y22" s="21">
        <f>[18]Junho!$F$28</f>
        <v>96</v>
      </c>
      <c r="Z22" s="21">
        <f>[18]Junho!$F$29</f>
        <v>96</v>
      </c>
      <c r="AA22" s="21">
        <f>[18]Junho!$F$30</f>
        <v>96</v>
      </c>
      <c r="AB22" s="21">
        <f>[18]Junho!$F$31</f>
        <v>97</v>
      </c>
      <c r="AC22" s="21">
        <f>[18]Junho!$F$32</f>
        <v>93</v>
      </c>
      <c r="AD22" s="21">
        <f>[18]Junho!$F$33</f>
        <v>95</v>
      </c>
      <c r="AE22" s="21">
        <f>[18]Junho!$F$34</f>
        <v>96</v>
      </c>
      <c r="AF22" s="39">
        <f t="shared" si="1"/>
        <v>97</v>
      </c>
      <c r="AG22" s="42">
        <f t="shared" si="2"/>
        <v>94.7</v>
      </c>
    </row>
    <row r="23" spans="1:33" ht="17.100000000000001" customHeight="1" x14ac:dyDescent="0.2">
      <c r="A23" s="17" t="s">
        <v>13</v>
      </c>
      <c r="B23" s="21">
        <f>[19]Junho!$F$5</f>
        <v>96</v>
      </c>
      <c r="C23" s="21">
        <f>[19]Junho!$F$6</f>
        <v>95</v>
      </c>
      <c r="D23" s="21">
        <f>[19]Junho!$F$7</f>
        <v>91</v>
      </c>
      <c r="E23" s="21">
        <f>[19]Junho!$F$8</f>
        <v>96</v>
      </c>
      <c r="F23" s="21">
        <f>[19]Junho!$F$9</f>
        <v>92</v>
      </c>
      <c r="G23" s="21">
        <f>[19]Junho!$F$10</f>
        <v>96</v>
      </c>
      <c r="H23" s="21">
        <f>[19]Junho!$F$11</f>
        <v>96</v>
      </c>
      <c r="I23" s="21">
        <f>[19]Junho!$F$12</f>
        <v>95</v>
      </c>
      <c r="J23" s="87" t="str">
        <f>[19]Junho!$F$13</f>
        <v>*</v>
      </c>
      <c r="K23" s="87" t="str">
        <f>[19]Junho!$F$14</f>
        <v>*</v>
      </c>
      <c r="L23" s="87" t="str">
        <f>[19]Junho!$F$15</f>
        <v>*</v>
      </c>
      <c r="M23" s="21">
        <f>[19]Junho!$F$16</f>
        <v>81</v>
      </c>
      <c r="N23" s="21">
        <f>[19]Junho!$F$17</f>
        <v>94</v>
      </c>
      <c r="O23" s="87" t="str">
        <f>[19]Junho!$F$18</f>
        <v>*</v>
      </c>
      <c r="P23" s="87" t="str">
        <f>[19]Junho!$F$19</f>
        <v>*</v>
      </c>
      <c r="Q23" s="87" t="str">
        <f>[19]Junho!$F$20</f>
        <v>*</v>
      </c>
      <c r="R23" s="87" t="str">
        <f>[19]Junho!$F$21</f>
        <v>*</v>
      </c>
      <c r="S23" s="87" t="str">
        <f>[19]Junho!$F$22</f>
        <v>*</v>
      </c>
      <c r="T23" s="87" t="str">
        <f>[19]Junho!$F$23</f>
        <v>*</v>
      </c>
      <c r="U23" s="87" t="str">
        <f>[19]Junho!$F$24</f>
        <v>*</v>
      </c>
      <c r="V23" s="87" t="str">
        <f>[19]Junho!$F$25</f>
        <v>*</v>
      </c>
      <c r="W23" s="87" t="str">
        <f>[19]Junho!$F$26</f>
        <v>*</v>
      </c>
      <c r="X23" s="87" t="str">
        <f>[19]Junho!$F$27</f>
        <v>*</v>
      </c>
      <c r="Y23" s="87" t="str">
        <f>[19]Junho!$F$28</f>
        <v>*</v>
      </c>
      <c r="Z23" s="87" t="str">
        <f>[19]Junho!$F$29</f>
        <v>*</v>
      </c>
      <c r="AA23" s="87" t="str">
        <f>[19]Junho!$F$30</f>
        <v>*</v>
      </c>
      <c r="AB23" s="87" t="str">
        <f>[19]Junho!$F$31</f>
        <v>*</v>
      </c>
      <c r="AC23" s="87" t="str">
        <f>[19]Junho!$F$32</f>
        <v>*</v>
      </c>
      <c r="AD23" s="87" t="str">
        <f>[19]Junho!$F$33</f>
        <v>*</v>
      </c>
      <c r="AE23" s="87" t="str">
        <f>[19]Junho!$F$34</f>
        <v>*</v>
      </c>
      <c r="AF23" s="39">
        <f t="shared" si="1"/>
        <v>96</v>
      </c>
      <c r="AG23" s="42">
        <f t="shared" si="2"/>
        <v>93.2</v>
      </c>
    </row>
    <row r="24" spans="1:33" ht="17.100000000000001" customHeight="1" x14ac:dyDescent="0.2">
      <c r="A24" s="17" t="s">
        <v>14</v>
      </c>
      <c r="B24" s="21">
        <f>[20]Junho!$F$5</f>
        <v>95</v>
      </c>
      <c r="C24" s="21">
        <f>[20]Junho!$F$6</f>
        <v>96</v>
      </c>
      <c r="D24" s="21">
        <f>[20]Junho!$F$7</f>
        <v>95</v>
      </c>
      <c r="E24" s="21">
        <f>[20]Junho!$F$8</f>
        <v>94</v>
      </c>
      <c r="F24" s="21">
        <f>[20]Junho!$F$9</f>
        <v>94</v>
      </c>
      <c r="G24" s="21">
        <f>[20]Junho!$F$10</f>
        <v>91</v>
      </c>
      <c r="H24" s="21">
        <f>[20]Junho!$F$11</f>
        <v>88</v>
      </c>
      <c r="I24" s="21">
        <f>[20]Junho!$F$12</f>
        <v>88</v>
      </c>
      <c r="J24" s="21">
        <f>[20]Junho!$F$13</f>
        <v>95</v>
      </c>
      <c r="K24" s="21">
        <f>[20]Junho!$F$14</f>
        <v>96</v>
      </c>
      <c r="L24" s="21">
        <f>[20]Junho!$F$15</f>
        <v>78</v>
      </c>
      <c r="M24" s="21">
        <f>[20]Junho!$F$16</f>
        <v>90</v>
      </c>
      <c r="N24" s="21">
        <f>[20]Junho!$F$17</f>
        <v>87</v>
      </c>
      <c r="O24" s="21">
        <f>[20]Junho!$F$18</f>
        <v>93</v>
      </c>
      <c r="P24" s="21">
        <f>[20]Junho!$F$19</f>
        <v>93</v>
      </c>
      <c r="Q24" s="21">
        <f>[20]Junho!$F$20</f>
        <v>94</v>
      </c>
      <c r="R24" s="21">
        <f>[20]Junho!$F$21</f>
        <v>91</v>
      </c>
      <c r="S24" s="21">
        <f>[20]Junho!$F$22</f>
        <v>91</v>
      </c>
      <c r="T24" s="21">
        <f>[20]Junho!$F$23</f>
        <v>94</v>
      </c>
      <c r="U24" s="21">
        <f>[20]Junho!$F$24</f>
        <v>94</v>
      </c>
      <c r="V24" s="21">
        <f>[20]Junho!$F$25</f>
        <v>95</v>
      </c>
      <c r="W24" s="21">
        <f>[20]Junho!$F$26</f>
        <v>89</v>
      </c>
      <c r="X24" s="21">
        <f>[20]Junho!$F$27</f>
        <v>85</v>
      </c>
      <c r="Y24" s="21">
        <f>[20]Junho!$F$28</f>
        <v>94</v>
      </c>
      <c r="Z24" s="21">
        <f>[20]Junho!$F$29</f>
        <v>93</v>
      </c>
      <c r="AA24" s="21">
        <f>[20]Junho!$F$30</f>
        <v>89</v>
      </c>
      <c r="AB24" s="21">
        <f>[20]Junho!$F$31</f>
        <v>89</v>
      </c>
      <c r="AC24" s="21">
        <f>[20]Junho!$F$32</f>
        <v>87</v>
      </c>
      <c r="AD24" s="21">
        <f>[20]Junho!$F$33</f>
        <v>92</v>
      </c>
      <c r="AE24" s="21">
        <f>[20]Junho!$F$34</f>
        <v>91</v>
      </c>
      <c r="AF24" s="39">
        <f t="shared" si="1"/>
        <v>96</v>
      </c>
      <c r="AG24" s="42">
        <f t="shared" si="2"/>
        <v>91.36666666666666</v>
      </c>
    </row>
    <row r="25" spans="1:33" ht="17.100000000000001" customHeight="1" x14ac:dyDescent="0.2">
      <c r="A25" s="17" t="s">
        <v>15</v>
      </c>
      <c r="B25" s="21">
        <f>[21]Junho!$F$5</f>
        <v>100</v>
      </c>
      <c r="C25" s="21">
        <f>[21]Junho!$F$6</f>
        <v>98</v>
      </c>
      <c r="D25" s="21">
        <f>[21]Junho!$F$7</f>
        <v>90</v>
      </c>
      <c r="E25" s="21">
        <f>[21]Junho!$F$8</f>
        <v>85</v>
      </c>
      <c r="F25" s="21">
        <f>[21]Junho!$F$9</f>
        <v>99</v>
      </c>
      <c r="G25" s="21">
        <f>[21]Junho!$F$10</f>
        <v>100</v>
      </c>
      <c r="H25" s="21">
        <f>[21]Junho!$F$11</f>
        <v>100</v>
      </c>
      <c r="I25" s="21">
        <f>[21]Junho!$F$12</f>
        <v>100</v>
      </c>
      <c r="J25" s="21">
        <f>[21]Junho!$F$13</f>
        <v>100</v>
      </c>
      <c r="K25" s="21">
        <f>[21]Junho!$F$14</f>
        <v>100</v>
      </c>
      <c r="L25" s="21">
        <f>[21]Junho!$F$15</f>
        <v>100</v>
      </c>
      <c r="M25" s="21">
        <f>[21]Junho!$F$16</f>
        <v>100</v>
      </c>
      <c r="N25" s="21">
        <f>[21]Junho!$F$17</f>
        <v>100</v>
      </c>
      <c r="O25" s="21">
        <f>[21]Junho!$F$18</f>
        <v>100</v>
      </c>
      <c r="P25" s="21">
        <f>[21]Junho!$F$19</f>
        <v>90</v>
      </c>
      <c r="Q25" s="21">
        <f>[21]Junho!$F$20</f>
        <v>100</v>
      </c>
      <c r="R25" s="21">
        <f>[21]Junho!$F$21</f>
        <v>100</v>
      </c>
      <c r="S25" s="21">
        <f>[21]Junho!$F$22</f>
        <v>94</v>
      </c>
      <c r="T25" s="21">
        <f>[21]Junho!$F$23</f>
        <v>100</v>
      </c>
      <c r="U25" s="21">
        <f>[21]Junho!$F$24</f>
        <v>92</v>
      </c>
      <c r="V25" s="21">
        <f>[21]Junho!$F$25</f>
        <v>100</v>
      </c>
      <c r="W25" s="21">
        <f>[21]Junho!$F$26</f>
        <v>95</v>
      </c>
      <c r="X25" s="21">
        <f>[21]Junho!$F$27</f>
        <v>90</v>
      </c>
      <c r="Y25" s="21">
        <f>[21]Junho!$F$28</f>
        <v>83</v>
      </c>
      <c r="Z25" s="21">
        <f>[21]Junho!$F$29</f>
        <v>79</v>
      </c>
      <c r="AA25" s="21">
        <f>[21]Junho!$F$30</f>
        <v>81</v>
      </c>
      <c r="AB25" s="21">
        <f>[21]Junho!$F$31</f>
        <v>100</v>
      </c>
      <c r="AC25" s="21" t="str">
        <f>[21]Junho!$F$32</f>
        <v>*</v>
      </c>
      <c r="AD25" s="21">
        <f>[21]Junho!$F$33</f>
        <v>92</v>
      </c>
      <c r="AE25" s="21">
        <f>[21]Junho!$F$34</f>
        <v>100</v>
      </c>
      <c r="AF25" s="39">
        <f t="shared" si="1"/>
        <v>100</v>
      </c>
      <c r="AG25" s="42">
        <f t="shared" si="2"/>
        <v>95.448275862068968</v>
      </c>
    </row>
    <row r="26" spans="1:33" ht="17.100000000000001" customHeight="1" x14ac:dyDescent="0.2">
      <c r="A26" s="17" t="s">
        <v>16</v>
      </c>
      <c r="B26" s="21">
        <f>[22]Junho!$F$5</f>
        <v>92</v>
      </c>
      <c r="C26" s="21">
        <f>[22]Junho!$F$6</f>
        <v>95</v>
      </c>
      <c r="D26" s="21">
        <f>[22]Junho!$F$7</f>
        <v>95</v>
      </c>
      <c r="E26" s="21">
        <f>[22]Junho!$F$8</f>
        <v>88</v>
      </c>
      <c r="F26" s="21">
        <f>[22]Junho!$F$9</f>
        <v>91</v>
      </c>
      <c r="G26" s="21">
        <f>[22]Junho!$F$10</f>
        <v>95</v>
      </c>
      <c r="H26" s="21">
        <f>[22]Junho!$F$11</f>
        <v>96</v>
      </c>
      <c r="I26" s="21">
        <f>[22]Junho!$F$12</f>
        <v>95</v>
      </c>
      <c r="J26" s="21">
        <f>[22]Junho!$F$13</f>
        <v>96</v>
      </c>
      <c r="K26" s="21">
        <f>[22]Junho!$F$14</f>
        <v>96</v>
      </c>
      <c r="L26" s="21">
        <f>[22]Junho!$F$15</f>
        <v>96</v>
      </c>
      <c r="M26" s="21">
        <f>[22]Junho!$F$16</f>
        <v>89</v>
      </c>
      <c r="N26" s="21">
        <f>[22]Junho!$F$17</f>
        <v>96</v>
      </c>
      <c r="O26" s="21">
        <f>[22]Junho!$F$18</f>
        <v>96</v>
      </c>
      <c r="P26" s="21">
        <f>[22]Junho!$F$19</f>
        <v>96</v>
      </c>
      <c r="Q26" s="21">
        <f>[22]Junho!$F$20</f>
        <v>97</v>
      </c>
      <c r="R26" s="21">
        <f>[22]Junho!$F$21</f>
        <v>95</v>
      </c>
      <c r="S26" s="21">
        <f>[22]Junho!$F$22</f>
        <v>94</v>
      </c>
      <c r="T26" s="21">
        <f>[22]Junho!$F$23</f>
        <v>93</v>
      </c>
      <c r="U26" s="21">
        <f>[22]Junho!$F$24</f>
        <v>94</v>
      </c>
      <c r="V26" s="21">
        <f>[22]Junho!$F$25</f>
        <v>96</v>
      </c>
      <c r="W26" s="21">
        <f>[22]Junho!$F$26</f>
        <v>95</v>
      </c>
      <c r="X26" s="21">
        <f>[22]Junho!$F$27</f>
        <v>85</v>
      </c>
      <c r="Y26" s="21">
        <f>[22]Junho!$F$28</f>
        <v>83</v>
      </c>
      <c r="Z26" s="21">
        <f>[22]Junho!$F$29</f>
        <v>80</v>
      </c>
      <c r="AA26" s="21">
        <f>[22]Junho!$F$30</f>
        <v>89</v>
      </c>
      <c r="AB26" s="21">
        <f>[22]Junho!$F$31</f>
        <v>95</v>
      </c>
      <c r="AC26" s="21">
        <f>[22]Junho!$F$32</f>
        <v>95</v>
      </c>
      <c r="AD26" s="21">
        <f>[22]Junho!$F$33</f>
        <v>91</v>
      </c>
      <c r="AE26" s="21">
        <f>[22]Junho!$F$34</f>
        <v>97</v>
      </c>
      <c r="AF26" s="39">
        <f t="shared" si="1"/>
        <v>97</v>
      </c>
      <c r="AG26" s="42">
        <f t="shared" si="2"/>
        <v>93.033333333333331</v>
      </c>
    </row>
    <row r="27" spans="1:33" ht="17.100000000000001" customHeight="1" x14ac:dyDescent="0.2">
      <c r="A27" s="17" t="s">
        <v>17</v>
      </c>
      <c r="B27" s="21">
        <f>[23]Junho!$F$5</f>
        <v>96</v>
      </c>
      <c r="C27" s="21">
        <f>[23]Junho!$F$6</f>
        <v>97</v>
      </c>
      <c r="D27" s="21">
        <f>[23]Junho!$F$7</f>
        <v>98</v>
      </c>
      <c r="E27" s="21">
        <f>[23]Junho!$F$8</f>
        <v>80</v>
      </c>
      <c r="F27" s="21">
        <f>[23]Junho!$F$9</f>
        <v>93</v>
      </c>
      <c r="G27" s="21">
        <f>[23]Junho!$F$10</f>
        <v>91</v>
      </c>
      <c r="H27" s="21">
        <f>[23]Junho!$F$11</f>
        <v>90</v>
      </c>
      <c r="I27" s="21">
        <f>[23]Junho!$F$12</f>
        <v>96</v>
      </c>
      <c r="J27" s="21">
        <f>[23]Junho!$F$13</f>
        <v>97</v>
      </c>
      <c r="K27" s="21">
        <f>[23]Junho!$F$14</f>
        <v>96</v>
      </c>
      <c r="L27" s="21">
        <f>[23]Junho!$F$15</f>
        <v>93</v>
      </c>
      <c r="M27" s="21">
        <f>[23]Junho!$F$16</f>
        <v>91</v>
      </c>
      <c r="N27" s="21">
        <f>[23]Junho!$F$17</f>
        <v>87</v>
      </c>
      <c r="O27" s="21">
        <f>[23]Junho!$F$18</f>
        <v>94</v>
      </c>
      <c r="P27" s="21">
        <f>[23]Junho!$F$19</f>
        <v>95</v>
      </c>
      <c r="Q27" s="21">
        <f>[23]Junho!$F$20</f>
        <v>97</v>
      </c>
      <c r="R27" s="21">
        <f>[23]Junho!$F$21</f>
        <v>97</v>
      </c>
      <c r="S27" s="21">
        <f>[23]Junho!$F$22</f>
        <v>97</v>
      </c>
      <c r="T27" s="21">
        <f>[23]Junho!$F$23</f>
        <v>95</v>
      </c>
      <c r="U27" s="21">
        <f>[23]Junho!$F$24</f>
        <v>98</v>
      </c>
      <c r="V27" s="21">
        <f>[23]Junho!$F$25</f>
        <v>97</v>
      </c>
      <c r="W27" s="21">
        <f>[23]Junho!$F$26</f>
        <v>97</v>
      </c>
      <c r="X27" s="21">
        <f>[23]Junho!$F$27</f>
        <v>96</v>
      </c>
      <c r="Y27" s="21">
        <f>[23]Junho!$F$28</f>
        <v>95</v>
      </c>
      <c r="Z27" s="21">
        <f>[23]Junho!$F$29</f>
        <v>97</v>
      </c>
      <c r="AA27" s="21">
        <f>[23]Junho!$F$30</f>
        <v>95</v>
      </c>
      <c r="AB27" s="21">
        <f>[23]Junho!$F$31</f>
        <v>95</v>
      </c>
      <c r="AC27" s="21">
        <f>[23]Junho!$F$32</f>
        <v>95</v>
      </c>
      <c r="AD27" s="21">
        <f>[23]Junho!$F$33</f>
        <v>96</v>
      </c>
      <c r="AE27" s="21">
        <f>[23]Junho!$F$34</f>
        <v>98</v>
      </c>
      <c r="AF27" s="39">
        <f>MAX(B27:AE27)</f>
        <v>98</v>
      </c>
      <c r="AG27" s="42">
        <f>AVERAGE(B27:AE27)</f>
        <v>94.63333333333334</v>
      </c>
    </row>
    <row r="28" spans="1:33" ht="17.100000000000001" customHeight="1" x14ac:dyDescent="0.2">
      <c r="A28" s="17" t="s">
        <v>18</v>
      </c>
      <c r="B28" s="21">
        <f>[24]Junho!$F$5</f>
        <v>89</v>
      </c>
      <c r="C28" s="21">
        <f>[24]Junho!$F$6</f>
        <v>91</v>
      </c>
      <c r="D28" s="21">
        <f>[24]Junho!$F$7</f>
        <v>86</v>
      </c>
      <c r="E28" s="21">
        <f>[24]Junho!$F$8</f>
        <v>88</v>
      </c>
      <c r="F28" s="21">
        <f>[24]Junho!$F$9</f>
        <v>81</v>
      </c>
      <c r="G28" s="21">
        <f>[24]Junho!$F$10</f>
        <v>81</v>
      </c>
      <c r="H28" s="21">
        <f>[24]Junho!$F$11</f>
        <v>79</v>
      </c>
      <c r="I28" s="21">
        <f>[24]Junho!$F$12</f>
        <v>77</v>
      </c>
      <c r="J28" s="21">
        <f>[24]Junho!$F$13</f>
        <v>84</v>
      </c>
      <c r="K28" s="21">
        <f>[24]Junho!$F$14</f>
        <v>86</v>
      </c>
      <c r="L28" s="21">
        <f>[24]Junho!$F$15</f>
        <v>88</v>
      </c>
      <c r="M28" s="21">
        <f>[24]Junho!$F$16</f>
        <v>76</v>
      </c>
      <c r="N28" s="21">
        <f>[24]Junho!$F$17</f>
        <v>74</v>
      </c>
      <c r="O28" s="21">
        <f>[24]Junho!$F$18</f>
        <v>77</v>
      </c>
      <c r="P28" s="21">
        <f>[24]Junho!$F$19</f>
        <v>81</v>
      </c>
      <c r="Q28" s="21">
        <f>[24]Junho!$F$20</f>
        <v>75</v>
      </c>
      <c r="R28" s="21">
        <f>[24]Junho!$F$21</f>
        <v>78</v>
      </c>
      <c r="S28" s="21">
        <f>[24]Junho!$F$22</f>
        <v>73</v>
      </c>
      <c r="T28" s="21">
        <f>[24]Junho!$F$23</f>
        <v>78</v>
      </c>
      <c r="U28" s="21">
        <f>[24]Junho!$F$24</f>
        <v>79</v>
      </c>
      <c r="V28" s="21">
        <f>[24]Junho!$F$25</f>
        <v>71</v>
      </c>
      <c r="W28" s="21">
        <f>[24]Junho!$F$26</f>
        <v>64</v>
      </c>
      <c r="X28" s="21">
        <f>[24]Junho!$F$27</f>
        <v>63</v>
      </c>
      <c r="Y28" s="21">
        <f>[24]Junho!$F$28</f>
        <v>65</v>
      </c>
      <c r="Z28" s="21">
        <f>[24]Junho!$F$29</f>
        <v>66</v>
      </c>
      <c r="AA28" s="21">
        <f>[24]Junho!$F$30</f>
        <v>69</v>
      </c>
      <c r="AB28" s="21">
        <f>[24]Junho!$F$31</f>
        <v>72</v>
      </c>
      <c r="AC28" s="21">
        <f>[24]Junho!$F$32</f>
        <v>76</v>
      </c>
      <c r="AD28" s="21">
        <f>[24]Junho!$F$33</f>
        <v>92</v>
      </c>
      <c r="AE28" s="21">
        <f>[24]Junho!$F$34</f>
        <v>90</v>
      </c>
      <c r="AF28" s="39">
        <f t="shared" si="1"/>
        <v>92</v>
      </c>
      <c r="AG28" s="42">
        <f t="shared" si="2"/>
        <v>78.3</v>
      </c>
    </row>
    <row r="29" spans="1:33" ht="17.100000000000001" customHeight="1" x14ac:dyDescent="0.2">
      <c r="A29" s="17" t="s">
        <v>19</v>
      </c>
      <c r="B29" s="21">
        <f>[25]Junho!$F$5</f>
        <v>95</v>
      </c>
      <c r="C29" s="21">
        <f>[25]Junho!$F$6</f>
        <v>96</v>
      </c>
      <c r="D29" s="21">
        <f>[25]Junho!$F$7</f>
        <v>90</v>
      </c>
      <c r="E29" s="21">
        <f>[25]Junho!$F$8</f>
        <v>76</v>
      </c>
      <c r="F29" s="21">
        <f>[25]Junho!$F$9</f>
        <v>94</v>
      </c>
      <c r="G29" s="21">
        <f>[25]Junho!$F$10</f>
        <v>96</v>
      </c>
      <c r="H29" s="21">
        <f>[25]Junho!$F$11</f>
        <v>92</v>
      </c>
      <c r="I29" s="21">
        <f>[25]Junho!$F$12</f>
        <v>95</v>
      </c>
      <c r="J29" s="21">
        <f>[25]Junho!$F$13</f>
        <v>97</v>
      </c>
      <c r="K29" s="21">
        <f>[25]Junho!$F$14</f>
        <v>96</v>
      </c>
      <c r="L29" s="21">
        <f>[25]Junho!$F$15</f>
        <v>92</v>
      </c>
      <c r="M29" s="21">
        <f>[25]Junho!$F$16</f>
        <v>92</v>
      </c>
      <c r="N29" s="21">
        <f>[25]Junho!$F$17</f>
        <v>88</v>
      </c>
      <c r="O29" s="21">
        <f>[25]Junho!$F$18</f>
        <v>96</v>
      </c>
      <c r="P29" s="21">
        <f>[25]Junho!$F$19</f>
        <v>96</v>
      </c>
      <c r="Q29" s="21">
        <f>[25]Junho!$F$20</f>
        <v>94</v>
      </c>
      <c r="R29" s="21">
        <f>[25]Junho!$F$21</f>
        <v>94</v>
      </c>
      <c r="S29" s="21">
        <f>[25]Junho!$F$22</f>
        <v>96</v>
      </c>
      <c r="T29" s="21">
        <f>[25]Junho!$F$23</f>
        <v>94</v>
      </c>
      <c r="U29" s="21">
        <f>[25]Junho!$F$24</f>
        <v>91</v>
      </c>
      <c r="V29" s="21">
        <f>[25]Junho!$F$25</f>
        <v>94</v>
      </c>
      <c r="W29" s="21">
        <f>[25]Junho!$F$26</f>
        <v>87</v>
      </c>
      <c r="X29" s="21">
        <f>[25]Junho!$F$27</f>
        <v>86</v>
      </c>
      <c r="Y29" s="21">
        <f>[25]Junho!$F$28</f>
        <v>84</v>
      </c>
      <c r="Z29" s="21">
        <f>[25]Junho!$F$29</f>
        <v>90</v>
      </c>
      <c r="AA29" s="21">
        <f>[25]Junho!$F$30</f>
        <v>92</v>
      </c>
      <c r="AB29" s="21">
        <f>[25]Junho!$F$31</f>
        <v>95</v>
      </c>
      <c r="AC29" s="21">
        <f>[25]Junho!$F$32</f>
        <v>96</v>
      </c>
      <c r="AD29" s="21">
        <f>[25]Junho!$F$33</f>
        <v>94</v>
      </c>
      <c r="AE29" s="21">
        <f>[25]Junho!$F$34</f>
        <v>94</v>
      </c>
      <c r="AF29" s="39">
        <f t="shared" si="1"/>
        <v>97</v>
      </c>
      <c r="AG29" s="42">
        <f t="shared" si="2"/>
        <v>92.4</v>
      </c>
    </row>
    <row r="30" spans="1:33" ht="17.100000000000001" customHeight="1" x14ac:dyDescent="0.2">
      <c r="A30" s="17" t="s">
        <v>31</v>
      </c>
      <c r="B30" s="21">
        <f>[26]Junho!$F$5</f>
        <v>95</v>
      </c>
      <c r="C30" s="21">
        <f>[26]Junho!$F$6</f>
        <v>97</v>
      </c>
      <c r="D30" s="21">
        <f>[26]Junho!$F$7</f>
        <v>87</v>
      </c>
      <c r="E30" s="21">
        <f>[26]Junho!$F$8</f>
        <v>82</v>
      </c>
      <c r="F30" s="21">
        <f>[26]Junho!$F$9</f>
        <v>94</v>
      </c>
      <c r="G30" s="21">
        <f>[26]Junho!$F$10</f>
        <v>92</v>
      </c>
      <c r="H30" s="21">
        <f>[26]Junho!$F$11</f>
        <v>93</v>
      </c>
      <c r="I30" s="21">
        <f>[26]Junho!$F$12</f>
        <v>95</v>
      </c>
      <c r="J30" s="21">
        <f>[26]Junho!$F$13</f>
        <v>96</v>
      </c>
      <c r="K30" s="21">
        <f>[26]Junho!$F$14</f>
        <v>96</v>
      </c>
      <c r="L30" s="21">
        <f>[26]Junho!$F$15</f>
        <v>93</v>
      </c>
      <c r="M30" s="21">
        <f>[26]Junho!$F$16</f>
        <v>77</v>
      </c>
      <c r="N30" s="21">
        <f>[26]Junho!$F$17</f>
        <v>82</v>
      </c>
      <c r="O30" s="21">
        <f>[26]Junho!$F$18</f>
        <v>93</v>
      </c>
      <c r="P30" s="21">
        <f>[26]Junho!$F$19</f>
        <v>96</v>
      </c>
      <c r="Q30" s="21">
        <f>[26]Junho!$F$20</f>
        <v>95</v>
      </c>
      <c r="R30" s="21">
        <f>[26]Junho!$F$21</f>
        <v>96</v>
      </c>
      <c r="S30" s="21">
        <f>[26]Junho!$F$22</f>
        <v>95</v>
      </c>
      <c r="T30" s="21">
        <f>[26]Junho!$F$23</f>
        <v>90</v>
      </c>
      <c r="U30" s="21">
        <f>[26]Junho!$F$24</f>
        <v>97</v>
      </c>
      <c r="V30" s="21">
        <f>[26]Junho!$F$25</f>
        <v>92</v>
      </c>
      <c r="W30" s="21">
        <f>[26]Junho!$F$26</f>
        <v>74</v>
      </c>
      <c r="X30" s="21">
        <f>[26]Junho!$F$27</f>
        <v>74</v>
      </c>
      <c r="Y30" s="21">
        <f>[26]Junho!$F$28</f>
        <v>82</v>
      </c>
      <c r="Z30" s="21">
        <f>[26]Junho!$F$29</f>
        <v>84</v>
      </c>
      <c r="AA30" s="21">
        <f>[26]Junho!$F$30</f>
        <v>84</v>
      </c>
      <c r="AB30" s="21">
        <f>[26]Junho!$F$31</f>
        <v>86</v>
      </c>
      <c r="AC30" s="21">
        <f>[26]Junho!$F$32</f>
        <v>96</v>
      </c>
      <c r="AD30" s="21">
        <f>[26]Junho!$F$33</f>
        <v>96</v>
      </c>
      <c r="AE30" s="21">
        <f>[26]Junho!$F$34</f>
        <v>97</v>
      </c>
      <c r="AF30" s="39">
        <f t="shared" si="1"/>
        <v>97</v>
      </c>
      <c r="AG30" s="42">
        <f t="shared" si="2"/>
        <v>90.2</v>
      </c>
    </row>
    <row r="31" spans="1:33" ht="17.100000000000001" customHeight="1" x14ac:dyDescent="0.2">
      <c r="A31" s="17" t="s">
        <v>51</v>
      </c>
      <c r="B31" s="21">
        <f>[27]Junho!$F$5</f>
        <v>97</v>
      </c>
      <c r="C31" s="21">
        <f>[27]Junho!$F$6</f>
        <v>98</v>
      </c>
      <c r="D31" s="21">
        <f>[27]Junho!$F$7</f>
        <v>97</v>
      </c>
      <c r="E31" s="21">
        <f>[27]Junho!$F$8</f>
        <v>93</v>
      </c>
      <c r="F31" s="21">
        <f>[27]Junho!$F$9</f>
        <v>88</v>
      </c>
      <c r="G31" s="21">
        <f>[27]Junho!$F$10</f>
        <v>89</v>
      </c>
      <c r="H31" s="21">
        <f>[27]Junho!$F$11</f>
        <v>86</v>
      </c>
      <c r="I31" s="21">
        <f>[27]Junho!$F$12</f>
        <v>86</v>
      </c>
      <c r="J31" s="21">
        <f>[27]Junho!$F$13</f>
        <v>94</v>
      </c>
      <c r="K31" s="21">
        <f>[27]Junho!$F$14</f>
        <v>97</v>
      </c>
      <c r="L31" s="21">
        <f>[27]Junho!$F$15</f>
        <v>83</v>
      </c>
      <c r="M31" s="21">
        <f>[27]Junho!$F$16</f>
        <v>83</v>
      </c>
      <c r="N31" s="21">
        <f>[27]Junho!$F$17</f>
        <v>82</v>
      </c>
      <c r="O31" s="21">
        <f>[27]Junho!$F$18</f>
        <v>91</v>
      </c>
      <c r="P31" s="21">
        <f>[27]Junho!$F$19</f>
        <v>98</v>
      </c>
      <c r="Q31" s="21">
        <f>[27]Junho!$F$20</f>
        <v>96</v>
      </c>
      <c r="R31" s="21">
        <f>[27]Junho!$F$21</f>
        <v>90</v>
      </c>
      <c r="S31" s="21">
        <f>[27]Junho!$F$22</f>
        <v>82</v>
      </c>
      <c r="T31" s="21">
        <f>[27]Junho!$F$23</f>
        <v>84</v>
      </c>
      <c r="U31" s="21">
        <f>[27]Junho!$F$24</f>
        <v>90</v>
      </c>
      <c r="V31" s="21">
        <f>[27]Junho!$F$25</f>
        <v>90</v>
      </c>
      <c r="W31" s="21">
        <f>[27]Junho!$F$26</f>
        <v>76</v>
      </c>
      <c r="X31" s="21">
        <f>[27]Junho!$F$27</f>
        <v>72</v>
      </c>
      <c r="Y31" s="21">
        <f>[27]Junho!$F$28</f>
        <v>80</v>
      </c>
      <c r="Z31" s="21">
        <f>[27]Junho!$F$29</f>
        <v>81</v>
      </c>
      <c r="AA31" s="21">
        <f>[27]Junho!$F$30</f>
        <v>85</v>
      </c>
      <c r="AB31" s="21">
        <f>[27]Junho!$F$31</f>
        <v>88</v>
      </c>
      <c r="AC31" s="21">
        <f>[27]Junho!$F$32</f>
        <v>98</v>
      </c>
      <c r="AD31" s="21">
        <f>[27]Junho!$F$33</f>
        <v>97</v>
      </c>
      <c r="AE31" s="21">
        <f>[27]Junho!$F$34</f>
        <v>97</v>
      </c>
      <c r="AF31" s="39">
        <f>MAX(B31:AE31)</f>
        <v>98</v>
      </c>
      <c r="AG31" s="42">
        <f>AVERAGE(B31:AE31)</f>
        <v>88.933333333333337</v>
      </c>
    </row>
    <row r="32" spans="1:33" ht="17.100000000000001" customHeight="1" x14ac:dyDescent="0.2">
      <c r="A32" s="17" t="s">
        <v>20</v>
      </c>
      <c r="B32" s="21">
        <f>[28]Junho!$F$5</f>
        <v>94</v>
      </c>
      <c r="C32" s="21">
        <f>[28]Junho!$F$6</f>
        <v>93</v>
      </c>
      <c r="D32" s="21">
        <f>[28]Junho!$F$7</f>
        <v>96</v>
      </c>
      <c r="E32" s="21">
        <f>[28]Junho!$F$8</f>
        <v>91</v>
      </c>
      <c r="F32" s="21">
        <f>[28]Junho!$F$9</f>
        <v>94</v>
      </c>
      <c r="G32" s="21">
        <f>[28]Junho!$F$10</f>
        <v>93</v>
      </c>
      <c r="H32" s="21">
        <f>[28]Junho!$F$11</f>
        <v>89</v>
      </c>
      <c r="I32" s="21">
        <f>[28]Junho!$F$12</f>
        <v>85</v>
      </c>
      <c r="J32" s="21">
        <f>[28]Junho!$F$13</f>
        <v>94</v>
      </c>
      <c r="K32" s="21">
        <f>[28]Junho!$F$14</f>
        <v>94</v>
      </c>
      <c r="L32" s="21">
        <f>[28]Junho!$F$15</f>
        <v>88</v>
      </c>
      <c r="M32" s="21">
        <f>[28]Junho!$F$16</f>
        <v>77</v>
      </c>
      <c r="N32" s="21">
        <f>[28]Junho!$F$17</f>
        <v>85</v>
      </c>
      <c r="O32" s="21">
        <f>[28]Junho!$F$18</f>
        <v>88</v>
      </c>
      <c r="P32" s="21">
        <f>[28]Junho!$F$19</f>
        <v>90</v>
      </c>
      <c r="Q32" s="21">
        <f>[28]Junho!$F$20</f>
        <v>87</v>
      </c>
      <c r="R32" s="21">
        <f>[28]Junho!$F$21</f>
        <v>92</v>
      </c>
      <c r="S32" s="21">
        <f>[28]Junho!$F$22</f>
        <v>88</v>
      </c>
      <c r="T32" s="21">
        <f>[28]Junho!$F$23</f>
        <v>88</v>
      </c>
      <c r="U32" s="21">
        <f>[28]Junho!$F$24</f>
        <v>90</v>
      </c>
      <c r="V32" s="21">
        <f>[28]Junho!$F$25</f>
        <v>92</v>
      </c>
      <c r="W32" s="21">
        <f>[28]Junho!$F$26</f>
        <v>91</v>
      </c>
      <c r="X32" s="21">
        <f>[28]Junho!$F$27</f>
        <v>84</v>
      </c>
      <c r="Y32" s="21">
        <f>[28]Junho!$F$28</f>
        <v>91</v>
      </c>
      <c r="Z32" s="21">
        <f>[28]Junho!$F$29</f>
        <v>93</v>
      </c>
      <c r="AA32" s="21">
        <f>[28]Junho!$F$30</f>
        <v>85</v>
      </c>
      <c r="AB32" s="21">
        <f>[28]Junho!$F$31</f>
        <v>94</v>
      </c>
      <c r="AC32" s="21">
        <f>[28]Junho!$F$32</f>
        <v>90</v>
      </c>
      <c r="AD32" s="21">
        <f>[28]Junho!$F$33</f>
        <v>86</v>
      </c>
      <c r="AE32" s="21">
        <f>[28]Junho!$F$34</f>
        <v>92</v>
      </c>
      <c r="AF32" s="39">
        <f>MAX(B32:AE32)</f>
        <v>96</v>
      </c>
      <c r="AG32" s="42">
        <f>AVERAGE(B32:AE32)</f>
        <v>89.8</v>
      </c>
    </row>
    <row r="33" spans="1:35" s="5" customFormat="1" ht="17.100000000000001" customHeight="1" x14ac:dyDescent="0.2">
      <c r="A33" s="32" t="s">
        <v>33</v>
      </c>
      <c r="B33" s="33">
        <f t="shared" ref="B33:AF33" si="5">MAX(B5:B32)</f>
        <v>100</v>
      </c>
      <c r="C33" s="33">
        <f t="shared" si="5"/>
        <v>100</v>
      </c>
      <c r="D33" s="33">
        <f t="shared" si="5"/>
        <v>100</v>
      </c>
      <c r="E33" s="33">
        <f t="shared" si="5"/>
        <v>100</v>
      </c>
      <c r="F33" s="33">
        <f t="shared" si="5"/>
        <v>100</v>
      </c>
      <c r="G33" s="33">
        <f t="shared" si="5"/>
        <v>100</v>
      </c>
      <c r="H33" s="33">
        <f t="shared" si="5"/>
        <v>100</v>
      </c>
      <c r="I33" s="33">
        <f t="shared" si="5"/>
        <v>100</v>
      </c>
      <c r="J33" s="33">
        <f t="shared" si="5"/>
        <v>100</v>
      </c>
      <c r="K33" s="33">
        <f t="shared" si="5"/>
        <v>100</v>
      </c>
      <c r="L33" s="33">
        <f t="shared" si="5"/>
        <v>100</v>
      </c>
      <c r="M33" s="33">
        <f t="shared" si="5"/>
        <v>100</v>
      </c>
      <c r="N33" s="33">
        <f t="shared" si="5"/>
        <v>100</v>
      </c>
      <c r="O33" s="33">
        <f t="shared" si="5"/>
        <v>100</v>
      </c>
      <c r="P33" s="33">
        <f t="shared" si="5"/>
        <v>100</v>
      </c>
      <c r="Q33" s="33">
        <f t="shared" si="5"/>
        <v>100</v>
      </c>
      <c r="R33" s="33">
        <f t="shared" si="5"/>
        <v>100</v>
      </c>
      <c r="S33" s="33">
        <f t="shared" si="5"/>
        <v>100</v>
      </c>
      <c r="T33" s="33">
        <f t="shared" si="5"/>
        <v>100</v>
      </c>
      <c r="U33" s="33">
        <f t="shared" si="5"/>
        <v>100</v>
      </c>
      <c r="V33" s="33">
        <f t="shared" si="5"/>
        <v>100</v>
      </c>
      <c r="W33" s="33">
        <f t="shared" si="5"/>
        <v>100</v>
      </c>
      <c r="X33" s="33">
        <f t="shared" si="5"/>
        <v>100</v>
      </c>
      <c r="Y33" s="33">
        <f t="shared" si="5"/>
        <v>100</v>
      </c>
      <c r="Z33" s="33">
        <f t="shared" si="5"/>
        <v>100</v>
      </c>
      <c r="AA33" s="33">
        <f t="shared" si="5"/>
        <v>100</v>
      </c>
      <c r="AB33" s="33">
        <f t="shared" si="5"/>
        <v>100</v>
      </c>
      <c r="AC33" s="33">
        <f t="shared" si="5"/>
        <v>100</v>
      </c>
      <c r="AD33" s="33">
        <f t="shared" si="5"/>
        <v>100</v>
      </c>
      <c r="AE33" s="33">
        <f t="shared" si="5"/>
        <v>100</v>
      </c>
      <c r="AF33" s="39">
        <f t="shared" si="5"/>
        <v>100</v>
      </c>
      <c r="AG33" s="41">
        <f>AVERAGE(AG5:AG32)</f>
        <v>91.788207747977879</v>
      </c>
      <c r="AH33" s="8"/>
    </row>
    <row r="35" spans="1:35" x14ac:dyDescent="0.2">
      <c r="A35" s="82"/>
      <c r="B35" s="82"/>
      <c r="C35" s="83"/>
      <c r="D35" s="83" t="s">
        <v>142</v>
      </c>
      <c r="E35" s="83"/>
      <c r="F35" s="83"/>
      <c r="G35" s="83"/>
      <c r="M35" s="2" t="s">
        <v>52</v>
      </c>
      <c r="V35" s="2" t="s">
        <v>140</v>
      </c>
      <c r="AD35" s="9"/>
      <c r="AF35" s="2"/>
      <c r="AG35" s="9"/>
      <c r="AH35" s="2"/>
    </row>
    <row r="36" spans="1:35" x14ac:dyDescent="0.2">
      <c r="J36" s="20"/>
      <c r="K36" s="20"/>
      <c r="L36" s="20"/>
      <c r="M36" s="20" t="s">
        <v>53</v>
      </c>
      <c r="N36" s="20"/>
      <c r="O36" s="20"/>
      <c r="P36" s="20"/>
      <c r="V36" s="20" t="s">
        <v>141</v>
      </c>
      <c r="W36" s="20"/>
      <c r="AD36" s="9"/>
      <c r="AE36" s="1"/>
      <c r="AF36"/>
      <c r="AG36" s="2"/>
      <c r="AH36" s="2"/>
      <c r="AI36" s="2"/>
    </row>
    <row r="37" spans="1:35" x14ac:dyDescent="0.2">
      <c r="Q37" s="31"/>
      <c r="R37" s="31"/>
      <c r="S37" s="31"/>
      <c r="AH37" s="15"/>
    </row>
    <row r="38" spans="1:35" x14ac:dyDescent="0.2">
      <c r="E38" s="90"/>
      <c r="F38" s="90"/>
      <c r="G38" s="90"/>
      <c r="H38" s="90" t="s">
        <v>144</v>
      </c>
      <c r="I38" s="90"/>
      <c r="J38" s="90"/>
      <c r="K38" s="90"/>
      <c r="L38" s="90"/>
    </row>
    <row r="41" spans="1:35" x14ac:dyDescent="0.2">
      <c r="E41" s="2" t="s">
        <v>54</v>
      </c>
    </row>
    <row r="42" spans="1:35" x14ac:dyDescent="0.2">
      <c r="K42" s="2" t="s">
        <v>54</v>
      </c>
      <c r="Q42" s="92"/>
      <c r="U42" s="2" t="s">
        <v>54</v>
      </c>
    </row>
  </sheetData>
  <mergeCells count="33">
    <mergeCell ref="L3:L4"/>
    <mergeCell ref="N3:N4"/>
    <mergeCell ref="V3:V4"/>
    <mergeCell ref="S3:S4"/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M3:M4"/>
    <mergeCell ref="A2:A4"/>
    <mergeCell ref="I3:I4"/>
    <mergeCell ref="Z3:Z4"/>
    <mergeCell ref="K3:K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zoomScale="90" zoomScaleNormal="90" workbookViewId="0">
      <selection activeCell="X44" sqref="X44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" style="6" bestFit="1" customWidth="1"/>
    <col min="33" max="33" width="7.28515625" style="1" bestFit="1" customWidth="1"/>
  </cols>
  <sheetData>
    <row r="1" spans="1:33" ht="20.100000000000001" customHeight="1" x14ac:dyDescent="0.2">
      <c r="A1" s="95" t="s">
        <v>27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33" s="4" customFormat="1" ht="20.100000000000001" customHeight="1" x14ac:dyDescent="0.2">
      <c r="A2" s="96" t="s">
        <v>21</v>
      </c>
      <c r="B2" s="94" t="s">
        <v>139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</row>
    <row r="3" spans="1:33" s="5" customFormat="1" ht="20.100000000000001" customHeight="1" x14ac:dyDescent="0.2">
      <c r="A3" s="96"/>
      <c r="B3" s="97">
        <v>1</v>
      </c>
      <c r="C3" s="97">
        <f>SUM(B3+1)</f>
        <v>2</v>
      </c>
      <c r="D3" s="97">
        <f t="shared" ref="D3:AD3" si="0">SUM(C3+1)</f>
        <v>3</v>
      </c>
      <c r="E3" s="97">
        <f t="shared" si="0"/>
        <v>4</v>
      </c>
      <c r="F3" s="97">
        <f t="shared" si="0"/>
        <v>5</v>
      </c>
      <c r="G3" s="97">
        <f t="shared" si="0"/>
        <v>6</v>
      </c>
      <c r="H3" s="97">
        <f t="shared" si="0"/>
        <v>7</v>
      </c>
      <c r="I3" s="97">
        <f t="shared" si="0"/>
        <v>8</v>
      </c>
      <c r="J3" s="97">
        <f t="shared" si="0"/>
        <v>9</v>
      </c>
      <c r="K3" s="97">
        <f t="shared" si="0"/>
        <v>10</v>
      </c>
      <c r="L3" s="97">
        <f t="shared" si="0"/>
        <v>11</v>
      </c>
      <c r="M3" s="97">
        <f t="shared" si="0"/>
        <v>12</v>
      </c>
      <c r="N3" s="97">
        <f t="shared" si="0"/>
        <v>13</v>
      </c>
      <c r="O3" s="97">
        <f t="shared" si="0"/>
        <v>14</v>
      </c>
      <c r="P3" s="97">
        <f t="shared" si="0"/>
        <v>15</v>
      </c>
      <c r="Q3" s="97">
        <f t="shared" si="0"/>
        <v>16</v>
      </c>
      <c r="R3" s="97">
        <f t="shared" si="0"/>
        <v>17</v>
      </c>
      <c r="S3" s="97">
        <f t="shared" si="0"/>
        <v>18</v>
      </c>
      <c r="T3" s="97">
        <f t="shared" si="0"/>
        <v>19</v>
      </c>
      <c r="U3" s="97">
        <f t="shared" si="0"/>
        <v>20</v>
      </c>
      <c r="V3" s="97">
        <f t="shared" si="0"/>
        <v>21</v>
      </c>
      <c r="W3" s="97">
        <f t="shared" si="0"/>
        <v>22</v>
      </c>
      <c r="X3" s="97">
        <f t="shared" si="0"/>
        <v>23</v>
      </c>
      <c r="Y3" s="97">
        <f t="shared" si="0"/>
        <v>24</v>
      </c>
      <c r="Z3" s="97">
        <f t="shared" si="0"/>
        <v>25</v>
      </c>
      <c r="AA3" s="97">
        <f t="shared" si="0"/>
        <v>26</v>
      </c>
      <c r="AB3" s="97">
        <f t="shared" si="0"/>
        <v>27</v>
      </c>
      <c r="AC3" s="97">
        <f t="shared" si="0"/>
        <v>28</v>
      </c>
      <c r="AD3" s="97">
        <f t="shared" si="0"/>
        <v>29</v>
      </c>
      <c r="AE3" s="97">
        <v>30</v>
      </c>
      <c r="AF3" s="37" t="s">
        <v>42</v>
      </c>
      <c r="AG3" s="40" t="s">
        <v>40</v>
      </c>
    </row>
    <row r="4" spans="1:33" s="5" customFormat="1" ht="20.100000000000001" customHeight="1" x14ac:dyDescent="0.2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37" t="s">
        <v>39</v>
      </c>
      <c r="AG4" s="40" t="s">
        <v>39</v>
      </c>
    </row>
    <row r="5" spans="1:33" s="5" customFormat="1" ht="20.100000000000001" customHeight="1" x14ac:dyDescent="0.2">
      <c r="A5" s="17" t="s">
        <v>47</v>
      </c>
      <c r="B5" s="18">
        <f>[1]Junho!$G$5</f>
        <v>63</v>
      </c>
      <c r="C5" s="18">
        <f>[1]Junho!$G$6</f>
        <v>36</v>
      </c>
      <c r="D5" s="18">
        <f>[1]Junho!$G$7</f>
        <v>34</v>
      </c>
      <c r="E5" s="18">
        <f>[1]Junho!$G$8</f>
        <v>43</v>
      </c>
      <c r="F5" s="18">
        <f>[1]Junho!$G$9</f>
        <v>35</v>
      </c>
      <c r="G5" s="18">
        <f>[1]Junho!$G$10</f>
        <v>35</v>
      </c>
      <c r="H5" s="18">
        <f>[1]Junho!$G$11</f>
        <v>29</v>
      </c>
      <c r="I5" s="18">
        <f>[1]Junho!$G$12</f>
        <v>26</v>
      </c>
      <c r="J5" s="18">
        <f>[1]Junho!$G$13</f>
        <v>67</v>
      </c>
      <c r="K5" s="18">
        <f>[1]Junho!$G$14</f>
        <v>41</v>
      </c>
      <c r="L5" s="18">
        <f>[1]Junho!$G$15</f>
        <v>35</v>
      </c>
      <c r="M5" s="18">
        <f>[1]Junho!$G$16</f>
        <v>35</v>
      </c>
      <c r="N5" s="18">
        <f>[1]Junho!$G$17</f>
        <v>31</v>
      </c>
      <c r="O5" s="18">
        <f>[1]Junho!$G$18</f>
        <v>28</v>
      </c>
      <c r="P5" s="18">
        <f>[1]Junho!$G$19</f>
        <v>31</v>
      </c>
      <c r="Q5" s="18">
        <f>[1]Junho!$G$20</f>
        <v>27</v>
      </c>
      <c r="R5" s="18">
        <f>[1]Junho!$G$21</f>
        <v>32</v>
      </c>
      <c r="S5" s="18">
        <f>[1]Junho!$G$22</f>
        <v>30</v>
      </c>
      <c r="T5" s="18">
        <f>[1]Junho!$G$23</f>
        <v>57</v>
      </c>
      <c r="U5" s="18">
        <f>[1]Junho!$G$24</f>
        <v>39</v>
      </c>
      <c r="V5" s="18">
        <f>[1]Junho!$G$25</f>
        <v>27</v>
      </c>
      <c r="W5" s="18">
        <f>[1]Junho!$G$26</f>
        <v>24</v>
      </c>
      <c r="X5" s="18">
        <f>[1]Junho!$G$27</f>
        <v>24</v>
      </c>
      <c r="Y5" s="18">
        <f>[1]Junho!$G$28</f>
        <v>27</v>
      </c>
      <c r="Z5" s="18">
        <f>[1]Junho!$G$29</f>
        <v>29</v>
      </c>
      <c r="AA5" s="18">
        <f>[1]Junho!$G$30</f>
        <v>31</v>
      </c>
      <c r="AB5" s="18">
        <f>[1]Junho!$G$31</f>
        <v>24</v>
      </c>
      <c r="AC5" s="18">
        <f>[1]Junho!$G$32</f>
        <v>59</v>
      </c>
      <c r="AD5" s="18">
        <f>[1]Junho!$G$33</f>
        <v>55</v>
      </c>
      <c r="AE5" s="18">
        <f>[1]Junho!$G$34</f>
        <v>34</v>
      </c>
      <c r="AF5" s="38">
        <f t="shared" ref="AF5:AF13" si="1">MIN(B5:AE5)</f>
        <v>24</v>
      </c>
      <c r="AG5" s="45">
        <f t="shared" ref="AG5:AG13" si="2">AVERAGE(B5:AE5)</f>
        <v>36.266666666666666</v>
      </c>
    </row>
    <row r="6" spans="1:33" ht="17.100000000000001" customHeight="1" x14ac:dyDescent="0.2">
      <c r="A6" s="17" t="s">
        <v>0</v>
      </c>
      <c r="B6" s="19">
        <f>[2]Junho!$G$5</f>
        <v>53</v>
      </c>
      <c r="C6" s="19">
        <f>[2]Junho!$G$6</f>
        <v>32</v>
      </c>
      <c r="D6" s="19">
        <f>[2]Junho!$G$7</f>
        <v>33</v>
      </c>
      <c r="E6" s="19">
        <f>[2]Junho!$G$8</f>
        <v>54</v>
      </c>
      <c r="F6" s="19">
        <f>[2]Junho!$G$9</f>
        <v>54</v>
      </c>
      <c r="G6" s="19">
        <f>[2]Junho!$G$10</f>
        <v>74</v>
      </c>
      <c r="H6" s="19">
        <f>[2]Junho!$G$11</f>
        <v>58</v>
      </c>
      <c r="I6" s="19">
        <f>[2]Junho!$G$12</f>
        <v>79</v>
      </c>
      <c r="J6" s="19">
        <f>[2]Junho!$G$13</f>
        <v>70</v>
      </c>
      <c r="K6" s="19">
        <f>[2]Junho!$G$14</f>
        <v>85</v>
      </c>
      <c r="L6" s="19">
        <f>[2]Junho!$G$15</f>
        <v>56</v>
      </c>
      <c r="M6" s="19">
        <f>[2]Junho!$G$16</f>
        <v>52</v>
      </c>
      <c r="N6" s="19">
        <f>[2]Junho!$G$17</f>
        <v>51</v>
      </c>
      <c r="O6" s="19">
        <f>[2]Junho!$G$18</f>
        <v>74</v>
      </c>
      <c r="P6" s="19">
        <f>[2]Junho!$G$19</f>
        <v>63</v>
      </c>
      <c r="Q6" s="19">
        <f>[2]Junho!$G$20</f>
        <v>55</v>
      </c>
      <c r="R6" s="19">
        <f>[2]Junho!$G$21</f>
        <v>49</v>
      </c>
      <c r="S6" s="19">
        <f>[2]Junho!$G$22</f>
        <v>59</v>
      </c>
      <c r="T6" s="19">
        <f>[2]Junho!$G$23</f>
        <v>34</v>
      </c>
      <c r="U6" s="19">
        <f>[2]Junho!$G$24</f>
        <v>56</v>
      </c>
      <c r="V6" s="19">
        <f>[2]Junho!$G$25</f>
        <v>40</v>
      </c>
      <c r="W6" s="19">
        <f>[2]Junho!$G$26</f>
        <v>44</v>
      </c>
      <c r="X6" s="19">
        <f>[2]Junho!$G$27</f>
        <v>38</v>
      </c>
      <c r="Y6" s="19">
        <f>[2]Junho!$G$28</f>
        <v>40</v>
      </c>
      <c r="Z6" s="19">
        <f>[2]Junho!$G$29</f>
        <v>42</v>
      </c>
      <c r="AA6" s="19">
        <f>[2]Junho!$G$30</f>
        <v>36</v>
      </c>
      <c r="AB6" s="19">
        <f>[2]Junho!$G$31</f>
        <v>68</v>
      </c>
      <c r="AC6" s="19">
        <f>[2]Junho!$G$32</f>
        <v>82</v>
      </c>
      <c r="AD6" s="19">
        <f>[2]Junho!$G$33</f>
        <v>66</v>
      </c>
      <c r="AE6" s="19">
        <f>[2]Junho!$G$34</f>
        <v>37</v>
      </c>
      <c r="AF6" s="39">
        <f t="shared" si="1"/>
        <v>32</v>
      </c>
      <c r="AG6" s="42">
        <f t="shared" si="2"/>
        <v>54.466666666666669</v>
      </c>
    </row>
    <row r="7" spans="1:33" ht="17.100000000000001" customHeight="1" x14ac:dyDescent="0.2">
      <c r="A7" s="17" t="s">
        <v>1</v>
      </c>
      <c r="B7" s="87" t="str">
        <f>[3]Junho!$G$5</f>
        <v>*</v>
      </c>
      <c r="C7" s="87" t="str">
        <f>[3]Junho!$G$6</f>
        <v>*</v>
      </c>
      <c r="D7" s="87" t="str">
        <f>[3]Junho!$G$7</f>
        <v>*</v>
      </c>
      <c r="E7" s="87" t="str">
        <f>[3]Junho!$G$8</f>
        <v>*</v>
      </c>
      <c r="F7" s="87" t="str">
        <f>[3]Junho!$G$9</f>
        <v>*</v>
      </c>
      <c r="G7" s="87" t="str">
        <f>[3]Junho!$G$10</f>
        <v>*</v>
      </c>
      <c r="H7" s="87" t="str">
        <f>[3]Junho!$G$11</f>
        <v>*</v>
      </c>
      <c r="I7" s="87" t="str">
        <f>[3]Junho!$G$12</f>
        <v>*</v>
      </c>
      <c r="J7" s="87" t="str">
        <f>[3]Junho!$G$13</f>
        <v>*</v>
      </c>
      <c r="K7" s="87" t="str">
        <f>[3]Junho!$G$14</f>
        <v>*</v>
      </c>
      <c r="L7" s="87" t="str">
        <f>[3]Junho!$G$15</f>
        <v>*</v>
      </c>
      <c r="M7" s="87" t="str">
        <f>[3]Junho!$G$16</f>
        <v>*</v>
      </c>
      <c r="N7" s="87" t="str">
        <f>[3]Junho!$G$17</f>
        <v>*</v>
      </c>
      <c r="O7" s="87" t="str">
        <f>[3]Junho!$G$18</f>
        <v>*</v>
      </c>
      <c r="P7" s="87" t="str">
        <f>[3]Junho!$G$19</f>
        <v>*</v>
      </c>
      <c r="Q7" s="87" t="str">
        <f>[3]Junho!$G$20</f>
        <v>*</v>
      </c>
      <c r="R7" s="87" t="str">
        <f>[3]Junho!$G$21</f>
        <v>*</v>
      </c>
      <c r="S7" s="87" t="str">
        <f>[3]Junho!$G$22</f>
        <v>*</v>
      </c>
      <c r="T7" s="87" t="str">
        <f>[3]Junho!$G$23</f>
        <v>*</v>
      </c>
      <c r="U7" s="87" t="str">
        <f>[3]Junho!$G$24</f>
        <v>*</v>
      </c>
      <c r="V7" s="87" t="str">
        <f>[3]Junho!$G$25</f>
        <v>*</v>
      </c>
      <c r="W7" s="87" t="str">
        <f>[3]Junho!$G$26</f>
        <v>*</v>
      </c>
      <c r="X7" s="87" t="str">
        <f>[3]Junho!$G$27</f>
        <v>*</v>
      </c>
      <c r="Y7" s="87" t="str">
        <f>[3]Junho!$G$28</f>
        <v>*</v>
      </c>
      <c r="Z7" s="87" t="str">
        <f>[3]Junho!$G$29</f>
        <v>*</v>
      </c>
      <c r="AA7" s="87" t="str">
        <f>[3]Junho!$G$30</f>
        <v>*</v>
      </c>
      <c r="AB7" s="87" t="str">
        <f>[3]Junho!$G$31</f>
        <v>*</v>
      </c>
      <c r="AC7" s="87" t="str">
        <f>[3]Junho!$G$32</f>
        <v>*</v>
      </c>
      <c r="AD7" s="87" t="str">
        <f>[3]Junho!$G$33</f>
        <v>*</v>
      </c>
      <c r="AE7" s="87" t="str">
        <f>[3]Junho!$G$34</f>
        <v>*</v>
      </c>
      <c r="AF7" s="88" t="s">
        <v>143</v>
      </c>
      <c r="AG7" s="89" t="s">
        <v>143</v>
      </c>
    </row>
    <row r="8" spans="1:33" ht="17.100000000000001" customHeight="1" x14ac:dyDescent="0.2">
      <c r="A8" s="17" t="s">
        <v>55</v>
      </c>
      <c r="B8" s="19">
        <f>[4]Junho!$G$5</f>
        <v>51</v>
      </c>
      <c r="C8" s="19">
        <f>[4]Junho!$G$6</f>
        <v>34</v>
      </c>
      <c r="D8" s="19">
        <f>[4]Junho!$G$7</f>
        <v>26</v>
      </c>
      <c r="E8" s="19">
        <f>[4]Junho!$G$8</f>
        <v>41</v>
      </c>
      <c r="F8" s="19">
        <f>[4]Junho!$G$9</f>
        <v>58</v>
      </c>
      <c r="G8" s="19">
        <f>[4]Junho!$G$10</f>
        <v>43</v>
      </c>
      <c r="H8" s="19">
        <f>[4]Junho!$G$11</f>
        <v>34</v>
      </c>
      <c r="I8" s="19">
        <f>[4]Junho!$G$12</f>
        <v>33</v>
      </c>
      <c r="J8" s="19">
        <f>[4]Junho!$G$13</f>
        <v>80</v>
      </c>
      <c r="K8" s="19">
        <f>[4]Junho!$G$14</f>
        <v>57</v>
      </c>
      <c r="L8" s="19">
        <f>[4]Junho!$G$15</f>
        <v>44</v>
      </c>
      <c r="M8" s="19">
        <f>[4]Junho!$G$16</f>
        <v>41</v>
      </c>
      <c r="N8" s="19">
        <f>[4]Junho!$G$17</f>
        <v>38</v>
      </c>
      <c r="O8" s="19">
        <f>[4]Junho!$G$18</f>
        <v>53</v>
      </c>
      <c r="P8" s="19">
        <f>[4]Junho!$G$19</f>
        <v>39</v>
      </c>
      <c r="Q8" s="19">
        <f>[4]Junho!$G$20</f>
        <v>38</v>
      </c>
      <c r="R8" s="19">
        <f>[4]Junho!$G$21</f>
        <v>37</v>
      </c>
      <c r="S8" s="19">
        <f>[4]Junho!$G$22</f>
        <v>41</v>
      </c>
      <c r="T8" s="19">
        <f>[4]Junho!$G$23</f>
        <v>61</v>
      </c>
      <c r="U8" s="19">
        <f>[4]Junho!$G$24</f>
        <v>51</v>
      </c>
      <c r="V8" s="19">
        <f>[4]Junho!$G$25</f>
        <v>48</v>
      </c>
      <c r="W8" s="19">
        <f>[4]Junho!$G$26</f>
        <v>40</v>
      </c>
      <c r="X8" s="19">
        <f>[4]Junho!$G$27</f>
        <v>28</v>
      </c>
      <c r="Y8" s="19">
        <f>[4]Junho!$G$28</f>
        <v>31</v>
      </c>
      <c r="Z8" s="19">
        <f>[4]Junho!$G$29</f>
        <v>31</v>
      </c>
      <c r="AA8" s="19">
        <f>[4]Junho!$G$30</f>
        <v>31</v>
      </c>
      <c r="AB8" s="19">
        <f>[4]Junho!$G$31</f>
        <v>32</v>
      </c>
      <c r="AC8" s="19">
        <f>[4]Junho!$G$32</f>
        <v>28</v>
      </c>
      <c r="AD8" s="19">
        <f>[4]Junho!$G$33</f>
        <v>44</v>
      </c>
      <c r="AE8" s="19">
        <f>[4]Junho!$G$34</f>
        <v>55</v>
      </c>
      <c r="AF8" s="39">
        <f t="shared" ref="AF8" si="3">MIN(B8:AE8)</f>
        <v>26</v>
      </c>
      <c r="AG8" s="42">
        <f t="shared" ref="AG8" si="4">AVERAGE(B8:AE8)</f>
        <v>42.266666666666666</v>
      </c>
    </row>
    <row r="9" spans="1:33" ht="17.100000000000001" customHeight="1" x14ac:dyDescent="0.2">
      <c r="A9" s="17" t="s">
        <v>48</v>
      </c>
      <c r="B9" s="19">
        <f>[5]Junho!$G$5</f>
        <v>57</v>
      </c>
      <c r="C9" s="19">
        <f>[5]Junho!$G$6</f>
        <v>44</v>
      </c>
      <c r="D9" s="19">
        <f>[5]Junho!$G$7</f>
        <v>49</v>
      </c>
      <c r="E9" s="19">
        <f>[5]Junho!$G$8</f>
        <v>61</v>
      </c>
      <c r="F9" s="19">
        <f>[5]Junho!$G$9</f>
        <v>55</v>
      </c>
      <c r="G9" s="87" t="str">
        <f>[5]Junho!$G$10</f>
        <v>*</v>
      </c>
      <c r="H9" s="19">
        <f>[5]Junho!$G$11</f>
        <v>58</v>
      </c>
      <c r="I9" s="19">
        <f>[5]Junho!$G$12</f>
        <v>87</v>
      </c>
      <c r="J9" s="19">
        <f>[5]Junho!$G$13</f>
        <v>75</v>
      </c>
      <c r="K9" s="19">
        <f>[5]Junho!$G$14</f>
        <v>72</v>
      </c>
      <c r="L9" s="19">
        <f>[5]Junho!$G$15</f>
        <v>49</v>
      </c>
      <c r="M9" s="19">
        <f>[5]Junho!$G$16</f>
        <v>50</v>
      </c>
      <c r="N9" s="19">
        <f>[5]Junho!$G$17</f>
        <v>53</v>
      </c>
      <c r="O9" s="87" t="str">
        <f>[5]Junho!$G$18</f>
        <v>*</v>
      </c>
      <c r="P9" s="19">
        <f>[5]Junho!$G$19</f>
        <v>71</v>
      </c>
      <c r="Q9" s="19">
        <f>[5]Junho!$G$20</f>
        <v>45</v>
      </c>
      <c r="R9" s="19">
        <f>[5]Junho!$G$21</f>
        <v>52</v>
      </c>
      <c r="S9" s="19">
        <f>[5]Junho!$G$22</f>
        <v>60</v>
      </c>
      <c r="T9" s="19">
        <f>[5]Junho!$G$23</f>
        <v>51</v>
      </c>
      <c r="U9" s="19">
        <f>[5]Junho!$G$24</f>
        <v>49</v>
      </c>
      <c r="V9" s="19">
        <f>[5]Junho!$G$25</f>
        <v>46</v>
      </c>
      <c r="W9" s="19">
        <f>[5]Junho!$G$26</f>
        <v>44</v>
      </c>
      <c r="X9" s="19">
        <f>[5]Junho!$G$27</f>
        <v>40</v>
      </c>
      <c r="Y9" s="19">
        <f>[5]Junho!$G$28</f>
        <v>47</v>
      </c>
      <c r="Z9" s="19">
        <f>[5]Junho!$G$29</f>
        <v>48</v>
      </c>
      <c r="AA9" s="19">
        <f>[5]Junho!$G$30</f>
        <v>49</v>
      </c>
      <c r="AB9" s="19">
        <f>[5]Junho!$G$31</f>
        <v>75</v>
      </c>
      <c r="AC9" s="87" t="str">
        <f>[5]Junho!$G$32</f>
        <v>*</v>
      </c>
      <c r="AD9" s="19">
        <f>[5]Junho!$G$33</f>
        <v>64</v>
      </c>
      <c r="AE9" s="19">
        <f>[5]Junho!$G$34</f>
        <v>50</v>
      </c>
      <c r="AF9" s="39">
        <f t="shared" si="1"/>
        <v>40</v>
      </c>
      <c r="AG9" s="42">
        <f t="shared" si="2"/>
        <v>55.592592592592595</v>
      </c>
    </row>
    <row r="10" spans="1:33" ht="17.100000000000001" customHeight="1" x14ac:dyDescent="0.2">
      <c r="A10" s="17" t="s">
        <v>2</v>
      </c>
      <c r="B10" s="19">
        <f>[6]Junho!$G$5</f>
        <v>58</v>
      </c>
      <c r="C10" s="19">
        <f>[6]Junho!$G$6</f>
        <v>42</v>
      </c>
      <c r="D10" s="19">
        <f>[6]Junho!$G$7</f>
        <v>50</v>
      </c>
      <c r="E10" s="19">
        <f>[6]Junho!$G$8</f>
        <v>54</v>
      </c>
      <c r="F10" s="19">
        <f>[6]Junho!$G$9</f>
        <v>55</v>
      </c>
      <c r="G10" s="19">
        <f>[6]Junho!$G$10</f>
        <v>55</v>
      </c>
      <c r="H10" s="19">
        <f>[6]Junho!$G$11</f>
        <v>52</v>
      </c>
      <c r="I10" s="19">
        <f>[6]Junho!$G$12</f>
        <v>49</v>
      </c>
      <c r="J10" s="19">
        <f>[6]Junho!$G$13</f>
        <v>81</v>
      </c>
      <c r="K10" s="19">
        <f>[6]Junho!$G$14</f>
        <v>60</v>
      </c>
      <c r="L10" s="19">
        <f>[6]Junho!$G$15</f>
        <v>40</v>
      </c>
      <c r="M10" s="19">
        <f>[6]Junho!$G$16</f>
        <v>49</v>
      </c>
      <c r="N10" s="19">
        <f>[6]Junho!$G$17</f>
        <v>44</v>
      </c>
      <c r="O10" s="19">
        <f>[6]Junho!$G$18</f>
        <v>65</v>
      </c>
      <c r="P10" s="19">
        <f>[6]Junho!$G$19</f>
        <v>40</v>
      </c>
      <c r="Q10" s="19">
        <f>[6]Junho!$G$20</f>
        <v>32</v>
      </c>
      <c r="R10" s="19">
        <f>[6]Junho!$G$21</f>
        <v>37</v>
      </c>
      <c r="S10" s="19">
        <f>[6]Junho!$G$22</f>
        <v>37</v>
      </c>
      <c r="T10" s="19">
        <f>[6]Junho!$G$23</f>
        <v>49</v>
      </c>
      <c r="U10" s="19">
        <f>[6]Junho!$G$24</f>
        <v>42</v>
      </c>
      <c r="V10" s="19">
        <f>[6]Junho!$G$25</f>
        <v>40</v>
      </c>
      <c r="W10" s="19">
        <f>[6]Junho!$G$26</f>
        <v>35</v>
      </c>
      <c r="X10" s="19">
        <f>[6]Junho!$G$27</f>
        <v>31</v>
      </c>
      <c r="Y10" s="19">
        <f>[6]Junho!$G$28</f>
        <v>37</v>
      </c>
      <c r="Z10" s="19">
        <f>[6]Junho!$G$29</f>
        <v>39</v>
      </c>
      <c r="AA10" s="19">
        <f>[6]Junho!$G$30</f>
        <v>43</v>
      </c>
      <c r="AB10" s="19">
        <f>[6]Junho!$G$31</f>
        <v>47</v>
      </c>
      <c r="AC10" s="19">
        <f>[6]Junho!$G$32</f>
        <v>79</v>
      </c>
      <c r="AD10" s="19">
        <f>[6]Junho!$G$33</f>
        <v>63</v>
      </c>
      <c r="AE10" s="19">
        <f>[6]Junho!$G$34</f>
        <v>38</v>
      </c>
      <c r="AF10" s="39">
        <f t="shared" si="1"/>
        <v>31</v>
      </c>
      <c r="AG10" s="42">
        <f t="shared" si="2"/>
        <v>48.1</v>
      </c>
    </row>
    <row r="11" spans="1:33" ht="17.100000000000001" customHeight="1" x14ac:dyDescent="0.2">
      <c r="A11" s="17" t="s">
        <v>3</v>
      </c>
      <c r="B11" s="19">
        <f>[7]Junho!$G$5</f>
        <v>66</v>
      </c>
      <c r="C11" s="19">
        <f>[7]Junho!$G$6</f>
        <v>50</v>
      </c>
      <c r="D11" s="19">
        <f>[7]Junho!$G$7</f>
        <v>46</v>
      </c>
      <c r="E11" s="19">
        <f>[7]Junho!$G$8</f>
        <v>50</v>
      </c>
      <c r="F11" s="19">
        <f>[7]Junho!$G$9</f>
        <v>32</v>
      </c>
      <c r="G11" s="19">
        <f>[7]Junho!$G$10</f>
        <v>37</v>
      </c>
      <c r="H11" s="19">
        <f>[7]Junho!$G$11</f>
        <v>25</v>
      </c>
      <c r="I11" s="19">
        <f>[7]Junho!$G$12</f>
        <v>25</v>
      </c>
      <c r="J11" s="19">
        <f>[7]Junho!$G$13</f>
        <v>42</v>
      </c>
      <c r="K11" s="19">
        <f>[7]Junho!$G$14</f>
        <v>37</v>
      </c>
      <c r="L11" s="19">
        <f>[7]Junho!$G$15</f>
        <v>34</v>
      </c>
      <c r="M11" s="19">
        <f>[7]Junho!$G$16</f>
        <v>31</v>
      </c>
      <c r="N11" s="19">
        <f>[7]Junho!$G$17</f>
        <v>32</v>
      </c>
      <c r="O11" s="19">
        <f>[7]Junho!$G$18</f>
        <v>30</v>
      </c>
      <c r="P11" s="19">
        <f>[7]Junho!$G$19</f>
        <v>35</v>
      </c>
      <c r="Q11" s="19">
        <f>[7]Junho!$G$20</f>
        <v>32</v>
      </c>
      <c r="R11" s="19">
        <f>[7]Junho!$G$21</f>
        <v>32</v>
      </c>
      <c r="S11" s="19">
        <f>[7]Junho!$G$22</f>
        <v>30</v>
      </c>
      <c r="T11" s="19">
        <f>[7]Junho!$G$23</f>
        <v>40</v>
      </c>
      <c r="U11" s="19">
        <f>[7]Junho!$G$24</f>
        <v>38</v>
      </c>
      <c r="V11" s="19">
        <f>[7]Junho!$G$25</f>
        <v>33</v>
      </c>
      <c r="W11" s="19">
        <f>[7]Junho!$G$26</f>
        <v>26</v>
      </c>
      <c r="X11" s="19">
        <f>[7]Junho!$G$27</f>
        <v>32</v>
      </c>
      <c r="Y11" s="19">
        <f>[7]Junho!$G$28</f>
        <v>31</v>
      </c>
      <c r="Z11" s="19">
        <f>[7]Junho!$G$29</f>
        <v>31</v>
      </c>
      <c r="AA11" s="19">
        <f>[7]Junho!$G$30</f>
        <v>27</v>
      </c>
      <c r="AB11" s="19">
        <f>[7]Junho!$G$31</f>
        <v>28</v>
      </c>
      <c r="AC11" s="19">
        <f>[7]Junho!$G$32</f>
        <v>58</v>
      </c>
      <c r="AD11" s="19">
        <f>[7]Junho!$G$33</f>
        <v>50</v>
      </c>
      <c r="AE11" s="19">
        <f>[7]Junho!$G$34</f>
        <v>42</v>
      </c>
      <c r="AF11" s="39">
        <f t="shared" si="1"/>
        <v>25</v>
      </c>
      <c r="AG11" s="42">
        <f t="shared" si="2"/>
        <v>36.733333333333334</v>
      </c>
    </row>
    <row r="12" spans="1:33" ht="17.100000000000001" customHeight="1" x14ac:dyDescent="0.2">
      <c r="A12" s="17" t="s">
        <v>4</v>
      </c>
      <c r="B12" s="19">
        <f>[8]Junho!$G$5</f>
        <v>42</v>
      </c>
      <c r="C12" s="19">
        <f>[8]Junho!$G$6</f>
        <v>64</v>
      </c>
      <c r="D12" s="19">
        <f>[8]Junho!$G$7</f>
        <v>52</v>
      </c>
      <c r="E12" s="19">
        <f>[8]Junho!$G$8</f>
        <v>49</v>
      </c>
      <c r="F12" s="19">
        <f>[8]Junho!$G$9</f>
        <v>40</v>
      </c>
      <c r="G12" s="19">
        <f>[8]Junho!$G$10</f>
        <v>43</v>
      </c>
      <c r="H12" s="19">
        <f>[8]Junho!$G$11</f>
        <v>29</v>
      </c>
      <c r="I12" s="19">
        <f>[8]Junho!$G$12</f>
        <v>30</v>
      </c>
      <c r="J12" s="19">
        <f>[8]Junho!$G$13</f>
        <v>38</v>
      </c>
      <c r="K12" s="19">
        <f>[8]Junho!$G$14</f>
        <v>35</v>
      </c>
      <c r="L12" s="19">
        <f>[8]Junho!$G$15</f>
        <v>41</v>
      </c>
      <c r="M12" s="19">
        <f>[8]Junho!$G$16</f>
        <v>39</v>
      </c>
      <c r="N12" s="19">
        <f>[8]Junho!$G$17</f>
        <v>32</v>
      </c>
      <c r="O12" s="19">
        <f>[8]Junho!$G$18</f>
        <v>31</v>
      </c>
      <c r="P12" s="19">
        <f>[8]Junho!$G$19</f>
        <v>38</v>
      </c>
      <c r="Q12" s="19">
        <f>[8]Junho!$G$20</f>
        <v>34</v>
      </c>
      <c r="R12" s="19">
        <f>[8]Junho!$G$21</f>
        <v>35</v>
      </c>
      <c r="S12" s="19">
        <f>[8]Junho!$G$22</f>
        <v>38</v>
      </c>
      <c r="T12" s="19">
        <f>[8]Junho!$G$23</f>
        <v>51</v>
      </c>
      <c r="U12" s="19">
        <f>[8]Junho!$G$24</f>
        <v>46</v>
      </c>
      <c r="V12" s="19">
        <f>[8]Junho!$G$25</f>
        <v>34</v>
      </c>
      <c r="W12" s="19">
        <f>[8]Junho!$G$26</f>
        <v>26</v>
      </c>
      <c r="X12" s="19">
        <f>[8]Junho!$G$27</f>
        <v>31</v>
      </c>
      <c r="Y12" s="19">
        <f>[8]Junho!$G$28</f>
        <v>28</v>
      </c>
      <c r="Z12" s="19">
        <f>[8]Junho!$G$29</f>
        <v>30</v>
      </c>
      <c r="AA12" s="19">
        <f>[8]Junho!$G$30</f>
        <v>29</v>
      </c>
      <c r="AB12" s="19">
        <f>[8]Junho!$G$31</f>
        <v>26</v>
      </c>
      <c r="AC12" s="19">
        <f>[8]Junho!$G$32</f>
        <v>56</v>
      </c>
      <c r="AD12" s="19">
        <f>[8]Junho!$G$33</f>
        <v>58</v>
      </c>
      <c r="AE12" s="19">
        <f>[8]Junho!$G$34</f>
        <v>41</v>
      </c>
      <c r="AF12" s="39">
        <f t="shared" si="1"/>
        <v>26</v>
      </c>
      <c r="AG12" s="42">
        <f t="shared" si="2"/>
        <v>38.866666666666667</v>
      </c>
    </row>
    <row r="13" spans="1:33" ht="17.100000000000001" customHeight="1" x14ac:dyDescent="0.2">
      <c r="A13" s="17" t="s">
        <v>5</v>
      </c>
      <c r="B13" s="21">
        <f>[9]Junho!$G$5</f>
        <v>64</v>
      </c>
      <c r="C13" s="21">
        <f>[9]Junho!$G$6</f>
        <v>63</v>
      </c>
      <c r="D13" s="21">
        <f>[9]Junho!$G$7</f>
        <v>68</v>
      </c>
      <c r="E13" s="21">
        <f>[9]Junho!$G$8</f>
        <v>68</v>
      </c>
      <c r="F13" s="21">
        <f>[9]Junho!$G$9</f>
        <v>57</v>
      </c>
      <c r="G13" s="21">
        <f>[9]Junho!$G$10</f>
        <v>56</v>
      </c>
      <c r="H13" s="21">
        <f>[9]Junho!$G$11</f>
        <v>53</v>
      </c>
      <c r="I13" s="21">
        <f>[9]Junho!$G$12</f>
        <v>64</v>
      </c>
      <c r="J13" s="21">
        <f>[9]Junho!$G$13</f>
        <v>73</v>
      </c>
      <c r="K13" s="21">
        <f>[9]Junho!$G$14</f>
        <v>55</v>
      </c>
      <c r="L13" s="21">
        <f>[9]Junho!$G$15</f>
        <v>59</v>
      </c>
      <c r="M13" s="21">
        <f>[9]Junho!$G$16</f>
        <v>54</v>
      </c>
      <c r="N13" s="21">
        <f>[9]Junho!$G$17</f>
        <v>63</v>
      </c>
      <c r="O13" s="21">
        <f>[9]Junho!$G$18</f>
        <v>73</v>
      </c>
      <c r="P13" s="21">
        <f>[9]Junho!$G$19</f>
        <v>74</v>
      </c>
      <c r="Q13" s="21">
        <f>[9]Junho!$G$20</f>
        <v>70</v>
      </c>
      <c r="R13" s="21">
        <f>[9]Junho!$G$21</f>
        <v>62</v>
      </c>
      <c r="S13" s="21">
        <f>[9]Junho!$G$22</f>
        <v>65</v>
      </c>
      <c r="T13" s="21">
        <f>[9]Junho!$G$23</f>
        <v>62</v>
      </c>
      <c r="U13" s="21">
        <f>[9]Junho!$G$24</f>
        <v>73</v>
      </c>
      <c r="V13" s="21">
        <f>[9]Junho!$G$25</f>
        <v>62</v>
      </c>
      <c r="W13" s="21">
        <f>[9]Junho!$G$26</f>
        <v>60</v>
      </c>
      <c r="X13" s="21">
        <f>[9]Junho!$G$27</f>
        <v>55</v>
      </c>
      <c r="Y13" s="21">
        <f>[9]Junho!$G$28</f>
        <v>51</v>
      </c>
      <c r="Z13" s="21">
        <f>[9]Junho!$G$29</f>
        <v>52</v>
      </c>
      <c r="AA13" s="21">
        <f>[9]Junho!$G$30</f>
        <v>59</v>
      </c>
      <c r="AB13" s="21">
        <f>[9]Junho!$G$31</f>
        <v>69</v>
      </c>
      <c r="AC13" s="21">
        <f>[9]Junho!$G$32</f>
        <v>75</v>
      </c>
      <c r="AD13" s="21">
        <f>[9]Junho!$G$33</f>
        <v>56</v>
      </c>
      <c r="AE13" s="21">
        <f>[9]Junho!$G$34</f>
        <v>60</v>
      </c>
      <c r="AF13" s="39">
        <f t="shared" si="1"/>
        <v>51</v>
      </c>
      <c r="AG13" s="42">
        <f t="shared" si="2"/>
        <v>62.5</v>
      </c>
    </row>
    <row r="14" spans="1:33" ht="17.100000000000001" customHeight="1" x14ac:dyDescent="0.2">
      <c r="A14" s="17" t="s">
        <v>50</v>
      </c>
      <c r="B14" s="21">
        <f>[10]Junho!$G$5</f>
        <v>44</v>
      </c>
      <c r="C14" s="21">
        <f>[10]Junho!$G$6</f>
        <v>57</v>
      </c>
      <c r="D14" s="21">
        <f>[10]Junho!$G$7</f>
        <v>58</v>
      </c>
      <c r="E14" s="21">
        <f>[10]Junho!$G$8</f>
        <v>43</v>
      </c>
      <c r="F14" s="21">
        <f>[10]Junho!$G$9</f>
        <v>38</v>
      </c>
      <c r="G14" s="21">
        <f>[10]Junho!$G$10</f>
        <v>44</v>
      </c>
      <c r="H14" s="21">
        <f>[10]Junho!$G$11</f>
        <v>32</v>
      </c>
      <c r="I14" s="21">
        <f>[10]Junho!$G$12</f>
        <v>29</v>
      </c>
      <c r="J14" s="21">
        <f>[10]Junho!$G$13</f>
        <v>35</v>
      </c>
      <c r="K14" s="21">
        <f>[10]Junho!$G$14</f>
        <v>29</v>
      </c>
      <c r="L14" s="21">
        <f>[10]Junho!$G$15</f>
        <v>32</v>
      </c>
      <c r="M14" s="21">
        <f>[10]Junho!$G$16</f>
        <v>32</v>
      </c>
      <c r="N14" s="21">
        <f>[10]Junho!$G$17</f>
        <v>30</v>
      </c>
      <c r="O14" s="21">
        <f>[10]Junho!$G$18</f>
        <v>29</v>
      </c>
      <c r="P14" s="21">
        <f>[10]Junho!$G$19</f>
        <v>34</v>
      </c>
      <c r="Q14" s="21">
        <f>[10]Junho!$G$20</f>
        <v>31</v>
      </c>
      <c r="R14" s="21">
        <f>[10]Junho!$G$21</f>
        <v>33</v>
      </c>
      <c r="S14" s="21">
        <f>[10]Junho!$G$22</f>
        <v>34</v>
      </c>
      <c r="T14" s="21">
        <f>[10]Junho!$G$23</f>
        <v>40</v>
      </c>
      <c r="U14" s="21">
        <f>[10]Junho!$G$24</f>
        <v>38</v>
      </c>
      <c r="V14" s="21">
        <f>[10]Junho!$G$25</f>
        <v>28</v>
      </c>
      <c r="W14" s="21">
        <f>[10]Junho!$G$26</f>
        <v>25</v>
      </c>
      <c r="X14" s="21">
        <f>[10]Junho!$G$27</f>
        <v>28</v>
      </c>
      <c r="Y14" s="21">
        <f>[10]Junho!$G$28</f>
        <v>27</v>
      </c>
      <c r="Z14" s="21">
        <f>[10]Junho!$G$29</f>
        <v>31</v>
      </c>
      <c r="AA14" s="21">
        <f>[10]Junho!$G$30</f>
        <v>29</v>
      </c>
      <c r="AB14" s="21">
        <f>[10]Junho!$G$31</f>
        <v>28</v>
      </c>
      <c r="AC14" s="21">
        <f>[10]Junho!$G$32</f>
        <v>56</v>
      </c>
      <c r="AD14" s="21">
        <f>[10]Junho!$G$33</f>
        <v>67</v>
      </c>
      <c r="AE14" s="21">
        <f>[10]Junho!$G$34</f>
        <v>41</v>
      </c>
      <c r="AF14" s="39">
        <f>MIN(B14:AE14)</f>
        <v>25</v>
      </c>
      <c r="AG14" s="42">
        <f>AVERAGE(B14:AE14)</f>
        <v>36.733333333333334</v>
      </c>
    </row>
    <row r="15" spans="1:33" ht="17.100000000000001" customHeight="1" x14ac:dyDescent="0.2">
      <c r="A15" s="17" t="s">
        <v>6</v>
      </c>
      <c r="B15" s="21">
        <f>[11]Junho!$G$5</f>
        <v>70</v>
      </c>
      <c r="C15" s="21">
        <f>[11]Junho!$G$6</f>
        <v>68</v>
      </c>
      <c r="D15" s="21">
        <f>[11]Junho!$G$7</f>
        <v>63</v>
      </c>
      <c r="E15" s="21">
        <f>[11]Junho!$G$8</f>
        <v>47</v>
      </c>
      <c r="F15" s="21">
        <f>[11]Junho!$G$9</f>
        <v>51</v>
      </c>
      <c r="G15" s="21">
        <f>[11]Junho!$G$10</f>
        <v>43</v>
      </c>
      <c r="H15" s="21">
        <f>[11]Junho!$G$11</f>
        <v>43</v>
      </c>
      <c r="I15" s="21">
        <f>[11]Junho!$G$12</f>
        <v>42</v>
      </c>
      <c r="J15" s="21">
        <f>[11]Junho!$G$13</f>
        <v>60</v>
      </c>
      <c r="K15" s="21">
        <f>[11]Junho!$G$14</f>
        <v>50</v>
      </c>
      <c r="L15" s="21">
        <f>[11]Junho!$G$15</f>
        <v>38</v>
      </c>
      <c r="M15" s="21">
        <f>[11]Junho!$G$16</f>
        <v>36</v>
      </c>
      <c r="N15" s="19" t="s">
        <v>61</v>
      </c>
      <c r="O15" s="21">
        <f>[11]Junho!$G$18</f>
        <v>35</v>
      </c>
      <c r="P15" s="21">
        <f>[11]Junho!$G$19</f>
        <v>45</v>
      </c>
      <c r="Q15" s="21">
        <f>[11]Junho!$G$20</f>
        <v>31</v>
      </c>
      <c r="R15" s="21">
        <f>[11]Junho!$G$21</f>
        <v>38</v>
      </c>
      <c r="S15" s="21">
        <f>[11]Junho!$G$22</f>
        <v>31</v>
      </c>
      <c r="T15" s="21">
        <f>[11]Junho!$G$23</f>
        <v>45</v>
      </c>
      <c r="U15" s="21">
        <f>[11]Junho!$G$24</f>
        <v>57</v>
      </c>
      <c r="V15" s="21">
        <f>[11]Junho!$G$25</f>
        <v>39</v>
      </c>
      <c r="W15" s="21">
        <f>[11]Junho!$G$26</f>
        <v>33</v>
      </c>
      <c r="X15" s="21">
        <f>[11]Junho!$G$27</f>
        <v>37</v>
      </c>
      <c r="Y15" s="21">
        <f>[11]Junho!$G$28</f>
        <v>34</v>
      </c>
      <c r="Z15" s="21">
        <f>[11]Junho!$G$29</f>
        <v>30</v>
      </c>
      <c r="AA15" s="21">
        <f>[11]Junho!$G$30</f>
        <v>34</v>
      </c>
      <c r="AB15" s="21">
        <f>[11]Junho!$G$31</f>
        <v>41</v>
      </c>
      <c r="AC15" s="21">
        <f>[11]Junho!$G$32</f>
        <v>69</v>
      </c>
      <c r="AD15" s="21">
        <f>[11]Junho!$G$33</f>
        <v>62</v>
      </c>
      <c r="AE15" s="21">
        <f>[11]Junho!$G$34</f>
        <v>39</v>
      </c>
      <c r="AF15" s="39">
        <f t="shared" ref="AF15:AF30" si="5">MIN(B15:AE15)</f>
        <v>30</v>
      </c>
      <c r="AG15" s="42">
        <f t="shared" ref="AG15:AG30" si="6">AVERAGE(B15:AE15)</f>
        <v>45.206896551724135</v>
      </c>
    </row>
    <row r="16" spans="1:33" ht="17.100000000000001" customHeight="1" x14ac:dyDescent="0.2">
      <c r="A16" s="17" t="s">
        <v>7</v>
      </c>
      <c r="B16" s="21">
        <f>[12]Junho!$G$5</f>
        <v>54</v>
      </c>
      <c r="C16" s="21">
        <f>[12]Junho!$G$6</f>
        <v>44</v>
      </c>
      <c r="D16" s="21">
        <f>[12]Junho!$G$7</f>
        <v>44</v>
      </c>
      <c r="E16" s="21">
        <f>[12]Junho!$G$8</f>
        <v>59</v>
      </c>
      <c r="F16" s="21">
        <f>[12]Junho!$G$9</f>
        <v>60</v>
      </c>
      <c r="G16" s="21">
        <f>[12]Junho!$G$10</f>
        <v>63</v>
      </c>
      <c r="H16" s="21">
        <f>[12]Junho!$G$11</f>
        <v>55</v>
      </c>
      <c r="I16" s="21">
        <f>[12]Junho!$G$12</f>
        <v>70</v>
      </c>
      <c r="J16" s="21">
        <f>[12]Junho!$G$13</f>
        <v>75</v>
      </c>
      <c r="K16" s="21">
        <f>[12]Junho!$G$14</f>
        <v>81</v>
      </c>
      <c r="L16" s="21">
        <f>[12]Junho!$G$15</f>
        <v>54</v>
      </c>
      <c r="M16" s="21">
        <f>[12]Junho!$G$16</f>
        <v>51</v>
      </c>
      <c r="N16" s="21">
        <f>[12]Junho!$G$17</f>
        <v>48</v>
      </c>
      <c r="O16" s="21">
        <f>[12]Junho!$G$18</f>
        <v>67</v>
      </c>
      <c r="P16" s="21">
        <f>[12]Junho!$G$19</f>
        <v>58</v>
      </c>
      <c r="Q16" s="21">
        <f>[12]Junho!$G$20</f>
        <v>47</v>
      </c>
      <c r="R16" s="21">
        <f>[12]Junho!$G$21</f>
        <v>49</v>
      </c>
      <c r="S16" s="21">
        <f>[12]Junho!$G$22</f>
        <v>48</v>
      </c>
      <c r="T16" s="21">
        <f>[12]Junho!$G$23</f>
        <v>46</v>
      </c>
      <c r="U16" s="21">
        <f>[12]Junho!$G$24</f>
        <v>56</v>
      </c>
      <c r="V16" s="21">
        <f>[12]Junho!$G$25</f>
        <v>50</v>
      </c>
      <c r="W16" s="21">
        <f>[12]Junho!$G$26</f>
        <v>54</v>
      </c>
      <c r="X16" s="21">
        <f>[12]Junho!$G$27</f>
        <v>35</v>
      </c>
      <c r="Y16" s="21">
        <f>[12]Junho!$G$28</f>
        <v>42</v>
      </c>
      <c r="Z16" s="21">
        <f>[12]Junho!$G$29</f>
        <v>40</v>
      </c>
      <c r="AA16" s="21">
        <f>[12]Junho!$G$30</f>
        <v>38</v>
      </c>
      <c r="AB16" s="21">
        <f>[12]Junho!$G$31</f>
        <v>62</v>
      </c>
      <c r="AC16" s="21">
        <f>[12]Junho!$G$32</f>
        <v>86</v>
      </c>
      <c r="AD16" s="21">
        <f>[12]Junho!$G$33</f>
        <v>53</v>
      </c>
      <c r="AE16" s="21">
        <f>[12]Junho!$G$34</f>
        <v>46</v>
      </c>
      <c r="AF16" s="39">
        <f t="shared" si="5"/>
        <v>35</v>
      </c>
      <c r="AG16" s="42">
        <f t="shared" si="6"/>
        <v>54.5</v>
      </c>
    </row>
    <row r="17" spans="1:33" ht="17.100000000000001" customHeight="1" x14ac:dyDescent="0.2">
      <c r="A17" s="17" t="s">
        <v>8</v>
      </c>
      <c r="B17" s="21">
        <f>[13]Junho!$G$5</f>
        <v>57</v>
      </c>
      <c r="C17" s="21">
        <f>[13]Junho!$G$6</f>
        <v>40</v>
      </c>
      <c r="D17" s="21">
        <f>[13]Junho!$G$7</f>
        <v>37</v>
      </c>
      <c r="E17" s="21">
        <f>[13]Junho!$G$8</f>
        <v>53</v>
      </c>
      <c r="F17" s="21">
        <f>[13]Junho!$G$9</f>
        <v>57</v>
      </c>
      <c r="G17" s="21">
        <f>[13]Junho!$G$10</f>
        <v>76</v>
      </c>
      <c r="H17" s="21">
        <f>[13]Junho!$G$11</f>
        <v>59</v>
      </c>
      <c r="I17" s="21">
        <f>[13]Junho!$G$12</f>
        <v>70</v>
      </c>
      <c r="J17" s="21">
        <f>[13]Junho!$G$13</f>
        <v>73</v>
      </c>
      <c r="K17" s="21">
        <f>[13]Junho!$G$14</f>
        <v>84</v>
      </c>
      <c r="L17" s="21">
        <f>[13]Junho!$G$15</f>
        <v>56</v>
      </c>
      <c r="M17" s="21">
        <f>[13]Junho!$G$16</f>
        <v>53</v>
      </c>
      <c r="N17" s="21">
        <f>[13]Junho!$G$17</f>
        <v>46</v>
      </c>
      <c r="O17" s="21">
        <f>[13]Junho!$G$18</f>
        <v>69</v>
      </c>
      <c r="P17" s="21">
        <f>[13]Junho!$G$19</f>
        <v>63</v>
      </c>
      <c r="Q17" s="21">
        <f>[13]Junho!$G$20</f>
        <v>69</v>
      </c>
      <c r="R17" s="21">
        <f>[13]Junho!$G$21</f>
        <v>55</v>
      </c>
      <c r="S17" s="21">
        <f>[13]Junho!$G$22</f>
        <v>73</v>
      </c>
      <c r="T17" s="87" t="str">
        <f>[13]Junho!$G$23</f>
        <v>*</v>
      </c>
      <c r="U17" s="87" t="str">
        <f>[13]Junho!$G$24</f>
        <v>*</v>
      </c>
      <c r="V17" s="87" t="str">
        <f>[13]Junho!$G$25</f>
        <v>*</v>
      </c>
      <c r="W17" s="87" t="str">
        <f>[13]Junho!$G$26</f>
        <v>*</v>
      </c>
      <c r="X17" s="87" t="str">
        <f>[13]Junho!$G$27</f>
        <v>*</v>
      </c>
      <c r="Y17" s="87" t="str">
        <f>[13]Junho!$G$28</f>
        <v>*</v>
      </c>
      <c r="Z17" s="87" t="str">
        <f>[13]Junho!$G$29</f>
        <v>*</v>
      </c>
      <c r="AA17" s="87" t="str">
        <f>[13]Junho!$G$30</f>
        <v>*</v>
      </c>
      <c r="AB17" s="87" t="str">
        <f>[13]Junho!$G$31</f>
        <v>*</v>
      </c>
      <c r="AC17" s="87" t="str">
        <f>[13]Junho!$G$32</f>
        <v>*</v>
      </c>
      <c r="AD17" s="87" t="str">
        <f>[13]Junho!$G$33</f>
        <v>*</v>
      </c>
      <c r="AE17" s="87" t="str">
        <f>[13]Junho!$G$34</f>
        <v>*</v>
      </c>
      <c r="AF17" s="39">
        <f t="shared" si="5"/>
        <v>37</v>
      </c>
      <c r="AG17" s="42">
        <f t="shared" si="6"/>
        <v>60.555555555555557</v>
      </c>
    </row>
    <row r="18" spans="1:33" ht="17.100000000000001" customHeight="1" x14ac:dyDescent="0.2">
      <c r="A18" s="17" t="s">
        <v>9</v>
      </c>
      <c r="B18" s="21">
        <f>[14]Junho!$G$5</f>
        <v>55</v>
      </c>
      <c r="C18" s="21">
        <f>[14]Junho!$G$6</f>
        <v>38</v>
      </c>
      <c r="D18" s="21">
        <f>[14]Junho!$G$7</f>
        <v>33</v>
      </c>
      <c r="E18" s="21">
        <f>[14]Junho!$G$8</f>
        <v>45</v>
      </c>
      <c r="F18" s="21">
        <f>[14]Junho!$G$9</f>
        <v>60</v>
      </c>
      <c r="G18" s="21">
        <f>[14]Junho!$G$10</f>
        <v>53</v>
      </c>
      <c r="H18" s="21">
        <f>[14]Junho!$G$11</f>
        <v>47</v>
      </c>
      <c r="I18" s="21">
        <f>[14]Junho!$G$12</f>
        <v>55</v>
      </c>
      <c r="J18" s="21">
        <f>[14]Junho!$G$13</f>
        <v>83</v>
      </c>
      <c r="K18" s="21">
        <f>[14]Junho!$G$14</f>
        <v>69</v>
      </c>
      <c r="L18" s="21">
        <f>[14]Junho!$G$15</f>
        <v>50</v>
      </c>
      <c r="M18" s="21">
        <f>[14]Junho!$G$16</f>
        <v>49</v>
      </c>
      <c r="N18" s="21">
        <f>[14]Junho!$G$17</f>
        <v>41</v>
      </c>
      <c r="O18" s="21">
        <f>[14]Junho!$G$18</f>
        <v>62</v>
      </c>
      <c r="P18" s="21">
        <f>[14]Junho!$G$19</f>
        <v>51</v>
      </c>
      <c r="Q18" s="21">
        <f>[14]Junho!$G$20</f>
        <v>53</v>
      </c>
      <c r="R18" s="21">
        <f>[14]Junho!$G$21</f>
        <v>44</v>
      </c>
      <c r="S18" s="21">
        <f>[14]Junho!$G$22</f>
        <v>46</v>
      </c>
      <c r="T18" s="21">
        <f>[14]Junho!$G$23</f>
        <v>55</v>
      </c>
      <c r="U18" s="21">
        <f>[14]Junho!$G$24</f>
        <v>56</v>
      </c>
      <c r="V18" s="21">
        <f>[14]Junho!$G$25</f>
        <v>44</v>
      </c>
      <c r="W18" s="21">
        <f>[14]Junho!$G$26</f>
        <v>44</v>
      </c>
      <c r="X18" s="21">
        <f>[14]Junho!$G$27</f>
        <v>32</v>
      </c>
      <c r="Y18" s="21">
        <f>[14]Junho!$G$28</f>
        <v>36</v>
      </c>
      <c r="Z18" s="21">
        <f>[14]Junho!$G$29</f>
        <v>35</v>
      </c>
      <c r="AA18" s="21">
        <f>[14]Junho!$G$30</f>
        <v>36</v>
      </c>
      <c r="AB18" s="21">
        <f>[14]Junho!$G$31</f>
        <v>40</v>
      </c>
      <c r="AC18" s="21">
        <f>[14]Junho!$G$32</f>
        <v>76</v>
      </c>
      <c r="AD18" s="21">
        <f>[14]Junho!$G$33</f>
        <v>56</v>
      </c>
      <c r="AE18" s="21">
        <f>[14]Junho!$G$34</f>
        <v>44</v>
      </c>
      <c r="AF18" s="39">
        <f t="shared" si="5"/>
        <v>32</v>
      </c>
      <c r="AG18" s="42">
        <f t="shared" si="6"/>
        <v>49.6</v>
      </c>
    </row>
    <row r="19" spans="1:33" ht="17.100000000000001" customHeight="1" x14ac:dyDescent="0.2">
      <c r="A19" s="17" t="s">
        <v>49</v>
      </c>
      <c r="B19" s="21">
        <f>[15]Junho!$G$5</f>
        <v>53</v>
      </c>
      <c r="C19" s="21">
        <f>[15]Junho!$G$6</f>
        <v>36</v>
      </c>
      <c r="D19" s="21">
        <f>[15]Junho!$G$7</f>
        <v>47</v>
      </c>
      <c r="E19" s="21">
        <f>[15]Junho!$G$8</f>
        <v>59</v>
      </c>
      <c r="F19" s="21">
        <f>[15]Junho!$G$9</f>
        <v>56</v>
      </c>
      <c r="G19" s="21">
        <f>[15]Junho!$G$10</f>
        <v>61</v>
      </c>
      <c r="H19" s="21">
        <f>[15]Junho!$G$11</f>
        <v>50</v>
      </c>
      <c r="I19" s="21">
        <f>[15]Junho!$G$12</f>
        <v>65</v>
      </c>
      <c r="J19" s="21">
        <f>[15]Junho!$G$13</f>
        <v>67</v>
      </c>
      <c r="K19" s="21">
        <f>[15]Junho!$G$14</f>
        <v>76</v>
      </c>
      <c r="L19" s="21">
        <f>[15]Junho!$G$15</f>
        <v>46</v>
      </c>
      <c r="M19" s="21">
        <f>[15]Junho!$G$16</f>
        <v>49</v>
      </c>
      <c r="N19" s="21">
        <f>[15]Junho!$G$17</f>
        <v>51</v>
      </c>
      <c r="O19" s="21">
        <f>[15]Junho!$G$18</f>
        <v>69</v>
      </c>
      <c r="P19" s="21">
        <f>[15]Junho!$G$19</f>
        <v>55</v>
      </c>
      <c r="Q19" s="21">
        <f>[15]Junho!$G$20</f>
        <v>40</v>
      </c>
      <c r="R19" s="21">
        <f>[15]Junho!$G$21</f>
        <v>44</v>
      </c>
      <c r="S19" s="21">
        <f>[15]Junho!$G$22</f>
        <v>49</v>
      </c>
      <c r="T19" s="21">
        <f>[15]Junho!$G$23</f>
        <v>57</v>
      </c>
      <c r="U19" s="21">
        <f>[15]Junho!$G$24</f>
        <v>48</v>
      </c>
      <c r="V19" s="21">
        <f>[15]Junho!$G$25</f>
        <v>43</v>
      </c>
      <c r="W19" s="21">
        <f>[15]Junho!$G$26</f>
        <v>41</v>
      </c>
      <c r="X19" s="21">
        <f>[15]Junho!$G$27</f>
        <v>38</v>
      </c>
      <c r="Y19" s="21">
        <f>[15]Junho!$G$28</f>
        <v>46</v>
      </c>
      <c r="Z19" s="21">
        <f>[15]Junho!$G$29</f>
        <v>46</v>
      </c>
      <c r="AA19" s="21">
        <f>[15]Junho!$G$30</f>
        <v>47</v>
      </c>
      <c r="AB19" s="21">
        <f>[15]Junho!$G$31</f>
        <v>68</v>
      </c>
      <c r="AC19" s="21">
        <f>[15]Junho!$G$32</f>
        <v>81</v>
      </c>
      <c r="AD19" s="21">
        <f>[15]Junho!$G$33</f>
        <v>55</v>
      </c>
      <c r="AE19" s="21">
        <f>[15]Junho!$G$34</f>
        <v>41</v>
      </c>
      <c r="AF19" s="39">
        <f t="shared" si="5"/>
        <v>36</v>
      </c>
      <c r="AG19" s="42">
        <f t="shared" si="6"/>
        <v>52.8</v>
      </c>
    </row>
    <row r="20" spans="1:33" ht="17.100000000000001" customHeight="1" x14ac:dyDescent="0.2">
      <c r="A20" s="17" t="s">
        <v>10</v>
      </c>
      <c r="B20" s="21">
        <f>[16]Junho!$G$5</f>
        <v>52</v>
      </c>
      <c r="C20" s="21">
        <f>[16]Junho!$G$6</f>
        <v>35</v>
      </c>
      <c r="D20" s="21">
        <f>[16]Junho!$G$7</f>
        <v>33</v>
      </c>
      <c r="E20" s="21">
        <f>[16]Junho!$G$8</f>
        <v>47</v>
      </c>
      <c r="F20" s="21">
        <f>[16]Junho!$G$9</f>
        <v>56</v>
      </c>
      <c r="G20" s="21">
        <f>[16]Junho!$G$10</f>
        <v>56</v>
      </c>
      <c r="H20" s="21">
        <f>[16]Junho!$G$11</f>
        <v>53</v>
      </c>
      <c r="I20" s="21">
        <f>[16]Junho!$G$12</f>
        <v>64</v>
      </c>
      <c r="J20" s="21">
        <f>[16]Junho!$G$13</f>
        <v>69</v>
      </c>
      <c r="K20" s="21">
        <f>[16]Junho!$G$14</f>
        <v>84</v>
      </c>
      <c r="L20" s="21">
        <f>[16]Junho!$G$15</f>
        <v>50</v>
      </c>
      <c r="M20" s="21">
        <f>[16]Junho!$G$16</f>
        <v>47</v>
      </c>
      <c r="N20" s="21">
        <f>[16]Junho!$G$17</f>
        <v>47</v>
      </c>
      <c r="O20" s="21">
        <f>[16]Junho!$G$18</f>
        <v>70</v>
      </c>
      <c r="P20" s="21">
        <f>[16]Junho!$G$19</f>
        <v>64</v>
      </c>
      <c r="Q20" s="21">
        <f>[16]Junho!$G$20</f>
        <v>56</v>
      </c>
      <c r="R20" s="21">
        <f>[16]Junho!$G$21</f>
        <v>50</v>
      </c>
      <c r="S20" s="21">
        <f>[16]Junho!$G$22</f>
        <v>62</v>
      </c>
      <c r="T20" s="21">
        <f>[16]Junho!$G$23</f>
        <v>35</v>
      </c>
      <c r="U20" s="21">
        <f>[16]Junho!$G$24</f>
        <v>53</v>
      </c>
      <c r="V20" s="21">
        <f>[16]Junho!$G$25</f>
        <v>41</v>
      </c>
      <c r="W20" s="21">
        <f>[16]Junho!$G$26</f>
        <v>43</v>
      </c>
      <c r="X20" s="21">
        <f>[16]Junho!$G$27</f>
        <v>36</v>
      </c>
      <c r="Y20" s="21">
        <f>[16]Junho!$G$28</f>
        <v>36</v>
      </c>
      <c r="Z20" s="21">
        <f>[16]Junho!$G$29</f>
        <v>32</v>
      </c>
      <c r="AA20" s="21">
        <f>[16]Junho!$G$30</f>
        <v>47</v>
      </c>
      <c r="AB20" s="21">
        <f>[16]Junho!$G$31</f>
        <v>68</v>
      </c>
      <c r="AC20" s="21">
        <f>[16]Junho!$G$32</f>
        <v>81</v>
      </c>
      <c r="AD20" s="21">
        <f>[16]Junho!$G$33</f>
        <v>55</v>
      </c>
      <c r="AE20" s="21">
        <f>[16]Junho!$G$34</f>
        <v>41</v>
      </c>
      <c r="AF20" s="39">
        <f t="shared" si="5"/>
        <v>32</v>
      </c>
      <c r="AG20" s="42">
        <f t="shared" si="6"/>
        <v>52.1</v>
      </c>
    </row>
    <row r="21" spans="1:33" ht="17.100000000000001" customHeight="1" x14ac:dyDescent="0.2">
      <c r="A21" s="17" t="s">
        <v>11</v>
      </c>
      <c r="B21" s="21">
        <f>[17]Junho!$G$5</f>
        <v>56</v>
      </c>
      <c r="C21" s="21">
        <f>[17]Junho!$G$6</f>
        <v>41</v>
      </c>
      <c r="D21" s="21">
        <f>[17]Junho!$G$7</f>
        <v>49</v>
      </c>
      <c r="E21" s="21">
        <f>[17]Junho!$G$8</f>
        <v>52</v>
      </c>
      <c r="F21" s="21">
        <f>[17]Junho!$G$9</f>
        <v>53</v>
      </c>
      <c r="G21" s="21">
        <f>[17]Junho!$G$10</f>
        <v>60</v>
      </c>
      <c r="H21" s="21">
        <f>[17]Junho!$G$11</f>
        <v>53</v>
      </c>
      <c r="I21" s="21">
        <f>[17]Junho!$G$12</f>
        <v>61</v>
      </c>
      <c r="J21" s="21">
        <f>[17]Junho!$G$13</f>
        <v>84</v>
      </c>
      <c r="K21" s="21">
        <f>[17]Junho!$G$14</f>
        <v>82</v>
      </c>
      <c r="L21" s="21">
        <f>[17]Junho!$G$15</f>
        <v>48</v>
      </c>
      <c r="M21" s="21">
        <f>[17]Junho!$G$16</f>
        <v>47</v>
      </c>
      <c r="N21" s="21">
        <f>[17]Junho!$G$17</f>
        <v>45</v>
      </c>
      <c r="O21" s="21">
        <f>[17]Junho!$G$18</f>
        <v>67</v>
      </c>
      <c r="P21" s="21">
        <f>[17]Junho!$G$19</f>
        <v>52</v>
      </c>
      <c r="Q21" s="21">
        <f>[17]Junho!$G$20</f>
        <v>50</v>
      </c>
      <c r="R21" s="21">
        <f>[17]Junho!$G$21</f>
        <v>49</v>
      </c>
      <c r="S21" s="21">
        <f>[17]Junho!$G$22</f>
        <v>55</v>
      </c>
      <c r="T21" s="21">
        <f>[17]Junho!$G$23</f>
        <v>65</v>
      </c>
      <c r="U21" s="21">
        <f>[17]Junho!$G$24</f>
        <v>57</v>
      </c>
      <c r="V21" s="21">
        <f>[17]Junho!$G$25</f>
        <v>48</v>
      </c>
      <c r="W21" s="21">
        <f>[17]Junho!$G$26</f>
        <v>52</v>
      </c>
      <c r="X21" s="21">
        <f>[17]Junho!$G$27</f>
        <v>32</v>
      </c>
      <c r="Y21" s="21">
        <f>[17]Junho!$G$28</f>
        <v>37</v>
      </c>
      <c r="Z21" s="21">
        <f>[17]Junho!$G$29</f>
        <v>37</v>
      </c>
      <c r="AA21" s="21">
        <f>[17]Junho!$G$30</f>
        <v>41</v>
      </c>
      <c r="AB21" s="21">
        <f>[17]Junho!$G$31</f>
        <v>57</v>
      </c>
      <c r="AC21" s="21">
        <f>[17]Junho!$G$32</f>
        <v>88</v>
      </c>
      <c r="AD21" s="21">
        <f>[17]Junho!$G$33</f>
        <v>48</v>
      </c>
      <c r="AE21" s="21">
        <f>[17]Junho!$G$34</f>
        <v>44</v>
      </c>
      <c r="AF21" s="39">
        <f t="shared" si="5"/>
        <v>32</v>
      </c>
      <c r="AG21" s="42">
        <f t="shared" si="6"/>
        <v>53.666666666666664</v>
      </c>
    </row>
    <row r="22" spans="1:33" ht="17.100000000000001" customHeight="1" x14ac:dyDescent="0.2">
      <c r="A22" s="17" t="s">
        <v>12</v>
      </c>
      <c r="B22" s="21">
        <f>[18]Junho!$G$5</f>
        <v>61</v>
      </c>
      <c r="C22" s="21">
        <f>[18]Junho!$G$6</f>
        <v>53</v>
      </c>
      <c r="D22" s="21">
        <f>[18]Junho!$G$7</f>
        <v>53</v>
      </c>
      <c r="E22" s="21">
        <f>[18]Junho!$G$8</f>
        <v>58</v>
      </c>
      <c r="F22" s="21">
        <f>[18]Junho!$G$9</f>
        <v>52</v>
      </c>
      <c r="G22" s="21">
        <f>[18]Junho!$G$10</f>
        <v>61</v>
      </c>
      <c r="H22" s="21">
        <f>[18]Junho!$G$11</f>
        <v>54</v>
      </c>
      <c r="I22" s="21">
        <f>[18]Junho!$G$12</f>
        <v>62</v>
      </c>
      <c r="J22" s="21">
        <f>[18]Junho!$G$13</f>
        <v>74</v>
      </c>
      <c r="K22" s="21">
        <f>[18]Junho!$G$14</f>
        <v>56</v>
      </c>
      <c r="L22" s="21">
        <f>[18]Junho!$G$15</f>
        <v>47</v>
      </c>
      <c r="M22" s="21">
        <f>[18]Junho!$G$16</f>
        <v>50</v>
      </c>
      <c r="N22" s="21">
        <f>[18]Junho!$G$17</f>
        <v>53</v>
      </c>
      <c r="O22" s="21">
        <f>[18]Junho!$G$18</f>
        <v>64</v>
      </c>
      <c r="P22" s="21">
        <f>[18]Junho!$G$19</f>
        <v>62</v>
      </c>
      <c r="Q22" s="21">
        <f>[18]Junho!$G$20</f>
        <v>45</v>
      </c>
      <c r="R22" s="21">
        <f>[18]Junho!$G$21</f>
        <v>42</v>
      </c>
      <c r="S22" s="21">
        <f>[18]Junho!$G$22</f>
        <v>49</v>
      </c>
      <c r="T22" s="21">
        <f>[18]Junho!$G$23</f>
        <v>69</v>
      </c>
      <c r="U22" s="21">
        <f>[18]Junho!$G$24</f>
        <v>60</v>
      </c>
      <c r="V22" s="21">
        <f>[18]Junho!$G$25</f>
        <v>48</v>
      </c>
      <c r="W22" s="21">
        <f>[18]Junho!$G$26</f>
        <v>53</v>
      </c>
      <c r="X22" s="21">
        <f>[18]Junho!$G$27</f>
        <v>45</v>
      </c>
      <c r="Y22" s="21">
        <f>[18]Junho!$G$28</f>
        <v>43</v>
      </c>
      <c r="Z22" s="21">
        <f>[18]Junho!$G$29</f>
        <v>45</v>
      </c>
      <c r="AA22" s="21">
        <f>[18]Junho!$G$30</f>
        <v>48</v>
      </c>
      <c r="AB22" s="21">
        <f>[18]Junho!$G$31</f>
        <v>62</v>
      </c>
      <c r="AC22" s="21">
        <f>[18]Junho!$G$32</f>
        <v>77</v>
      </c>
      <c r="AD22" s="21">
        <f>[18]Junho!$G$33</f>
        <v>54</v>
      </c>
      <c r="AE22" s="21">
        <f>[18]Junho!$G$34</f>
        <v>55</v>
      </c>
      <c r="AF22" s="39">
        <f t="shared" si="5"/>
        <v>42</v>
      </c>
      <c r="AG22" s="42">
        <f t="shared" si="6"/>
        <v>55.166666666666664</v>
      </c>
    </row>
    <row r="23" spans="1:33" ht="17.100000000000001" customHeight="1" x14ac:dyDescent="0.2">
      <c r="A23" s="17" t="s">
        <v>13</v>
      </c>
      <c r="B23" s="21">
        <f>[19]Junho!$G$5</f>
        <v>72</v>
      </c>
      <c r="C23" s="21">
        <f>[19]Junho!$G$6</f>
        <v>60</v>
      </c>
      <c r="D23" s="21">
        <f>[19]Junho!$G$7</f>
        <v>68</v>
      </c>
      <c r="E23" s="21">
        <f>[19]Junho!$G$8</f>
        <v>54</v>
      </c>
      <c r="F23" s="21">
        <f>[19]Junho!$G$9</f>
        <v>52</v>
      </c>
      <c r="G23" s="21">
        <f>[19]Junho!$G$10</f>
        <v>48</v>
      </c>
      <c r="H23" s="21">
        <f>[19]Junho!$G$11</f>
        <v>51</v>
      </c>
      <c r="I23" s="21">
        <f>[19]Junho!$G$12</f>
        <v>83</v>
      </c>
      <c r="J23" s="87" t="str">
        <f>[19]Junho!$G$13</f>
        <v>*</v>
      </c>
      <c r="K23" s="87" t="str">
        <f>[19]Junho!$G$14</f>
        <v>*</v>
      </c>
      <c r="L23" s="87" t="str">
        <f>[19]Junho!$G$15</f>
        <v>*</v>
      </c>
      <c r="M23" s="21">
        <f>[19]Junho!$G$16</f>
        <v>48</v>
      </c>
      <c r="N23" s="21">
        <f>[19]Junho!$G$17</f>
        <v>48</v>
      </c>
      <c r="O23" s="87" t="str">
        <f>[19]Junho!$G$18</f>
        <v>*</v>
      </c>
      <c r="P23" s="87" t="str">
        <f>[19]Junho!$G$19</f>
        <v>*</v>
      </c>
      <c r="Q23" s="87" t="str">
        <f>[19]Junho!$G$20</f>
        <v>*</v>
      </c>
      <c r="R23" s="87" t="str">
        <f>[19]Junho!$G$21</f>
        <v>*</v>
      </c>
      <c r="S23" s="87" t="str">
        <f>[19]Junho!$G$22</f>
        <v>*</v>
      </c>
      <c r="T23" s="87" t="str">
        <f>[19]Junho!$G$23</f>
        <v>*</v>
      </c>
      <c r="U23" s="87" t="str">
        <f>[19]Junho!$G$24</f>
        <v>*</v>
      </c>
      <c r="V23" s="87" t="str">
        <f>[19]Junho!$G$25</f>
        <v>*</v>
      </c>
      <c r="W23" s="87" t="str">
        <f>[19]Junho!$G$26</f>
        <v>*</v>
      </c>
      <c r="X23" s="87" t="str">
        <f>[19]Junho!$G$27</f>
        <v>*</v>
      </c>
      <c r="Y23" s="87" t="str">
        <f>[19]Junho!$G$28</f>
        <v>*</v>
      </c>
      <c r="Z23" s="87" t="str">
        <f>[19]Junho!$G$29</f>
        <v>*</v>
      </c>
      <c r="AA23" s="87" t="str">
        <f>[19]Junho!$G$30</f>
        <v>*</v>
      </c>
      <c r="AB23" s="87" t="str">
        <f>[19]Junho!$G$31</f>
        <v>*</v>
      </c>
      <c r="AC23" s="87" t="str">
        <f>[19]Junho!$G$32</f>
        <v>*</v>
      </c>
      <c r="AD23" s="87" t="str">
        <f>[19]Junho!$G$33</f>
        <v>*</v>
      </c>
      <c r="AE23" s="87" t="str">
        <f>[19]Junho!$G$34</f>
        <v>*</v>
      </c>
      <c r="AF23" s="39">
        <f t="shared" si="5"/>
        <v>48</v>
      </c>
      <c r="AG23" s="42">
        <f t="shared" si="6"/>
        <v>58.4</v>
      </c>
    </row>
    <row r="24" spans="1:33" ht="17.100000000000001" customHeight="1" x14ac:dyDescent="0.2">
      <c r="A24" s="17" t="s">
        <v>14</v>
      </c>
      <c r="B24" s="21">
        <f>[20]Junho!$G$5</f>
        <v>62</v>
      </c>
      <c r="C24" s="21">
        <f>[20]Junho!$G$6</f>
        <v>48</v>
      </c>
      <c r="D24" s="21">
        <f>[20]Junho!$G$7</f>
        <v>41</v>
      </c>
      <c r="E24" s="21">
        <f>[20]Junho!$G$8</f>
        <v>42</v>
      </c>
      <c r="F24" s="21">
        <f>[20]Junho!$G$9</f>
        <v>33</v>
      </c>
      <c r="G24" s="21">
        <f>[20]Junho!$G$10</f>
        <v>40</v>
      </c>
      <c r="H24" s="21">
        <f>[20]Junho!$G$11</f>
        <v>27</v>
      </c>
      <c r="I24" s="21">
        <f>[20]Junho!$G$12</f>
        <v>22</v>
      </c>
      <c r="J24" s="21">
        <f>[20]Junho!$G$13</f>
        <v>42</v>
      </c>
      <c r="K24" s="21">
        <f>[20]Junho!$G$14</f>
        <v>33</v>
      </c>
      <c r="L24" s="21">
        <f>[20]Junho!$G$15</f>
        <v>33</v>
      </c>
      <c r="M24" s="21">
        <f>[20]Junho!$G$16</f>
        <v>37</v>
      </c>
      <c r="N24" s="21">
        <f>[20]Junho!$G$17</f>
        <v>35</v>
      </c>
      <c r="O24" s="21">
        <f>[20]Junho!$G$18</f>
        <v>35</v>
      </c>
      <c r="P24" s="21">
        <f>[20]Junho!$G$19</f>
        <v>37</v>
      </c>
      <c r="Q24" s="21">
        <f>[20]Junho!$G$20</f>
        <v>33</v>
      </c>
      <c r="R24" s="21">
        <f>[20]Junho!$G$21</f>
        <v>31</v>
      </c>
      <c r="S24" s="21">
        <f>[20]Junho!$G$22</f>
        <v>30</v>
      </c>
      <c r="T24" s="21">
        <f>[20]Junho!$G$23</f>
        <v>39</v>
      </c>
      <c r="U24" s="21">
        <f>[20]Junho!$G$24</f>
        <v>27</v>
      </c>
      <c r="V24" s="21">
        <f>[20]Junho!$G$25</f>
        <v>24</v>
      </c>
      <c r="W24" s="21">
        <f>[20]Junho!$G$26</f>
        <v>29</v>
      </c>
      <c r="X24" s="21">
        <f>[20]Junho!$G$27</f>
        <v>36</v>
      </c>
      <c r="Y24" s="21">
        <f>[20]Junho!$G$28</f>
        <v>33</v>
      </c>
      <c r="Z24" s="21">
        <f>[20]Junho!$G$29</f>
        <v>29</v>
      </c>
      <c r="AA24" s="21">
        <f>[20]Junho!$G$30</f>
        <v>30</v>
      </c>
      <c r="AB24" s="21">
        <f>[20]Junho!$G$31</f>
        <v>27</v>
      </c>
      <c r="AC24" s="21">
        <f>[20]Junho!$G$32</f>
        <v>54</v>
      </c>
      <c r="AD24" s="21">
        <f>[20]Junho!$G$33</f>
        <v>56</v>
      </c>
      <c r="AE24" s="21">
        <f>[20]Junho!$G$34</f>
        <v>38</v>
      </c>
      <c r="AF24" s="39">
        <f t="shared" si="5"/>
        <v>22</v>
      </c>
      <c r="AG24" s="42">
        <f t="shared" si="6"/>
        <v>36.1</v>
      </c>
    </row>
    <row r="25" spans="1:33" ht="17.100000000000001" customHeight="1" x14ac:dyDescent="0.2">
      <c r="A25" s="17" t="s">
        <v>15</v>
      </c>
      <c r="B25" s="21">
        <f>[21]Junho!$G$5</f>
        <v>59</v>
      </c>
      <c r="C25" s="21">
        <f>[21]Junho!$G$6</f>
        <v>36</v>
      </c>
      <c r="D25" s="21">
        <f>[21]Junho!$G$7</f>
        <v>49</v>
      </c>
      <c r="E25" s="21">
        <f>[21]Junho!$G$8</f>
        <v>66</v>
      </c>
      <c r="F25" s="21">
        <f>[21]Junho!$G$9</f>
        <v>60</v>
      </c>
      <c r="G25" s="21">
        <f>[21]Junho!$G$10</f>
        <v>66</v>
      </c>
      <c r="H25" s="21">
        <f>[21]Junho!$G$11</f>
        <v>58</v>
      </c>
      <c r="I25" s="21">
        <f>[21]Junho!$G$12</f>
        <v>73</v>
      </c>
      <c r="J25" s="21">
        <f>[21]Junho!$G$13</f>
        <v>74</v>
      </c>
      <c r="K25" s="21">
        <f>[21]Junho!$G$14</f>
        <v>58</v>
      </c>
      <c r="L25" s="21">
        <f>[21]Junho!$G$15</f>
        <v>63</v>
      </c>
      <c r="M25" s="21">
        <f>[21]Junho!$G$16</f>
        <v>55</v>
      </c>
      <c r="N25" s="21">
        <f>[21]Junho!$G$17</f>
        <v>52</v>
      </c>
      <c r="O25" s="21">
        <f>[21]Junho!$G$18</f>
        <v>68</v>
      </c>
      <c r="P25" s="21">
        <f>[21]Junho!$G$19</f>
        <v>71</v>
      </c>
      <c r="Q25" s="21">
        <f>[21]Junho!$G$20</f>
        <v>52</v>
      </c>
      <c r="R25" s="21">
        <f>[21]Junho!$G$21</f>
        <v>52</v>
      </c>
      <c r="S25" s="21">
        <f>[21]Junho!$G$22</f>
        <v>51</v>
      </c>
      <c r="T25" s="21">
        <f>[21]Junho!$G$23</f>
        <v>43</v>
      </c>
      <c r="U25" s="21">
        <f>[21]Junho!$G$24</f>
        <v>59</v>
      </c>
      <c r="V25" s="21">
        <f>[21]Junho!$G$25</f>
        <v>54</v>
      </c>
      <c r="W25" s="21">
        <f>[21]Junho!$G$26</f>
        <v>52</v>
      </c>
      <c r="X25" s="21">
        <f>[21]Junho!$G$27</f>
        <v>40</v>
      </c>
      <c r="Y25" s="21">
        <f>[21]Junho!$G$28</f>
        <v>47</v>
      </c>
      <c r="Z25" s="21">
        <f>[21]Junho!$G$29</f>
        <v>43</v>
      </c>
      <c r="AA25" s="21">
        <f>[21]Junho!$G$30</f>
        <v>43</v>
      </c>
      <c r="AB25" s="21">
        <f>[21]Junho!$G$31</f>
        <v>74</v>
      </c>
      <c r="AC25" s="21" t="str">
        <f>[21]Junho!$G$32</f>
        <v>*</v>
      </c>
      <c r="AD25" s="21">
        <f>[21]Junho!$G$33</f>
        <v>71</v>
      </c>
      <c r="AE25" s="21">
        <f>[21]Junho!$G$34</f>
        <v>39</v>
      </c>
      <c r="AF25" s="39">
        <f t="shared" si="5"/>
        <v>36</v>
      </c>
      <c r="AG25" s="42">
        <f t="shared" si="6"/>
        <v>56.137931034482762</v>
      </c>
    </row>
    <row r="26" spans="1:33" ht="17.100000000000001" customHeight="1" x14ac:dyDescent="0.2">
      <c r="A26" s="17" t="s">
        <v>16</v>
      </c>
      <c r="B26" s="21">
        <f>[22]Junho!$G$5</f>
        <v>58</v>
      </c>
      <c r="C26" s="21">
        <f>[22]Junho!$G$6</f>
        <v>38</v>
      </c>
      <c r="D26" s="21">
        <f>[22]Junho!$G$7</f>
        <v>51</v>
      </c>
      <c r="E26" s="21">
        <f>[22]Junho!$G$8</f>
        <v>62</v>
      </c>
      <c r="F26" s="21">
        <f>[22]Junho!$G$9</f>
        <v>61</v>
      </c>
      <c r="G26" s="21">
        <f>[22]Junho!$G$10</f>
        <v>90</v>
      </c>
      <c r="H26" s="21">
        <f>[22]Junho!$G$11</f>
        <v>65</v>
      </c>
      <c r="I26" s="21">
        <f>[22]Junho!$G$12</f>
        <v>69</v>
      </c>
      <c r="J26" s="21">
        <f>[22]Junho!$G$13</f>
        <v>72</v>
      </c>
      <c r="K26" s="21">
        <f>[22]Junho!$G$14</f>
        <v>60</v>
      </c>
      <c r="L26" s="21">
        <f>[22]Junho!$G$15</f>
        <v>45</v>
      </c>
      <c r="M26" s="21">
        <f>[22]Junho!$G$16</f>
        <v>48</v>
      </c>
      <c r="N26" s="21">
        <f>[22]Junho!$G$17</f>
        <v>65</v>
      </c>
      <c r="O26" s="21">
        <f>[22]Junho!$G$18</f>
        <v>79</v>
      </c>
      <c r="P26" s="21">
        <f>[22]Junho!$G$19</f>
        <v>69</v>
      </c>
      <c r="Q26" s="21">
        <f>[22]Junho!$G$20</f>
        <v>80</v>
      </c>
      <c r="R26" s="21">
        <f>[22]Junho!$G$21</f>
        <v>65</v>
      </c>
      <c r="S26" s="21">
        <f>[22]Junho!$G$22</f>
        <v>71</v>
      </c>
      <c r="T26" s="21">
        <f>[22]Junho!$G$23</f>
        <v>62</v>
      </c>
      <c r="U26" s="21">
        <f>[22]Junho!$G$24</f>
        <v>55</v>
      </c>
      <c r="V26" s="21">
        <f>[22]Junho!$G$25</f>
        <v>48</v>
      </c>
      <c r="W26" s="21">
        <f>[22]Junho!$G$26</f>
        <v>48</v>
      </c>
      <c r="X26" s="21">
        <f>[22]Junho!$G$27</f>
        <v>46</v>
      </c>
      <c r="Y26" s="21">
        <f>[22]Junho!$G$28</f>
        <v>46</v>
      </c>
      <c r="Z26" s="21">
        <f>[22]Junho!$G$29</f>
        <v>51</v>
      </c>
      <c r="AA26" s="21">
        <f>[22]Junho!$G$30</f>
        <v>58</v>
      </c>
      <c r="AB26" s="21">
        <f>[22]Junho!$G$31</f>
        <v>81</v>
      </c>
      <c r="AC26" s="21">
        <f>[22]Junho!$G$32</f>
        <v>87</v>
      </c>
      <c r="AD26" s="21">
        <f>[22]Junho!$G$33</f>
        <v>64</v>
      </c>
      <c r="AE26" s="21">
        <f>[22]Junho!$G$34</f>
        <v>49</v>
      </c>
      <c r="AF26" s="39">
        <f t="shared" si="5"/>
        <v>38</v>
      </c>
      <c r="AG26" s="42">
        <f t="shared" si="6"/>
        <v>61.43333333333333</v>
      </c>
    </row>
    <row r="27" spans="1:33" ht="17.100000000000001" customHeight="1" x14ac:dyDescent="0.2">
      <c r="A27" s="17" t="s">
        <v>17</v>
      </c>
      <c r="B27" s="21">
        <f>[23]Junho!$G$5</f>
        <v>58</v>
      </c>
      <c r="C27" s="21">
        <f>[23]Junho!$G$6</f>
        <v>45</v>
      </c>
      <c r="D27" s="21">
        <f>[23]Junho!$G$7</f>
        <v>42</v>
      </c>
      <c r="E27" s="21">
        <f>[23]Junho!$G$8</f>
        <v>53</v>
      </c>
      <c r="F27" s="21">
        <f>[23]Junho!$G$9</f>
        <v>55</v>
      </c>
      <c r="G27" s="21">
        <f>[23]Junho!$G$10</f>
        <v>55</v>
      </c>
      <c r="H27" s="21">
        <f>[23]Junho!$G$11</f>
        <v>50</v>
      </c>
      <c r="I27" s="21">
        <f>[23]Junho!$G$12</f>
        <v>53</v>
      </c>
      <c r="J27" s="21">
        <f>[23]Junho!$G$13</f>
        <v>81</v>
      </c>
      <c r="K27" s="21">
        <f>[23]Junho!$G$14</f>
        <v>71</v>
      </c>
      <c r="L27" s="21">
        <f>[23]Junho!$G$15</f>
        <v>48</v>
      </c>
      <c r="M27" s="21">
        <f>[23]Junho!$G$16</f>
        <v>46</v>
      </c>
      <c r="N27" s="21">
        <f>[23]Junho!$G$17</f>
        <v>43</v>
      </c>
      <c r="O27" s="21">
        <f>[23]Junho!$G$18</f>
        <v>69</v>
      </c>
      <c r="P27" s="21">
        <f>[23]Junho!$G$19</f>
        <v>55</v>
      </c>
      <c r="Q27" s="21">
        <f>[23]Junho!$G$20</f>
        <v>46</v>
      </c>
      <c r="R27" s="21">
        <f>[23]Junho!$G$21</f>
        <v>44</v>
      </c>
      <c r="S27" s="21">
        <f>[23]Junho!$G$22</f>
        <v>59</v>
      </c>
      <c r="T27" s="21">
        <f>[23]Junho!$G$23</f>
        <v>63</v>
      </c>
      <c r="U27" s="21">
        <f>[23]Junho!$G$24</f>
        <v>55</v>
      </c>
      <c r="V27" s="21">
        <f>[23]Junho!$G$25</f>
        <v>43</v>
      </c>
      <c r="W27" s="21">
        <f>[23]Junho!$G$26</f>
        <v>50</v>
      </c>
      <c r="X27" s="21">
        <f>[23]Junho!$G$27</f>
        <v>31</v>
      </c>
      <c r="Y27" s="21">
        <f>[23]Junho!$G$28</f>
        <v>35</v>
      </c>
      <c r="Z27" s="21">
        <f>[23]Junho!$G$29</f>
        <v>31</v>
      </c>
      <c r="AA27" s="21">
        <f>[23]Junho!$G$30</f>
        <v>34</v>
      </c>
      <c r="AB27" s="21">
        <f>[23]Junho!$G$31</f>
        <v>46</v>
      </c>
      <c r="AC27" s="21">
        <f>[23]Junho!$G$32</f>
        <v>77</v>
      </c>
      <c r="AD27" s="21">
        <f>[23]Junho!$G$33</f>
        <v>47</v>
      </c>
      <c r="AE27" s="21">
        <f>[23]Junho!$G$34</f>
        <v>47</v>
      </c>
      <c r="AF27" s="39">
        <f>MIN(B27:AE27)</f>
        <v>31</v>
      </c>
      <c r="AG27" s="42">
        <f>AVERAGE(B27:AE27)</f>
        <v>51.06666666666667</v>
      </c>
    </row>
    <row r="28" spans="1:33" ht="17.100000000000001" customHeight="1" x14ac:dyDescent="0.2">
      <c r="A28" s="17" t="s">
        <v>18</v>
      </c>
      <c r="B28" s="21">
        <f>[24]Junho!$G$5</f>
        <v>61</v>
      </c>
      <c r="C28" s="21">
        <f>[24]Junho!$G$6</f>
        <v>66</v>
      </c>
      <c r="D28" s="21">
        <f>[24]Junho!$G$7</f>
        <v>63</v>
      </c>
      <c r="E28" s="21">
        <f>[24]Junho!$G$8</f>
        <v>68</v>
      </c>
      <c r="F28" s="21">
        <f>[24]Junho!$G$9</f>
        <v>66</v>
      </c>
      <c r="G28" s="21">
        <f>[24]Junho!$G$10</f>
        <v>66</v>
      </c>
      <c r="H28" s="21">
        <f>[24]Junho!$G$11</f>
        <v>62</v>
      </c>
      <c r="I28" s="21">
        <f>[24]Junho!$G$12</f>
        <v>56</v>
      </c>
      <c r="J28" s="21">
        <f>[24]Junho!$G$13</f>
        <v>73</v>
      </c>
      <c r="K28" s="21">
        <f>[24]Junho!$G$14</f>
        <v>67</v>
      </c>
      <c r="L28" s="21">
        <f>[24]Junho!$G$15</f>
        <v>54</v>
      </c>
      <c r="M28" s="21">
        <f>[24]Junho!$G$16</f>
        <v>64</v>
      </c>
      <c r="N28" s="21">
        <f>[24]Junho!$G$17</f>
        <v>62</v>
      </c>
      <c r="O28" s="21">
        <f>[24]Junho!$G$18</f>
        <v>62</v>
      </c>
      <c r="P28" s="21">
        <f>[24]Junho!$G$19</f>
        <v>57</v>
      </c>
      <c r="Q28" s="21">
        <f>[24]Junho!$G$20</f>
        <v>51</v>
      </c>
      <c r="R28" s="21">
        <f>[24]Junho!$G$21</f>
        <v>56</v>
      </c>
      <c r="S28" s="21">
        <f>[24]Junho!$G$22</f>
        <v>48</v>
      </c>
      <c r="T28" s="21">
        <f>[24]Junho!$G$23</f>
        <v>57</v>
      </c>
      <c r="U28" s="21">
        <f>[24]Junho!$G$24</f>
        <v>59</v>
      </c>
      <c r="V28" s="21">
        <f>[24]Junho!$G$25</f>
        <v>55</v>
      </c>
      <c r="W28" s="21">
        <f>[24]Junho!$G$26</f>
        <v>53</v>
      </c>
      <c r="X28" s="21">
        <f>[24]Junho!$G$27</f>
        <v>54</v>
      </c>
      <c r="Y28" s="21">
        <f>[24]Junho!$G$28</f>
        <v>55</v>
      </c>
      <c r="Z28" s="21">
        <f>[24]Junho!$G$29</f>
        <v>56</v>
      </c>
      <c r="AA28" s="21">
        <f>[24]Junho!$G$30</f>
        <v>58</v>
      </c>
      <c r="AB28" s="21">
        <f>[24]Junho!$G$31</f>
        <v>62</v>
      </c>
      <c r="AC28" s="21">
        <f>[24]Junho!$G$32</f>
        <v>69</v>
      </c>
      <c r="AD28" s="21">
        <f>[24]Junho!$G$33</f>
        <v>64</v>
      </c>
      <c r="AE28" s="21">
        <f>[24]Junho!$G$34</f>
        <v>49</v>
      </c>
      <c r="AF28" s="39">
        <f t="shared" si="5"/>
        <v>48</v>
      </c>
      <c r="AG28" s="42">
        <f t="shared" si="6"/>
        <v>59.766666666666666</v>
      </c>
    </row>
    <row r="29" spans="1:33" ht="17.100000000000001" customHeight="1" x14ac:dyDescent="0.2">
      <c r="A29" s="17" t="s">
        <v>19</v>
      </c>
      <c r="B29" s="21">
        <f>[25]Junho!$G$5</f>
        <v>59</v>
      </c>
      <c r="C29" s="21">
        <f>[25]Junho!$G$6</f>
        <v>36</v>
      </c>
      <c r="D29" s="21">
        <f>[25]Junho!$G$7</f>
        <v>38</v>
      </c>
      <c r="E29" s="21">
        <f>[25]Junho!$G$8</f>
        <v>49</v>
      </c>
      <c r="F29" s="21">
        <f>[25]Junho!$G$9</f>
        <v>56</v>
      </c>
      <c r="G29" s="21">
        <f>[25]Junho!$G$10</f>
        <v>77</v>
      </c>
      <c r="H29" s="21">
        <f>[25]Junho!$G$11</f>
        <v>62</v>
      </c>
      <c r="I29" s="21">
        <f>[25]Junho!$G$12</f>
        <v>76</v>
      </c>
      <c r="J29" s="21">
        <f>[25]Junho!$G$13</f>
        <v>69</v>
      </c>
      <c r="K29" s="21">
        <f>[25]Junho!$G$14</f>
        <v>82</v>
      </c>
      <c r="L29" s="21">
        <f>[25]Junho!$G$15</f>
        <v>56</v>
      </c>
      <c r="M29" s="21">
        <f>[25]Junho!$G$16</f>
        <v>49</v>
      </c>
      <c r="N29" s="21">
        <f>[25]Junho!$G$17</f>
        <v>47</v>
      </c>
      <c r="O29" s="21">
        <f>[25]Junho!$G$18</f>
        <v>87</v>
      </c>
      <c r="P29" s="21">
        <f>[25]Junho!$G$19</f>
        <v>75</v>
      </c>
      <c r="Q29" s="21">
        <f>[25]Junho!$G$20</f>
        <v>83</v>
      </c>
      <c r="R29" s="21">
        <f>[25]Junho!$G$21</f>
        <v>53</v>
      </c>
      <c r="S29" s="21">
        <f>[25]Junho!$G$22</f>
        <v>80</v>
      </c>
      <c r="T29" s="21">
        <f>[25]Junho!$G$23</f>
        <v>41</v>
      </c>
      <c r="U29" s="21">
        <f>[25]Junho!$G$24</f>
        <v>57</v>
      </c>
      <c r="V29" s="21">
        <f>[25]Junho!$G$25</f>
        <v>50</v>
      </c>
      <c r="W29" s="21">
        <f>[25]Junho!$G$26</f>
        <v>53</v>
      </c>
      <c r="X29" s="21">
        <f>[25]Junho!$G$27</f>
        <v>39</v>
      </c>
      <c r="Y29" s="21">
        <f>[25]Junho!$G$28</f>
        <v>43</v>
      </c>
      <c r="Z29" s="21">
        <f>[25]Junho!$G$29</f>
        <v>42</v>
      </c>
      <c r="AA29" s="21">
        <f>[25]Junho!$G$30</f>
        <v>43</v>
      </c>
      <c r="AB29" s="21">
        <f>[25]Junho!$G$31</f>
        <v>76</v>
      </c>
      <c r="AC29" s="21">
        <f>[25]Junho!$G$32</f>
        <v>84</v>
      </c>
      <c r="AD29" s="21">
        <f>[25]Junho!$G$33</f>
        <v>79</v>
      </c>
      <c r="AE29" s="21">
        <f>[25]Junho!$G$34</f>
        <v>38</v>
      </c>
      <c r="AF29" s="39">
        <f t="shared" si="5"/>
        <v>36</v>
      </c>
      <c r="AG29" s="42">
        <f t="shared" si="6"/>
        <v>59.3</v>
      </c>
    </row>
    <row r="30" spans="1:33" ht="17.100000000000001" customHeight="1" x14ac:dyDescent="0.2">
      <c r="A30" s="17" t="s">
        <v>31</v>
      </c>
      <c r="B30" s="21">
        <f>[26]Junho!$G$5</f>
        <v>71</v>
      </c>
      <c r="C30" s="21">
        <f>[26]Junho!$G$6</f>
        <v>42</v>
      </c>
      <c r="D30" s="21">
        <f>[26]Junho!$G$7</f>
        <v>50</v>
      </c>
      <c r="E30" s="21">
        <f>[26]Junho!$G$8</f>
        <v>54</v>
      </c>
      <c r="F30" s="21">
        <f>[26]Junho!$G$9</f>
        <v>58</v>
      </c>
      <c r="G30" s="21">
        <f>[26]Junho!$G$10</f>
        <v>61</v>
      </c>
      <c r="H30" s="21">
        <f>[26]Junho!$G$11</f>
        <v>54</v>
      </c>
      <c r="I30" s="21">
        <f>[26]Junho!$G$12</f>
        <v>60</v>
      </c>
      <c r="J30" s="21">
        <f>[26]Junho!$G$13</f>
        <v>90</v>
      </c>
      <c r="K30" s="21">
        <f>[26]Junho!$G$14</f>
        <v>71</v>
      </c>
      <c r="L30" s="21">
        <f>[26]Junho!$G$15</f>
        <v>46</v>
      </c>
      <c r="M30" s="21">
        <f>[26]Junho!$G$16</f>
        <v>49</v>
      </c>
      <c r="N30" s="21">
        <f>[26]Junho!$G$17</f>
        <v>47</v>
      </c>
      <c r="O30" s="21">
        <f>[26]Junho!$G$18</f>
        <v>70</v>
      </c>
      <c r="P30" s="21">
        <f>[26]Junho!$G$19</f>
        <v>48</v>
      </c>
      <c r="Q30" s="21">
        <f>[26]Junho!$G$20</f>
        <v>42</v>
      </c>
      <c r="R30" s="21">
        <f>[26]Junho!$G$21</f>
        <v>40</v>
      </c>
      <c r="S30" s="21">
        <f>[26]Junho!$G$22</f>
        <v>50</v>
      </c>
      <c r="T30" s="21">
        <f>[26]Junho!$G$23</f>
        <v>68</v>
      </c>
      <c r="U30" s="21">
        <f>[26]Junho!$G$24</f>
        <v>49</v>
      </c>
      <c r="V30" s="21">
        <f>[26]Junho!$G$25</f>
        <v>40</v>
      </c>
      <c r="W30" s="21">
        <f>[26]Junho!$G$26</f>
        <v>37</v>
      </c>
      <c r="X30" s="21">
        <f>[26]Junho!$G$27</f>
        <v>33</v>
      </c>
      <c r="Y30" s="21">
        <f>[26]Junho!$G$28</f>
        <v>38</v>
      </c>
      <c r="Z30" s="21">
        <f>[26]Junho!$G$29</f>
        <v>38</v>
      </c>
      <c r="AA30" s="21">
        <f>[26]Junho!$G$30</f>
        <v>43</v>
      </c>
      <c r="AB30" s="21">
        <f>[26]Junho!$G$31</f>
        <v>53</v>
      </c>
      <c r="AC30" s="21">
        <f>[26]Junho!$G$32</f>
        <v>83</v>
      </c>
      <c r="AD30" s="21">
        <f>[26]Junho!$G$33</f>
        <v>52</v>
      </c>
      <c r="AE30" s="21">
        <f>[26]Junho!$G$34</f>
        <v>35</v>
      </c>
      <c r="AF30" s="39">
        <f t="shared" si="5"/>
        <v>33</v>
      </c>
      <c r="AG30" s="42">
        <f t="shared" si="6"/>
        <v>52.4</v>
      </c>
    </row>
    <row r="31" spans="1:33" ht="17.100000000000001" customHeight="1" x14ac:dyDescent="0.2">
      <c r="A31" s="17" t="s">
        <v>51</v>
      </c>
      <c r="B31" s="21">
        <f>[27]Junho!$G$5</f>
        <v>57</v>
      </c>
      <c r="C31" s="21">
        <f>[27]Junho!$G$6</f>
        <v>73</v>
      </c>
      <c r="D31" s="21">
        <f>[27]Junho!$G$7</f>
        <v>61</v>
      </c>
      <c r="E31" s="21">
        <f>[27]Junho!$G$8</f>
        <v>51</v>
      </c>
      <c r="F31" s="21">
        <f>[27]Junho!$G$9</f>
        <v>47</v>
      </c>
      <c r="G31" s="21">
        <f>[27]Junho!$G$10</f>
        <v>43</v>
      </c>
      <c r="H31" s="21">
        <f>[27]Junho!$G$11</f>
        <v>41</v>
      </c>
      <c r="I31" s="21">
        <f>[27]Junho!$G$12</f>
        <v>42</v>
      </c>
      <c r="J31" s="21">
        <f>[27]Junho!$G$13</f>
        <v>33</v>
      </c>
      <c r="K31" s="21">
        <f>[27]Junho!$G$14</f>
        <v>26</v>
      </c>
      <c r="L31" s="21">
        <f>[27]Junho!$G$15</f>
        <v>27</v>
      </c>
      <c r="M31" s="21">
        <f>[27]Junho!$G$16</f>
        <v>34</v>
      </c>
      <c r="N31" s="21">
        <f>[27]Junho!$G$17</f>
        <v>35</v>
      </c>
      <c r="O31" s="21">
        <f>[27]Junho!$G$18</f>
        <v>31</v>
      </c>
      <c r="P31" s="21">
        <f>[27]Junho!$G$19</f>
        <v>39</v>
      </c>
      <c r="Q31" s="21">
        <f>[27]Junho!$G$20</f>
        <v>30</v>
      </c>
      <c r="R31" s="21">
        <f>[27]Junho!$G$21</f>
        <v>31</v>
      </c>
      <c r="S31" s="21">
        <f>[27]Junho!$G$22</f>
        <v>36</v>
      </c>
      <c r="T31" s="21">
        <f>[27]Junho!$G$23</f>
        <v>49</v>
      </c>
      <c r="U31" s="21">
        <f>[27]Junho!$G$24</f>
        <v>49</v>
      </c>
      <c r="V31" s="21">
        <f>[27]Junho!$G$25</f>
        <v>28</v>
      </c>
      <c r="W31" s="21">
        <f>[27]Junho!$G$26</f>
        <v>27</v>
      </c>
      <c r="X31" s="21">
        <f>[27]Junho!$G$27</f>
        <v>30</v>
      </c>
      <c r="Y31" s="21">
        <f>[27]Junho!$G$28</f>
        <v>29</v>
      </c>
      <c r="Z31" s="21">
        <f>[27]Junho!$G$29</f>
        <v>34</v>
      </c>
      <c r="AA31" s="21">
        <f>[27]Junho!$G$30</f>
        <v>31</v>
      </c>
      <c r="AB31" s="21">
        <f>[27]Junho!$G$31</f>
        <v>31</v>
      </c>
      <c r="AC31" s="21">
        <f>[27]Junho!$G$32</f>
        <v>78</v>
      </c>
      <c r="AD31" s="21">
        <f>[27]Junho!$G$33</f>
        <v>72</v>
      </c>
      <c r="AE31" s="21">
        <f>[27]Junho!$G$34</f>
        <v>50</v>
      </c>
      <c r="AF31" s="39">
        <f>MIN(B31:AE31)</f>
        <v>26</v>
      </c>
      <c r="AG31" s="42">
        <f>AVERAGE(B31:AE31)</f>
        <v>41.5</v>
      </c>
    </row>
    <row r="32" spans="1:33" ht="17.100000000000001" customHeight="1" x14ac:dyDescent="0.2">
      <c r="A32" s="17" t="s">
        <v>20</v>
      </c>
      <c r="B32" s="21">
        <f>[28]Junho!$G$5</f>
        <v>55</v>
      </c>
      <c r="C32" s="21">
        <f>[28]Junho!$G$6</f>
        <v>43</v>
      </c>
      <c r="D32" s="21">
        <f>[28]Junho!$G$7</f>
        <v>35</v>
      </c>
      <c r="E32" s="21">
        <f>[28]Junho!$G$8</f>
        <v>41</v>
      </c>
      <c r="F32" s="21">
        <f>[28]Junho!$G$9</f>
        <v>33</v>
      </c>
      <c r="G32" s="21">
        <f>[28]Junho!$G$10</f>
        <v>45</v>
      </c>
      <c r="H32" s="21">
        <f>[28]Junho!$G$11</f>
        <v>33</v>
      </c>
      <c r="I32" s="21">
        <f>[28]Junho!$G$12</f>
        <v>26</v>
      </c>
      <c r="J32" s="21">
        <f>[28]Junho!$G$13</f>
        <v>55</v>
      </c>
      <c r="K32" s="21">
        <f>[28]Junho!$G$14</f>
        <v>40</v>
      </c>
      <c r="L32" s="21">
        <f>[28]Junho!$G$15</f>
        <v>24</v>
      </c>
      <c r="M32" s="21">
        <f>[28]Junho!$G$16</f>
        <v>37</v>
      </c>
      <c r="N32" s="21">
        <f>[28]Junho!$G$17</f>
        <v>37</v>
      </c>
      <c r="O32" s="21">
        <f>[28]Junho!$G$18</f>
        <v>34</v>
      </c>
      <c r="P32" s="21">
        <f>[28]Junho!$G$19</f>
        <v>34</v>
      </c>
      <c r="Q32" s="21">
        <f>[28]Junho!$G$20</f>
        <v>31</v>
      </c>
      <c r="R32" s="21">
        <f>[28]Junho!$G$21</f>
        <v>30</v>
      </c>
      <c r="S32" s="21">
        <f>[28]Junho!$G$22</f>
        <v>26</v>
      </c>
      <c r="T32" s="21">
        <f>[28]Junho!$G$23</f>
        <v>42</v>
      </c>
      <c r="U32" s="21">
        <f>[28]Junho!$G$24</f>
        <v>38</v>
      </c>
      <c r="V32" s="21">
        <f>[28]Junho!$G$25</f>
        <v>30</v>
      </c>
      <c r="W32" s="21">
        <f>[28]Junho!$G$26</f>
        <v>30</v>
      </c>
      <c r="X32" s="21">
        <f>[28]Junho!$G$27</f>
        <v>32</v>
      </c>
      <c r="Y32" s="21">
        <f>[28]Junho!$G$28</f>
        <v>29</v>
      </c>
      <c r="Z32" s="21">
        <f>[28]Junho!$G$29</f>
        <v>31</v>
      </c>
      <c r="AA32" s="21">
        <f>[28]Junho!$G$30</f>
        <v>31</v>
      </c>
      <c r="AB32" s="21">
        <f>[28]Junho!$G$31</f>
        <v>26</v>
      </c>
      <c r="AC32" s="21">
        <f>[28]Junho!$G$32</f>
        <v>52</v>
      </c>
      <c r="AD32" s="21">
        <f>[28]Junho!$G$33</f>
        <v>56</v>
      </c>
      <c r="AE32" s="21">
        <f>[28]Junho!$G$34</f>
        <v>39</v>
      </c>
      <c r="AF32" s="39">
        <f>MIN(B32:AE32)</f>
        <v>24</v>
      </c>
      <c r="AG32" s="42">
        <f>AVERAGE(B32:AE32)</f>
        <v>36.5</v>
      </c>
    </row>
    <row r="33" spans="1:35" s="5" customFormat="1" ht="17.100000000000001" customHeight="1" x14ac:dyDescent="0.2">
      <c r="A33" s="34" t="s">
        <v>35</v>
      </c>
      <c r="B33" s="33">
        <f t="shared" ref="B33:AF33" si="7">MIN(B5:B32)</f>
        <v>42</v>
      </c>
      <c r="C33" s="33">
        <f t="shared" si="7"/>
        <v>32</v>
      </c>
      <c r="D33" s="33">
        <f t="shared" si="7"/>
        <v>26</v>
      </c>
      <c r="E33" s="33">
        <f t="shared" si="7"/>
        <v>41</v>
      </c>
      <c r="F33" s="33">
        <f t="shared" si="7"/>
        <v>32</v>
      </c>
      <c r="G33" s="33">
        <f t="shared" si="7"/>
        <v>35</v>
      </c>
      <c r="H33" s="33">
        <f t="shared" si="7"/>
        <v>25</v>
      </c>
      <c r="I33" s="33">
        <f t="shared" si="7"/>
        <v>22</v>
      </c>
      <c r="J33" s="33">
        <f t="shared" si="7"/>
        <v>33</v>
      </c>
      <c r="K33" s="33">
        <f t="shared" si="7"/>
        <v>26</v>
      </c>
      <c r="L33" s="33">
        <f t="shared" si="7"/>
        <v>24</v>
      </c>
      <c r="M33" s="33">
        <f t="shared" si="7"/>
        <v>31</v>
      </c>
      <c r="N33" s="33">
        <f t="shared" si="7"/>
        <v>30</v>
      </c>
      <c r="O33" s="33">
        <f t="shared" si="7"/>
        <v>28</v>
      </c>
      <c r="P33" s="33">
        <f t="shared" si="7"/>
        <v>31</v>
      </c>
      <c r="Q33" s="33">
        <f t="shared" si="7"/>
        <v>27</v>
      </c>
      <c r="R33" s="33">
        <f t="shared" si="7"/>
        <v>30</v>
      </c>
      <c r="S33" s="33">
        <f t="shared" si="7"/>
        <v>26</v>
      </c>
      <c r="T33" s="33">
        <f t="shared" si="7"/>
        <v>34</v>
      </c>
      <c r="U33" s="33">
        <f t="shared" si="7"/>
        <v>27</v>
      </c>
      <c r="V33" s="33">
        <f t="shared" si="7"/>
        <v>24</v>
      </c>
      <c r="W33" s="33">
        <f t="shared" si="7"/>
        <v>24</v>
      </c>
      <c r="X33" s="33">
        <f t="shared" si="7"/>
        <v>24</v>
      </c>
      <c r="Y33" s="33">
        <f t="shared" si="7"/>
        <v>27</v>
      </c>
      <c r="Z33" s="33">
        <f t="shared" si="7"/>
        <v>29</v>
      </c>
      <c r="AA33" s="33">
        <f t="shared" si="7"/>
        <v>27</v>
      </c>
      <c r="AB33" s="33">
        <f t="shared" si="7"/>
        <v>24</v>
      </c>
      <c r="AC33" s="33">
        <f t="shared" si="7"/>
        <v>28</v>
      </c>
      <c r="AD33" s="33">
        <f t="shared" si="7"/>
        <v>44</v>
      </c>
      <c r="AE33" s="33">
        <f t="shared" si="7"/>
        <v>34</v>
      </c>
      <c r="AF33" s="44">
        <f t="shared" si="7"/>
        <v>22</v>
      </c>
      <c r="AG33" s="41">
        <f>AVERAGE(AG5:AG32)</f>
        <v>49.915789224729195</v>
      </c>
    </row>
    <row r="35" spans="1:35" x14ac:dyDescent="0.2">
      <c r="A35" s="82"/>
      <c r="B35" s="82"/>
      <c r="C35" s="83"/>
      <c r="D35" s="83" t="s">
        <v>142</v>
      </c>
      <c r="E35" s="83"/>
      <c r="F35" s="83"/>
      <c r="G35" s="83"/>
      <c r="M35" s="2" t="s">
        <v>52</v>
      </c>
      <c r="V35" s="2" t="s">
        <v>140</v>
      </c>
      <c r="AD35" s="9"/>
      <c r="AF35" s="2"/>
      <c r="AG35" s="9"/>
      <c r="AH35" s="2"/>
    </row>
    <row r="36" spans="1:35" x14ac:dyDescent="0.2">
      <c r="J36" s="20"/>
      <c r="K36" s="20"/>
      <c r="L36" s="20"/>
      <c r="M36" s="20" t="s">
        <v>53</v>
      </c>
      <c r="N36" s="20"/>
      <c r="O36" s="20"/>
      <c r="P36" s="20"/>
      <c r="V36" s="20" t="s">
        <v>141</v>
      </c>
      <c r="W36" s="20"/>
      <c r="AD36" s="9"/>
      <c r="AE36" s="1"/>
      <c r="AF36"/>
      <c r="AG36" s="2"/>
      <c r="AH36" s="2"/>
      <c r="AI36" s="2"/>
    </row>
    <row r="37" spans="1:35" x14ac:dyDescent="0.2">
      <c r="Q37" s="31"/>
      <c r="R37" s="31"/>
      <c r="S37" s="31"/>
      <c r="AF37" s="9"/>
      <c r="AH37" s="15"/>
    </row>
    <row r="38" spans="1:35" x14ac:dyDescent="0.2">
      <c r="E38" s="90"/>
      <c r="F38" s="90"/>
      <c r="G38" s="90"/>
      <c r="H38" s="90" t="s">
        <v>144</v>
      </c>
      <c r="I38" s="90"/>
      <c r="J38" s="90"/>
      <c r="K38" s="90"/>
      <c r="L38" s="90"/>
    </row>
  </sheetData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="90" zoomScaleNormal="90" workbookViewId="0">
      <selection activeCell="Z37" sqref="Z37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7.42578125" style="9" bestFit="1" customWidth="1"/>
  </cols>
  <sheetData>
    <row r="1" spans="1:32" ht="20.100000000000001" customHeight="1" x14ac:dyDescent="0.2">
      <c r="A1" s="95" t="s">
        <v>28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32" s="4" customFormat="1" ht="20.100000000000001" customHeight="1" x14ac:dyDescent="0.2">
      <c r="A2" s="96" t="s">
        <v>21</v>
      </c>
      <c r="B2" s="94" t="s">
        <v>139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s="5" customFormat="1" ht="20.100000000000001" customHeight="1" x14ac:dyDescent="0.2">
      <c r="A3" s="96"/>
      <c r="B3" s="97">
        <v>1</v>
      </c>
      <c r="C3" s="97">
        <f>SUM(B3+1)</f>
        <v>2</v>
      </c>
      <c r="D3" s="97">
        <f t="shared" ref="D3:AD3" si="0">SUM(C3+1)</f>
        <v>3</v>
      </c>
      <c r="E3" s="97">
        <f t="shared" si="0"/>
        <v>4</v>
      </c>
      <c r="F3" s="97">
        <f t="shared" si="0"/>
        <v>5</v>
      </c>
      <c r="G3" s="97">
        <f t="shared" si="0"/>
        <v>6</v>
      </c>
      <c r="H3" s="97">
        <f t="shared" si="0"/>
        <v>7</v>
      </c>
      <c r="I3" s="97">
        <f t="shared" si="0"/>
        <v>8</v>
      </c>
      <c r="J3" s="97">
        <f t="shared" si="0"/>
        <v>9</v>
      </c>
      <c r="K3" s="97">
        <f t="shared" si="0"/>
        <v>10</v>
      </c>
      <c r="L3" s="97">
        <f t="shared" si="0"/>
        <v>11</v>
      </c>
      <c r="M3" s="97">
        <f t="shared" si="0"/>
        <v>12</v>
      </c>
      <c r="N3" s="97">
        <f t="shared" si="0"/>
        <v>13</v>
      </c>
      <c r="O3" s="97">
        <f t="shared" si="0"/>
        <v>14</v>
      </c>
      <c r="P3" s="97">
        <f t="shared" si="0"/>
        <v>15</v>
      </c>
      <c r="Q3" s="97">
        <f t="shared" si="0"/>
        <v>16</v>
      </c>
      <c r="R3" s="97">
        <f t="shared" si="0"/>
        <v>17</v>
      </c>
      <c r="S3" s="97">
        <f t="shared" si="0"/>
        <v>18</v>
      </c>
      <c r="T3" s="97">
        <f t="shared" si="0"/>
        <v>19</v>
      </c>
      <c r="U3" s="97">
        <f t="shared" si="0"/>
        <v>20</v>
      </c>
      <c r="V3" s="97">
        <f t="shared" si="0"/>
        <v>21</v>
      </c>
      <c r="W3" s="97">
        <f t="shared" si="0"/>
        <v>22</v>
      </c>
      <c r="X3" s="97">
        <f t="shared" si="0"/>
        <v>23</v>
      </c>
      <c r="Y3" s="97">
        <f t="shared" si="0"/>
        <v>24</v>
      </c>
      <c r="Z3" s="97">
        <f t="shared" si="0"/>
        <v>25</v>
      </c>
      <c r="AA3" s="97">
        <f t="shared" si="0"/>
        <v>26</v>
      </c>
      <c r="AB3" s="97">
        <f t="shared" si="0"/>
        <v>27</v>
      </c>
      <c r="AC3" s="97">
        <f t="shared" si="0"/>
        <v>28</v>
      </c>
      <c r="AD3" s="97">
        <f t="shared" si="0"/>
        <v>29</v>
      </c>
      <c r="AE3" s="97">
        <v>30</v>
      </c>
      <c r="AF3" s="37" t="s">
        <v>41</v>
      </c>
    </row>
    <row r="4" spans="1:32" s="5" customFormat="1" ht="20.100000000000001" customHeight="1" x14ac:dyDescent="0.2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37" t="s">
        <v>39</v>
      </c>
    </row>
    <row r="5" spans="1:32" s="5" customFormat="1" ht="20.100000000000001" customHeight="1" x14ac:dyDescent="0.2">
      <c r="A5" s="17" t="s">
        <v>47</v>
      </c>
      <c r="B5" s="18">
        <f>[1]Junho!$H$5</f>
        <v>7.9200000000000008</v>
      </c>
      <c r="C5" s="18">
        <f>[1]Junho!$H$6</f>
        <v>8.64</v>
      </c>
      <c r="D5" s="18">
        <f>[1]Junho!$H$7</f>
        <v>6.48</v>
      </c>
      <c r="E5" s="18">
        <f>[1]Junho!$H$8</f>
        <v>9.7200000000000006</v>
      </c>
      <c r="F5" s="18">
        <f>[1]Junho!$H$9</f>
        <v>16.920000000000002</v>
      </c>
      <c r="G5" s="18">
        <f>[1]Junho!$H$10</f>
        <v>20.52</v>
      </c>
      <c r="H5" s="18">
        <f>[1]Junho!$H$11</f>
        <v>19.440000000000001</v>
      </c>
      <c r="I5" s="18">
        <f>[1]Junho!$H$12</f>
        <v>21.96</v>
      </c>
      <c r="J5" s="18">
        <f>[1]Junho!$H$13</f>
        <v>11.16</v>
      </c>
      <c r="K5" s="18">
        <f>[1]Junho!$H$14</f>
        <v>11.520000000000001</v>
      </c>
      <c r="L5" s="18">
        <f>[1]Junho!$H$15</f>
        <v>16.920000000000002</v>
      </c>
      <c r="M5" s="18">
        <f>[1]Junho!$H$16</f>
        <v>14.4</v>
      </c>
      <c r="N5" s="18">
        <f>[1]Junho!$H$17</f>
        <v>11.520000000000001</v>
      </c>
      <c r="O5" s="18">
        <f>[1]Junho!$H$18</f>
        <v>7.2</v>
      </c>
      <c r="P5" s="18">
        <f>[1]Junho!$H$19</f>
        <v>10.44</v>
      </c>
      <c r="Q5" s="18">
        <f>[1]Junho!$H$20</f>
        <v>11.16</v>
      </c>
      <c r="R5" s="18">
        <f>[1]Junho!$H$21</f>
        <v>11.16</v>
      </c>
      <c r="S5" s="18">
        <f>[1]Junho!$H$22</f>
        <v>7.2</v>
      </c>
      <c r="T5" s="18">
        <f>[1]Junho!$H$23</f>
        <v>8.2799999999999994</v>
      </c>
      <c r="U5" s="18">
        <f>[1]Junho!$H$24</f>
        <v>6.12</v>
      </c>
      <c r="V5" s="18">
        <f>[1]Junho!$H$25</f>
        <v>12.24</v>
      </c>
      <c r="W5" s="18">
        <f>[1]Junho!$H$26</f>
        <v>12.96</v>
      </c>
      <c r="X5" s="18">
        <f>[1]Junho!$H$27</f>
        <v>15.120000000000001</v>
      </c>
      <c r="Y5" s="18">
        <f>[1]Junho!$H$28</f>
        <v>8.2799999999999994</v>
      </c>
      <c r="Z5" s="18">
        <f>[1]Junho!$H$29</f>
        <v>11.16</v>
      </c>
      <c r="AA5" s="18">
        <f>[1]Junho!$H$30</f>
        <v>10.44</v>
      </c>
      <c r="AB5" s="18">
        <f>[1]Junho!$H$31</f>
        <v>11.879999999999999</v>
      </c>
      <c r="AC5" s="18">
        <f>[1]Junho!$H$32</f>
        <v>11.879999999999999</v>
      </c>
      <c r="AD5" s="18">
        <f>[1]Junho!$H$33</f>
        <v>15.48</v>
      </c>
      <c r="AE5" s="18">
        <f>[1]Junho!$H$34</f>
        <v>5.4</v>
      </c>
      <c r="AF5" s="38">
        <f t="shared" ref="AF5:AF14" si="1">MAX(B5:AE5)</f>
        <v>21.96</v>
      </c>
    </row>
    <row r="6" spans="1:32" ht="17.100000000000001" customHeight="1" x14ac:dyDescent="0.2">
      <c r="A6" s="17" t="s">
        <v>0</v>
      </c>
      <c r="B6" s="19">
        <f>[2]Junho!$H$5</f>
        <v>13.32</v>
      </c>
      <c r="C6" s="19">
        <f>[2]Junho!$H$6</f>
        <v>11.879999999999999</v>
      </c>
      <c r="D6" s="19">
        <f>[2]Junho!$H$7</f>
        <v>15.120000000000001</v>
      </c>
      <c r="E6" s="19">
        <f>[2]Junho!$H$8</f>
        <v>17.28</v>
      </c>
      <c r="F6" s="19">
        <f>[2]Junho!$H$9</f>
        <v>25.56</v>
      </c>
      <c r="G6" s="19">
        <f>[2]Junho!$H$10</f>
        <v>19.8</v>
      </c>
      <c r="H6" s="19">
        <f>[2]Junho!$H$11</f>
        <v>25.92</v>
      </c>
      <c r="I6" s="19">
        <f>[2]Junho!$H$12</f>
        <v>20.16</v>
      </c>
      <c r="J6" s="19">
        <f>[2]Junho!$H$13</f>
        <v>8.64</v>
      </c>
      <c r="K6" s="19">
        <f>[2]Junho!$H$14</f>
        <v>16.559999999999999</v>
      </c>
      <c r="L6" s="19">
        <f>[2]Junho!$H$15</f>
        <v>21.240000000000002</v>
      </c>
      <c r="M6" s="19">
        <f>[2]Junho!$H$16</f>
        <v>22.32</v>
      </c>
      <c r="N6" s="19">
        <f>[2]Junho!$H$17</f>
        <v>20.52</v>
      </c>
      <c r="O6" s="19">
        <f>[2]Junho!$H$18</f>
        <v>9.7200000000000006</v>
      </c>
      <c r="P6" s="19">
        <f>[2]Junho!$H$19</f>
        <v>11.16</v>
      </c>
      <c r="Q6" s="19">
        <f>[2]Junho!$H$20</f>
        <v>11.879999999999999</v>
      </c>
      <c r="R6" s="19">
        <f>[2]Junho!$H$21</f>
        <v>10.08</v>
      </c>
      <c r="S6" s="19">
        <f>[2]Junho!$H$22</f>
        <v>16.559999999999999</v>
      </c>
      <c r="T6" s="19">
        <f>[2]Junho!$H$23</f>
        <v>8.64</v>
      </c>
      <c r="U6" s="19">
        <f>[2]Junho!$H$24</f>
        <v>9</v>
      </c>
      <c r="V6" s="19">
        <f>[2]Junho!$H$25</f>
        <v>16.559999999999999</v>
      </c>
      <c r="W6" s="19">
        <f>[2]Junho!$H$26</f>
        <v>20.88</v>
      </c>
      <c r="X6" s="19">
        <f>[2]Junho!$H$27</f>
        <v>12.96</v>
      </c>
      <c r="Y6" s="19">
        <f>[2]Junho!$H$28</f>
        <v>16.920000000000002</v>
      </c>
      <c r="Z6" s="19">
        <f>[2]Junho!$H$29</f>
        <v>17.28</v>
      </c>
      <c r="AA6" s="19">
        <f>[2]Junho!$H$30</f>
        <v>24.12</v>
      </c>
      <c r="AB6" s="19">
        <f>[2]Junho!$H$31</f>
        <v>13.68</v>
      </c>
      <c r="AC6" s="19">
        <f>[2]Junho!$H$32</f>
        <v>13.68</v>
      </c>
      <c r="AD6" s="19">
        <f>[2]Junho!$H$33</f>
        <v>13.68</v>
      </c>
      <c r="AE6" s="19">
        <f>[2]Junho!$H$34</f>
        <v>6.48</v>
      </c>
      <c r="AF6" s="39">
        <f t="shared" si="1"/>
        <v>25.92</v>
      </c>
    </row>
    <row r="7" spans="1:32" ht="17.100000000000001" customHeight="1" x14ac:dyDescent="0.2">
      <c r="A7" s="17" t="s">
        <v>1</v>
      </c>
      <c r="B7" s="87" t="str">
        <f>[3]Junho!$H$5</f>
        <v>*</v>
      </c>
      <c r="C7" s="87" t="str">
        <f>[3]Junho!$H$6</f>
        <v>*</v>
      </c>
      <c r="D7" s="87" t="str">
        <f>[3]Junho!$H$7</f>
        <v>*</v>
      </c>
      <c r="E7" s="87" t="str">
        <f>[3]Junho!$H$8</f>
        <v>*</v>
      </c>
      <c r="F7" s="87" t="str">
        <f>[3]Junho!$H$9</f>
        <v>*</v>
      </c>
      <c r="G7" s="87" t="str">
        <f>[3]Junho!$H$10</f>
        <v>*</v>
      </c>
      <c r="H7" s="87" t="str">
        <f>[3]Junho!$H$11</f>
        <v>*</v>
      </c>
      <c r="I7" s="87" t="str">
        <f>[3]Junho!$H$12</f>
        <v>*</v>
      </c>
      <c r="J7" s="87" t="str">
        <f>[3]Junho!$H$13</f>
        <v>*</v>
      </c>
      <c r="K7" s="87" t="str">
        <f>[3]Junho!$H$14</f>
        <v>*</v>
      </c>
      <c r="L7" s="87" t="str">
        <f>[3]Junho!$H$15</f>
        <v>*</v>
      </c>
      <c r="M7" s="87" t="str">
        <f>[3]Junho!$H$16</f>
        <v>*</v>
      </c>
      <c r="N7" s="87" t="str">
        <f>[3]Junho!$H$17</f>
        <v>*</v>
      </c>
      <c r="O7" s="87" t="str">
        <f>[3]Junho!$H$18</f>
        <v>*</v>
      </c>
      <c r="P7" s="87" t="str">
        <f>[3]Junho!$H$19</f>
        <v>*</v>
      </c>
      <c r="Q7" s="87" t="str">
        <f>[3]Junho!$H$20</f>
        <v>*</v>
      </c>
      <c r="R7" s="87" t="str">
        <f>[3]Junho!$H$21</f>
        <v>*</v>
      </c>
      <c r="S7" s="87" t="str">
        <f>[3]Junho!$H$22</f>
        <v>*</v>
      </c>
      <c r="T7" s="87" t="str">
        <f>[3]Junho!$H$23</f>
        <v>*</v>
      </c>
      <c r="U7" s="87" t="str">
        <f>[3]Junho!$H$24</f>
        <v>*</v>
      </c>
      <c r="V7" s="87" t="str">
        <f>[3]Junho!$H$25</f>
        <v>*</v>
      </c>
      <c r="W7" s="87" t="str">
        <f>[3]Junho!$H$26</f>
        <v>*</v>
      </c>
      <c r="X7" s="87" t="str">
        <f>[3]Junho!$H$27</f>
        <v>*</v>
      </c>
      <c r="Y7" s="87" t="str">
        <f>[3]Junho!$H$28</f>
        <v>*</v>
      </c>
      <c r="Z7" s="87" t="str">
        <f>[3]Junho!$H$29</f>
        <v>*</v>
      </c>
      <c r="AA7" s="87" t="str">
        <f>[3]Junho!$H$30</f>
        <v>*</v>
      </c>
      <c r="AB7" s="87" t="str">
        <f>[3]Junho!$H$31</f>
        <v>*</v>
      </c>
      <c r="AC7" s="87" t="str">
        <f>[3]Junho!$H$32</f>
        <v>*</v>
      </c>
      <c r="AD7" s="87" t="str">
        <f>[3]Junho!$H$33</f>
        <v>*</v>
      </c>
      <c r="AE7" s="87" t="str">
        <f>[3]Junho!$H$34</f>
        <v>*</v>
      </c>
      <c r="AF7" s="88" t="s">
        <v>143</v>
      </c>
    </row>
    <row r="8" spans="1:32" ht="17.100000000000001" customHeight="1" x14ac:dyDescent="0.2">
      <c r="A8" s="17" t="s">
        <v>55</v>
      </c>
      <c r="B8" s="19">
        <f>[4]Junho!$H$5</f>
        <v>15.120000000000001</v>
      </c>
      <c r="C8" s="19">
        <f>[4]Junho!$H$6</f>
        <v>14.76</v>
      </c>
      <c r="D8" s="19">
        <f>[4]Junho!$H$7</f>
        <v>16.2</v>
      </c>
      <c r="E8" s="19">
        <f>[4]Junho!$H$8</f>
        <v>20.16</v>
      </c>
      <c r="F8" s="19">
        <f>[4]Junho!$H$9</f>
        <v>15.120000000000001</v>
      </c>
      <c r="G8" s="19">
        <f>[4]Junho!$H$10</f>
        <v>18</v>
      </c>
      <c r="H8" s="19">
        <f>[4]Junho!$H$11</f>
        <v>20.88</v>
      </c>
      <c r="I8" s="19">
        <f>[4]Junho!$H$12</f>
        <v>28.8</v>
      </c>
      <c r="J8" s="19">
        <f>[4]Junho!$H$13</f>
        <v>15.48</v>
      </c>
      <c r="K8" s="19">
        <f>[4]Junho!$H$14</f>
        <v>23.040000000000003</v>
      </c>
      <c r="L8" s="19">
        <f>[4]Junho!$H$15</f>
        <v>30.6</v>
      </c>
      <c r="M8" s="19">
        <f>[4]Junho!$H$16</f>
        <v>23.040000000000003</v>
      </c>
      <c r="N8" s="19">
        <f>[4]Junho!$H$17</f>
        <v>22.32</v>
      </c>
      <c r="O8" s="19">
        <f>[4]Junho!$H$18</f>
        <v>16.2</v>
      </c>
      <c r="P8" s="19">
        <f>[4]Junho!$H$19</f>
        <v>14.76</v>
      </c>
      <c r="Q8" s="19">
        <f>[4]Junho!$H$20</f>
        <v>17.64</v>
      </c>
      <c r="R8" s="19">
        <f>[4]Junho!$H$21</f>
        <v>18</v>
      </c>
      <c r="S8" s="19">
        <f>[4]Junho!$H$22</f>
        <v>12.6</v>
      </c>
      <c r="T8" s="19">
        <f>[4]Junho!$H$23</f>
        <v>15.840000000000002</v>
      </c>
      <c r="U8" s="19">
        <f>[4]Junho!$H$24</f>
        <v>20.52</v>
      </c>
      <c r="V8" s="19">
        <f>[4]Junho!$H$25</f>
        <v>21.6</v>
      </c>
      <c r="W8" s="19">
        <f>[4]Junho!$H$26</f>
        <v>23.400000000000002</v>
      </c>
      <c r="X8" s="19">
        <f>[4]Junho!$H$27</f>
        <v>18.720000000000002</v>
      </c>
      <c r="Y8" s="19">
        <f>[4]Junho!$H$28</f>
        <v>14.76</v>
      </c>
      <c r="Z8" s="19">
        <f>[4]Junho!$H$29</f>
        <v>13.68</v>
      </c>
      <c r="AA8" s="19">
        <f>[4]Junho!$H$30</f>
        <v>13.68</v>
      </c>
      <c r="AB8" s="19">
        <f>[4]Junho!$H$31</f>
        <v>17.28</v>
      </c>
      <c r="AC8" s="19">
        <f>[4]Junho!$H$32</f>
        <v>18.36</v>
      </c>
      <c r="AD8" s="19">
        <f>[4]Junho!$H$33</f>
        <v>18.36</v>
      </c>
      <c r="AE8" s="19">
        <f>[4]Junho!$H$34</f>
        <v>15.840000000000002</v>
      </c>
      <c r="AF8" s="39">
        <f t="shared" ref="AF8" si="2">MAX(B8:AE8)</f>
        <v>30.6</v>
      </c>
    </row>
    <row r="9" spans="1:32" ht="17.100000000000001" customHeight="1" x14ac:dyDescent="0.2">
      <c r="A9" s="17" t="s">
        <v>48</v>
      </c>
      <c r="B9" s="19">
        <f>[5]Junho!$H$5</f>
        <v>14.76</v>
      </c>
      <c r="C9" s="19">
        <f>[5]Junho!$H$6</f>
        <v>7.5600000000000005</v>
      </c>
      <c r="D9" s="19">
        <f>[5]Junho!$H$7</f>
        <v>10.44</v>
      </c>
      <c r="E9" s="19">
        <f>[5]Junho!$H$8</f>
        <v>15.120000000000001</v>
      </c>
      <c r="F9" s="19">
        <f>[5]Junho!$H$9</f>
        <v>25.56</v>
      </c>
      <c r="G9" s="19">
        <f>[5]Junho!$H$10</f>
        <v>11.879999999999999</v>
      </c>
      <c r="H9" s="19">
        <f>[5]Junho!$H$11</f>
        <v>25.56</v>
      </c>
      <c r="I9" s="19">
        <f>[5]Junho!$H$12</f>
        <v>23.400000000000002</v>
      </c>
      <c r="J9" s="19">
        <f>[5]Junho!$H$13</f>
        <v>14.4</v>
      </c>
      <c r="K9" s="19">
        <f>[5]Junho!$H$14</f>
        <v>14.76</v>
      </c>
      <c r="L9" s="19">
        <f>[5]Junho!$H$15</f>
        <v>14.4</v>
      </c>
      <c r="M9" s="19">
        <f>[5]Junho!$H$16</f>
        <v>19.079999999999998</v>
      </c>
      <c r="N9" s="19">
        <f>[5]Junho!$H$17</f>
        <v>19.079999999999998</v>
      </c>
      <c r="O9" s="19">
        <f>[5]Junho!$H$18</f>
        <v>21.6</v>
      </c>
      <c r="P9" s="19">
        <f>[5]Junho!$H$19</f>
        <v>8.2799999999999994</v>
      </c>
      <c r="Q9" s="19">
        <f>[5]Junho!$H$20</f>
        <v>10.08</v>
      </c>
      <c r="R9" s="19">
        <f>[5]Junho!$H$21</f>
        <v>10.8</v>
      </c>
      <c r="S9" s="19">
        <f>[5]Junho!$H$22</f>
        <v>14.04</v>
      </c>
      <c r="T9" s="19">
        <f>[5]Junho!$H$23</f>
        <v>9.7200000000000006</v>
      </c>
      <c r="U9" s="19">
        <f>[5]Junho!$H$24</f>
        <v>6.48</v>
      </c>
      <c r="V9" s="19">
        <f>[5]Junho!$H$25</f>
        <v>10.44</v>
      </c>
      <c r="W9" s="19">
        <f>[5]Junho!$H$26</f>
        <v>12.24</v>
      </c>
      <c r="X9" s="19">
        <f>[5]Junho!$H$27</f>
        <v>10.8</v>
      </c>
      <c r="Y9" s="19">
        <f>[5]Junho!$H$28</f>
        <v>12.6</v>
      </c>
      <c r="Z9" s="19">
        <f>[5]Junho!$H$29</f>
        <v>14.04</v>
      </c>
      <c r="AA9" s="19">
        <f>[5]Junho!$H$30</f>
        <v>15.120000000000001</v>
      </c>
      <c r="AB9" s="19">
        <f>[5]Junho!$H$31</f>
        <v>14.04</v>
      </c>
      <c r="AC9" s="19">
        <f>[5]Junho!$H$32</f>
        <v>14.04</v>
      </c>
      <c r="AD9" s="19">
        <f>[5]Junho!$H$33</f>
        <v>11.879999999999999</v>
      </c>
      <c r="AE9" s="19">
        <f>[5]Junho!$H$34</f>
        <v>7.5600000000000005</v>
      </c>
      <c r="AF9" s="39">
        <f t="shared" si="1"/>
        <v>25.56</v>
      </c>
    </row>
    <row r="10" spans="1:32" ht="17.100000000000001" customHeight="1" x14ac:dyDescent="0.2">
      <c r="A10" s="17" t="s">
        <v>2</v>
      </c>
      <c r="B10" s="19">
        <f>[6]Junho!$H$5</f>
        <v>18</v>
      </c>
      <c r="C10" s="19">
        <f>[6]Junho!$H$6</f>
        <v>21.240000000000002</v>
      </c>
      <c r="D10" s="19">
        <f>[6]Junho!$H$7</f>
        <v>21.6</v>
      </c>
      <c r="E10" s="19">
        <f>[6]Junho!$H$8</f>
        <v>17.64</v>
      </c>
      <c r="F10" s="19">
        <f>[6]Junho!$H$9</f>
        <v>26.28</v>
      </c>
      <c r="G10" s="19">
        <f>[6]Junho!$H$10</f>
        <v>23.040000000000003</v>
      </c>
      <c r="H10" s="19">
        <f>[6]Junho!$H$11</f>
        <v>22.68</v>
      </c>
      <c r="I10" s="19">
        <f>[6]Junho!$H$12</f>
        <v>31.680000000000003</v>
      </c>
      <c r="J10" s="19">
        <f>[6]Junho!$H$13</f>
        <v>19.8</v>
      </c>
      <c r="K10" s="19">
        <f>[6]Junho!$H$14</f>
        <v>21.6</v>
      </c>
      <c r="L10" s="19">
        <f>[6]Junho!$H$15</f>
        <v>29.880000000000003</v>
      </c>
      <c r="M10" s="19">
        <f>[6]Junho!$H$16</f>
        <v>21.96</v>
      </c>
      <c r="N10" s="19">
        <f>[6]Junho!$H$17</f>
        <v>19.079999999999998</v>
      </c>
      <c r="O10" s="19">
        <f>[6]Junho!$H$18</f>
        <v>8.2799999999999994</v>
      </c>
      <c r="P10" s="19">
        <f>[6]Junho!$H$19</f>
        <v>14.76</v>
      </c>
      <c r="Q10" s="19">
        <f>[6]Junho!$H$20</f>
        <v>23.759999999999998</v>
      </c>
      <c r="R10" s="19">
        <f>[6]Junho!$H$21</f>
        <v>20.88</v>
      </c>
      <c r="S10" s="19">
        <f>[6]Junho!$H$22</f>
        <v>16.2</v>
      </c>
      <c r="T10" s="19">
        <f>[6]Junho!$H$23</f>
        <v>19.440000000000001</v>
      </c>
      <c r="U10" s="19">
        <f>[6]Junho!$H$24</f>
        <v>22.32</v>
      </c>
      <c r="V10" s="19">
        <f>[6]Junho!$H$25</f>
        <v>24.840000000000003</v>
      </c>
      <c r="W10" s="19">
        <f>[6]Junho!$H$26</f>
        <v>25.56</v>
      </c>
      <c r="X10" s="19">
        <f>[6]Junho!$H$27</f>
        <v>18</v>
      </c>
      <c r="Y10" s="19">
        <f>[6]Junho!$H$28</f>
        <v>13.68</v>
      </c>
      <c r="Z10" s="19">
        <f>[6]Junho!$H$29</f>
        <v>17.28</v>
      </c>
      <c r="AA10" s="19">
        <f>[6]Junho!$H$30</f>
        <v>16.920000000000002</v>
      </c>
      <c r="AB10" s="19">
        <f>[6]Junho!$H$31</f>
        <v>16.559999999999999</v>
      </c>
      <c r="AC10" s="19">
        <f>[6]Junho!$H$32</f>
        <v>12.24</v>
      </c>
      <c r="AD10" s="19">
        <f>[6]Junho!$H$33</f>
        <v>9.7200000000000006</v>
      </c>
      <c r="AE10" s="19">
        <f>[6]Junho!$H$34</f>
        <v>14.4</v>
      </c>
      <c r="AF10" s="39">
        <f t="shared" si="1"/>
        <v>31.680000000000003</v>
      </c>
    </row>
    <row r="11" spans="1:32" ht="17.100000000000001" customHeight="1" x14ac:dyDescent="0.2">
      <c r="A11" s="17" t="s">
        <v>3</v>
      </c>
      <c r="B11" s="19">
        <f>[7]Junho!$H$5</f>
        <v>2.8800000000000003</v>
      </c>
      <c r="C11" s="19">
        <f>[7]Junho!$H$6</f>
        <v>2.52</v>
      </c>
      <c r="D11" s="19">
        <f>[7]Junho!$H$7</f>
        <v>7.5600000000000005</v>
      </c>
      <c r="E11" s="19">
        <f>[7]Junho!$H$8</f>
        <v>7.5600000000000005</v>
      </c>
      <c r="F11" s="19">
        <f>[7]Junho!$H$9</f>
        <v>11.16</v>
      </c>
      <c r="G11" s="19">
        <f>[7]Junho!$H$10</f>
        <v>14.04</v>
      </c>
      <c r="H11" s="19">
        <f>[7]Junho!$H$11</f>
        <v>15.840000000000002</v>
      </c>
      <c r="I11" s="19">
        <f>[7]Junho!$H$12</f>
        <v>16.2</v>
      </c>
      <c r="J11" s="19">
        <f>[7]Junho!$H$13</f>
        <v>10.08</v>
      </c>
      <c r="K11" s="19">
        <f>[7]Junho!$H$14</f>
        <v>16.2</v>
      </c>
      <c r="L11" s="19">
        <f>[7]Junho!$H$15</f>
        <v>16.2</v>
      </c>
      <c r="M11" s="19">
        <f>[7]Junho!$H$16</f>
        <v>7.2</v>
      </c>
      <c r="N11" s="19">
        <f>[7]Junho!$H$17</f>
        <v>10.08</v>
      </c>
      <c r="O11" s="19">
        <f>[7]Junho!$H$18</f>
        <v>13.68</v>
      </c>
      <c r="P11" s="19">
        <f>[7]Junho!$H$19</f>
        <v>16.559999999999999</v>
      </c>
      <c r="Q11" s="19">
        <f>[7]Junho!$H$20</f>
        <v>12.24</v>
      </c>
      <c r="R11" s="19">
        <f>[7]Junho!$H$21</f>
        <v>14.04</v>
      </c>
      <c r="S11" s="19">
        <f>[7]Junho!$H$22</f>
        <v>7.5600000000000005</v>
      </c>
      <c r="T11" s="19">
        <f>[7]Junho!$H$23</f>
        <v>7.2</v>
      </c>
      <c r="U11" s="19">
        <f>[7]Junho!$H$24</f>
        <v>10.08</v>
      </c>
      <c r="V11" s="19">
        <f>[7]Junho!$H$25</f>
        <v>12.24</v>
      </c>
      <c r="W11" s="19">
        <f>[7]Junho!$H$26</f>
        <v>11.879999999999999</v>
      </c>
      <c r="X11" s="19">
        <f>[7]Junho!$H$27</f>
        <v>11.879999999999999</v>
      </c>
      <c r="Y11" s="19">
        <f>[7]Junho!$H$28</f>
        <v>6.48</v>
      </c>
      <c r="Z11" s="19">
        <f>[7]Junho!$H$29</f>
        <v>9.7200000000000006</v>
      </c>
      <c r="AA11" s="19">
        <f>[7]Junho!$H$30</f>
        <v>8.2799999999999994</v>
      </c>
      <c r="AB11" s="19">
        <f>[7]Junho!$H$31</f>
        <v>9.3600000000000012</v>
      </c>
      <c r="AC11" s="19">
        <f>[7]Junho!$H$32</f>
        <v>15.48</v>
      </c>
      <c r="AD11" s="19">
        <f>[7]Junho!$H$33</f>
        <v>8.64</v>
      </c>
      <c r="AE11" s="19">
        <f>[7]Junho!$H$34</f>
        <v>10.44</v>
      </c>
      <c r="AF11" s="39">
        <f t="shared" si="1"/>
        <v>16.559999999999999</v>
      </c>
    </row>
    <row r="12" spans="1:32" ht="17.100000000000001" customHeight="1" x14ac:dyDescent="0.2">
      <c r="A12" s="17" t="s">
        <v>4</v>
      </c>
      <c r="B12" s="19">
        <f>[8]Junho!$H$5</f>
        <v>7.5600000000000005</v>
      </c>
      <c r="C12" s="19">
        <f>[8]Junho!$H$6</f>
        <v>9.3600000000000012</v>
      </c>
      <c r="D12" s="19">
        <f>[8]Junho!$H$7</f>
        <v>15.120000000000001</v>
      </c>
      <c r="E12" s="19">
        <f>[8]Junho!$H$8</f>
        <v>13.32</v>
      </c>
      <c r="F12" s="19">
        <f>[8]Junho!$H$9</f>
        <v>13.68</v>
      </c>
      <c r="G12" s="19">
        <f>[8]Junho!$H$10</f>
        <v>19.079999999999998</v>
      </c>
      <c r="H12" s="19">
        <f>[8]Junho!$H$11</f>
        <v>21.240000000000002</v>
      </c>
      <c r="I12" s="19">
        <f>[8]Junho!$H$12</f>
        <v>22.32</v>
      </c>
      <c r="J12" s="19">
        <f>[8]Junho!$H$13</f>
        <v>10.08</v>
      </c>
      <c r="K12" s="19">
        <f>[8]Junho!$H$14</f>
        <v>16.2</v>
      </c>
      <c r="L12" s="19">
        <f>[8]Junho!$H$15</f>
        <v>23.759999999999998</v>
      </c>
      <c r="M12" s="19">
        <f>[8]Junho!$H$16</f>
        <v>14.76</v>
      </c>
      <c r="N12" s="19">
        <f>[8]Junho!$H$17</f>
        <v>12.6</v>
      </c>
      <c r="O12" s="19">
        <f>[8]Junho!$H$18</f>
        <v>12.96</v>
      </c>
      <c r="P12" s="19">
        <f>[8]Junho!$H$19</f>
        <v>16.559999999999999</v>
      </c>
      <c r="Q12" s="19">
        <f>[8]Junho!$H$20</f>
        <v>17.64</v>
      </c>
      <c r="R12" s="19">
        <f>[8]Junho!$H$21</f>
        <v>20.88</v>
      </c>
      <c r="S12" s="19">
        <f>[8]Junho!$H$22</f>
        <v>8.64</v>
      </c>
      <c r="T12" s="19">
        <f>[8]Junho!$H$23</f>
        <v>10.44</v>
      </c>
      <c r="U12" s="19">
        <f>[8]Junho!$H$24</f>
        <v>16.2</v>
      </c>
      <c r="V12" s="19">
        <f>[8]Junho!$H$25</f>
        <v>20.52</v>
      </c>
      <c r="W12" s="19">
        <f>[8]Junho!$H$26</f>
        <v>19.079999999999998</v>
      </c>
      <c r="X12" s="19">
        <f>[8]Junho!$H$27</f>
        <v>16.920000000000002</v>
      </c>
      <c r="Y12" s="19">
        <f>[8]Junho!$H$28</f>
        <v>8.2799999999999994</v>
      </c>
      <c r="Z12" s="19">
        <f>[8]Junho!$H$29</f>
        <v>15.120000000000001</v>
      </c>
      <c r="AA12" s="19">
        <f>[8]Junho!$H$30</f>
        <v>11.520000000000001</v>
      </c>
      <c r="AB12" s="19">
        <f>[8]Junho!$H$31</f>
        <v>11.520000000000001</v>
      </c>
      <c r="AC12" s="19">
        <f>[8]Junho!$H$32</f>
        <v>9</v>
      </c>
      <c r="AD12" s="19">
        <f>[8]Junho!$H$33</f>
        <v>8.2799999999999994</v>
      </c>
      <c r="AE12" s="19">
        <f>[8]Junho!$H$34</f>
        <v>10.44</v>
      </c>
      <c r="AF12" s="39">
        <f t="shared" si="1"/>
        <v>23.759999999999998</v>
      </c>
    </row>
    <row r="13" spans="1:32" ht="17.100000000000001" customHeight="1" x14ac:dyDescent="0.2">
      <c r="A13" s="17" t="s">
        <v>5</v>
      </c>
      <c r="B13" s="19">
        <f>[9]Junho!$H$5</f>
        <v>14.4</v>
      </c>
      <c r="C13" s="19">
        <f>[9]Junho!$H$6</f>
        <v>12.24</v>
      </c>
      <c r="D13" s="19">
        <f>[9]Junho!$H$7</f>
        <v>13.32</v>
      </c>
      <c r="E13" s="19">
        <f>[9]Junho!$H$8</f>
        <v>14.76</v>
      </c>
      <c r="F13" s="19">
        <f>[9]Junho!$H$9</f>
        <v>9.3600000000000012</v>
      </c>
      <c r="G13" s="19">
        <f>[9]Junho!$H$10</f>
        <v>10.44</v>
      </c>
      <c r="H13" s="19">
        <f>[9]Junho!$H$11</f>
        <v>10.8</v>
      </c>
      <c r="I13" s="19">
        <f>[9]Junho!$H$12</f>
        <v>17.28</v>
      </c>
      <c r="J13" s="19">
        <f>[9]Junho!$H$13</f>
        <v>18.36</v>
      </c>
      <c r="K13" s="19">
        <f>[9]Junho!$H$14</f>
        <v>15.120000000000001</v>
      </c>
      <c r="L13" s="19">
        <f>[9]Junho!$H$15</f>
        <v>15.120000000000001</v>
      </c>
      <c r="M13" s="19">
        <f>[9]Junho!$H$16</f>
        <v>12.96</v>
      </c>
      <c r="N13" s="19">
        <f>[9]Junho!$H$17</f>
        <v>12.96</v>
      </c>
      <c r="O13" s="19">
        <f>[9]Junho!$H$18</f>
        <v>20.52</v>
      </c>
      <c r="P13" s="19">
        <f>[9]Junho!$H$19</f>
        <v>16.920000000000002</v>
      </c>
      <c r="Q13" s="19">
        <f>[9]Junho!$H$20</f>
        <v>12.24</v>
      </c>
      <c r="R13" s="19">
        <f>[9]Junho!$H$21</f>
        <v>10.08</v>
      </c>
      <c r="S13" s="19">
        <f>[9]Junho!$H$22</f>
        <v>18.36</v>
      </c>
      <c r="T13" s="19">
        <f>[9]Junho!$H$23</f>
        <v>16.2</v>
      </c>
      <c r="U13" s="19">
        <f>[9]Junho!$H$24</f>
        <v>15.840000000000002</v>
      </c>
      <c r="V13" s="19">
        <f>[9]Junho!$H$25</f>
        <v>18.720000000000002</v>
      </c>
      <c r="W13" s="19">
        <f>[9]Junho!$H$26</f>
        <v>17.64</v>
      </c>
      <c r="X13" s="19">
        <f>[9]Junho!$H$27</f>
        <v>12.6</v>
      </c>
      <c r="Y13" s="19">
        <f>[9]Junho!$H$28</f>
        <v>11.520000000000001</v>
      </c>
      <c r="Z13" s="19">
        <f>[9]Junho!$H$29</f>
        <v>10.44</v>
      </c>
      <c r="AA13" s="19">
        <f>[9]Junho!$H$30</f>
        <v>9</v>
      </c>
      <c r="AB13" s="19">
        <f>[9]Junho!$H$31</f>
        <v>20.88</v>
      </c>
      <c r="AC13" s="19">
        <f>[9]Junho!$H$32</f>
        <v>15.840000000000002</v>
      </c>
      <c r="AD13" s="19">
        <f>[9]Junho!$H$33</f>
        <v>14.04</v>
      </c>
      <c r="AE13" s="19">
        <f>[9]Junho!$H$34</f>
        <v>13.32</v>
      </c>
      <c r="AF13" s="39">
        <f t="shared" si="1"/>
        <v>20.88</v>
      </c>
    </row>
    <row r="14" spans="1:32" ht="17.100000000000001" customHeight="1" x14ac:dyDescent="0.2">
      <c r="A14" s="17" t="s">
        <v>50</v>
      </c>
      <c r="B14" s="19">
        <f>[10]Junho!$H$5</f>
        <v>15.48</v>
      </c>
      <c r="C14" s="19">
        <f>[10]Junho!$H$6</f>
        <v>15.840000000000002</v>
      </c>
      <c r="D14" s="19">
        <f>[10]Junho!$H$7</f>
        <v>22.32</v>
      </c>
      <c r="E14" s="19">
        <f>[10]Junho!$H$8</f>
        <v>20.52</v>
      </c>
      <c r="F14" s="19">
        <f>[10]Junho!$H$9</f>
        <v>22.32</v>
      </c>
      <c r="G14" s="19">
        <f>[10]Junho!$H$10</f>
        <v>27.36</v>
      </c>
      <c r="H14" s="19">
        <f>[10]Junho!$H$11</f>
        <v>31.319999999999997</v>
      </c>
      <c r="I14" s="19">
        <f>[10]Junho!$H$12</f>
        <v>30.96</v>
      </c>
      <c r="J14" s="19">
        <f>[10]Junho!$H$13</f>
        <v>17.64</v>
      </c>
      <c r="K14" s="19">
        <f>[10]Junho!$H$14</f>
        <v>20.88</v>
      </c>
      <c r="L14" s="19">
        <f>[10]Junho!$H$15</f>
        <v>24.12</v>
      </c>
      <c r="M14" s="19">
        <f>[10]Junho!$H$16</f>
        <v>27.36</v>
      </c>
      <c r="N14" s="19">
        <f>[10]Junho!$H$17</f>
        <v>20.16</v>
      </c>
      <c r="O14" s="19">
        <f>[10]Junho!$H$18</f>
        <v>18</v>
      </c>
      <c r="P14" s="19">
        <f>[10]Junho!$H$19</f>
        <v>20.52</v>
      </c>
      <c r="Q14" s="19">
        <f>[10]Junho!$H$20</f>
        <v>21.6</v>
      </c>
      <c r="R14" s="19">
        <f>[10]Junho!$H$21</f>
        <v>21.240000000000002</v>
      </c>
      <c r="S14" s="19">
        <f>[10]Junho!$H$22</f>
        <v>16.2</v>
      </c>
      <c r="T14" s="19">
        <f>[10]Junho!$H$23</f>
        <v>14.76</v>
      </c>
      <c r="U14" s="19">
        <f>[10]Junho!$H$24</f>
        <v>16.559999999999999</v>
      </c>
      <c r="V14" s="19">
        <f>[10]Junho!$H$25</f>
        <v>20.88</v>
      </c>
      <c r="W14" s="19">
        <f>[10]Junho!$H$26</f>
        <v>22.68</v>
      </c>
      <c r="X14" s="19">
        <f>[10]Junho!$H$27</f>
        <v>26.28</v>
      </c>
      <c r="Y14" s="19">
        <f>[10]Junho!$H$28</f>
        <v>19.440000000000001</v>
      </c>
      <c r="Z14" s="19">
        <f>[10]Junho!$H$29</f>
        <v>17.64</v>
      </c>
      <c r="AA14" s="19">
        <f>[10]Junho!$H$30</f>
        <v>20.16</v>
      </c>
      <c r="AB14" s="19">
        <f>[10]Junho!$H$31</f>
        <v>20.16</v>
      </c>
      <c r="AC14" s="19">
        <f>[10]Junho!$H$32</f>
        <v>18</v>
      </c>
      <c r="AD14" s="19">
        <f>[10]Junho!$H$33</f>
        <v>13.32</v>
      </c>
      <c r="AE14" s="19">
        <f>[10]Junho!$H$34</f>
        <v>15.840000000000002</v>
      </c>
      <c r="AF14" s="39">
        <f t="shared" si="1"/>
        <v>31.319999999999997</v>
      </c>
    </row>
    <row r="15" spans="1:32" ht="17.100000000000001" customHeight="1" x14ac:dyDescent="0.2">
      <c r="A15" s="17" t="s">
        <v>6</v>
      </c>
      <c r="B15" s="19">
        <f>[11]Junho!$H$5</f>
        <v>7.9200000000000008</v>
      </c>
      <c r="C15" s="19">
        <f>[11]Junho!$H$6</f>
        <v>5.7600000000000007</v>
      </c>
      <c r="D15" s="19">
        <f>[11]Junho!$H$7</f>
        <v>2.8800000000000003</v>
      </c>
      <c r="E15" s="19">
        <f>[11]Junho!$H$8</f>
        <v>7.2</v>
      </c>
      <c r="F15" s="19">
        <f>[11]Junho!$H$9</f>
        <v>12.24</v>
      </c>
      <c r="G15" s="19">
        <f>[11]Junho!$H$10</f>
        <v>12.24</v>
      </c>
      <c r="H15" s="19">
        <f>[11]Junho!$H$11</f>
        <v>13.32</v>
      </c>
      <c r="I15" s="19">
        <f>[11]Junho!$H$12</f>
        <v>16.2</v>
      </c>
      <c r="J15" s="19">
        <f>[11]Junho!$H$13</f>
        <v>8.2799999999999994</v>
      </c>
      <c r="K15" s="19">
        <f>[11]Junho!$H$14</f>
        <v>7.2</v>
      </c>
      <c r="L15" s="19">
        <f>[11]Junho!$H$15</f>
        <v>5.4</v>
      </c>
      <c r="M15" s="19">
        <f>[11]Junho!$H$16</f>
        <v>4.32</v>
      </c>
      <c r="N15" s="19">
        <f>[11]Junho!$H$17</f>
        <v>4.6800000000000006</v>
      </c>
      <c r="O15" s="19">
        <f>[11]Junho!$H$18</f>
        <v>9.3600000000000012</v>
      </c>
      <c r="P15" s="19">
        <f>[11]Junho!$H$19</f>
        <v>4.32</v>
      </c>
      <c r="Q15" s="19">
        <f>[11]Junho!$H$20</f>
        <v>2.8800000000000003</v>
      </c>
      <c r="R15" s="19">
        <f>[11]Junho!$H$21</f>
        <v>3.9600000000000004</v>
      </c>
      <c r="S15" s="19">
        <f>[11]Junho!$H$22</f>
        <v>2.8800000000000003</v>
      </c>
      <c r="T15" s="19">
        <f>[11]Junho!$H$23</f>
        <v>6.84</v>
      </c>
      <c r="U15" s="19">
        <f>[11]Junho!$H$24</f>
        <v>8.2799999999999994</v>
      </c>
      <c r="V15" s="19">
        <f>[11]Junho!$H$25</f>
        <v>9</v>
      </c>
      <c r="W15" s="19">
        <f>[11]Junho!$H$26</f>
        <v>6.48</v>
      </c>
      <c r="X15" s="19">
        <f>[11]Junho!$H$27</f>
        <v>3.24</v>
      </c>
      <c r="Y15" s="19">
        <f>[11]Junho!$H$28</f>
        <v>3.24</v>
      </c>
      <c r="Z15" s="19">
        <f>[11]Junho!$H$29</f>
        <v>11.879999999999999</v>
      </c>
      <c r="AA15" s="19">
        <f>[11]Junho!$H$30</f>
        <v>8.2799999999999994</v>
      </c>
      <c r="AB15" s="19">
        <f>[11]Junho!$H$31</f>
        <v>15.120000000000001</v>
      </c>
      <c r="AC15" s="19">
        <f>[11]Junho!$H$32</f>
        <v>15.120000000000001</v>
      </c>
      <c r="AD15" s="19">
        <f>[11]Junho!$H$33</f>
        <v>8.64</v>
      </c>
      <c r="AE15" s="19">
        <f>[11]Junho!$H$34</f>
        <v>3.24</v>
      </c>
      <c r="AF15" s="39">
        <f t="shared" ref="AF15:AF30" si="3">MAX(B15:AE15)</f>
        <v>16.2</v>
      </c>
    </row>
    <row r="16" spans="1:32" ht="17.100000000000001" customHeight="1" x14ac:dyDescent="0.2">
      <c r="A16" s="17" t="s">
        <v>7</v>
      </c>
      <c r="B16" s="19">
        <f>[12]Junho!$H$5</f>
        <v>15.48</v>
      </c>
      <c r="C16" s="19">
        <f>[12]Junho!$H$6</f>
        <v>10.08</v>
      </c>
      <c r="D16" s="19">
        <f>[12]Junho!$H$7</f>
        <v>12.96</v>
      </c>
      <c r="E16" s="19">
        <f>[12]Junho!$H$8</f>
        <v>16.559999999999999</v>
      </c>
      <c r="F16" s="19">
        <f>[12]Junho!$H$9</f>
        <v>20.88</v>
      </c>
      <c r="G16" s="19">
        <f>[12]Junho!$H$10</f>
        <v>23.040000000000003</v>
      </c>
      <c r="H16" s="19">
        <f>[12]Junho!$H$11</f>
        <v>20.88</v>
      </c>
      <c r="I16" s="19">
        <f>[12]Junho!$H$12</f>
        <v>26.28</v>
      </c>
      <c r="J16" s="19">
        <f>[12]Junho!$H$13</f>
        <v>12.24</v>
      </c>
      <c r="K16" s="19">
        <f>[12]Junho!$H$14</f>
        <v>12.6</v>
      </c>
      <c r="L16" s="19">
        <f>[12]Junho!$H$15</f>
        <v>17.64</v>
      </c>
      <c r="M16" s="19">
        <f>[12]Junho!$H$16</f>
        <v>26.64</v>
      </c>
      <c r="N16" s="19">
        <f>[12]Junho!$H$17</f>
        <v>23.400000000000002</v>
      </c>
      <c r="O16" s="19">
        <f>[12]Junho!$H$18</f>
        <v>16.920000000000002</v>
      </c>
      <c r="P16" s="19">
        <f>[12]Junho!$H$19</f>
        <v>11.879999999999999</v>
      </c>
      <c r="Q16" s="19">
        <f>[12]Junho!$H$20</f>
        <v>9</v>
      </c>
      <c r="R16" s="19">
        <f>[12]Junho!$H$21</f>
        <v>11.16</v>
      </c>
      <c r="S16" s="19">
        <f>[12]Junho!$H$22</f>
        <v>14.76</v>
      </c>
      <c r="T16" s="19">
        <f>[12]Junho!$H$23</f>
        <v>14.76</v>
      </c>
      <c r="U16" s="19">
        <f>[12]Junho!$H$24</f>
        <v>12.24</v>
      </c>
      <c r="V16" s="19">
        <f>[12]Junho!$H$25</f>
        <v>15.120000000000001</v>
      </c>
      <c r="W16" s="19">
        <f>[12]Junho!$H$26</f>
        <v>18.720000000000002</v>
      </c>
      <c r="X16" s="19">
        <f>[12]Junho!$H$27</f>
        <v>14.4</v>
      </c>
      <c r="Y16" s="19">
        <f>[12]Junho!$H$28</f>
        <v>14.4</v>
      </c>
      <c r="Z16" s="19">
        <f>[12]Junho!$H$29</f>
        <v>13.68</v>
      </c>
      <c r="AA16" s="19">
        <f>[12]Junho!$H$30</f>
        <v>19.079999999999998</v>
      </c>
      <c r="AB16" s="19">
        <f>[12]Junho!$H$31</f>
        <v>23.759999999999998</v>
      </c>
      <c r="AC16" s="19">
        <f>[12]Junho!$H$32</f>
        <v>15.120000000000001</v>
      </c>
      <c r="AD16" s="19">
        <f>[12]Junho!$H$33</f>
        <v>12.6</v>
      </c>
      <c r="AE16" s="19">
        <f>[12]Junho!$H$34</f>
        <v>6.84</v>
      </c>
      <c r="AF16" s="39">
        <f t="shared" si="3"/>
        <v>26.64</v>
      </c>
    </row>
    <row r="17" spans="1:32" ht="17.100000000000001" customHeight="1" x14ac:dyDescent="0.2">
      <c r="A17" s="17" t="s">
        <v>8</v>
      </c>
      <c r="B17" s="19">
        <f>[13]Junho!$H$5</f>
        <v>9</v>
      </c>
      <c r="C17" s="19">
        <f>[13]Junho!$H$6</f>
        <v>0</v>
      </c>
      <c r="D17" s="19">
        <f>[13]Junho!$H$7</f>
        <v>3.6</v>
      </c>
      <c r="E17" s="19">
        <f>[13]Junho!$H$8</f>
        <v>23.400000000000002</v>
      </c>
      <c r="F17" s="19">
        <f>[13]Junho!$H$9</f>
        <v>19.8</v>
      </c>
      <c r="G17" s="19">
        <f>[13]Junho!$H$10</f>
        <v>18</v>
      </c>
      <c r="H17" s="19">
        <f>[13]Junho!$H$11</f>
        <v>30.6</v>
      </c>
      <c r="I17" s="19">
        <f>[13]Junho!$H$12</f>
        <v>23.759999999999998</v>
      </c>
      <c r="J17" s="19">
        <f>[13]Junho!$H$13</f>
        <v>0</v>
      </c>
      <c r="K17" s="19">
        <f>[13]Junho!$H$14</f>
        <v>0</v>
      </c>
      <c r="L17" s="19">
        <f>[13]Junho!$H$15</f>
        <v>27.720000000000002</v>
      </c>
      <c r="M17" s="19">
        <f>[13]Junho!$H$16</f>
        <v>28.8</v>
      </c>
      <c r="N17" s="19">
        <f>[13]Junho!$H$17</f>
        <v>14.4</v>
      </c>
      <c r="O17" s="19">
        <f>[13]Junho!$H$18</f>
        <v>21.96</v>
      </c>
      <c r="P17" s="19">
        <f>[13]Junho!$H$19</f>
        <v>0</v>
      </c>
      <c r="Q17" s="19">
        <f>[13]Junho!$H$20</f>
        <v>0.36000000000000004</v>
      </c>
      <c r="R17" s="19">
        <f>[13]Junho!$H$21</f>
        <v>0.36000000000000004</v>
      </c>
      <c r="S17" s="19">
        <f>[13]Junho!$H$22</f>
        <v>3.9600000000000004</v>
      </c>
      <c r="T17" s="87" t="str">
        <f>[13]Junho!$H$23</f>
        <v>*</v>
      </c>
      <c r="U17" s="87" t="str">
        <f>[13]Junho!$H$24</f>
        <v>*</v>
      </c>
      <c r="V17" s="87" t="str">
        <f>[13]Junho!$H$25</f>
        <v>*</v>
      </c>
      <c r="W17" s="87" t="str">
        <f>[13]Junho!$H$26</f>
        <v>*</v>
      </c>
      <c r="X17" s="87" t="str">
        <f>[13]Junho!$H$27</f>
        <v>*</v>
      </c>
      <c r="Y17" s="87" t="str">
        <f>[13]Junho!$H$28</f>
        <v>*</v>
      </c>
      <c r="Z17" s="87" t="str">
        <f>[13]Junho!$H$29</f>
        <v>*</v>
      </c>
      <c r="AA17" s="87" t="str">
        <f>[13]Junho!$H$30</f>
        <v>*</v>
      </c>
      <c r="AB17" s="87" t="str">
        <f>[13]Junho!$H$31</f>
        <v>*</v>
      </c>
      <c r="AC17" s="87" t="str">
        <f>[13]Junho!$H$32</f>
        <v>*</v>
      </c>
      <c r="AD17" s="87" t="str">
        <f>[13]Junho!$H$33</f>
        <v>*</v>
      </c>
      <c r="AE17" s="87" t="str">
        <f>[13]Junho!$H$34</f>
        <v>*</v>
      </c>
      <c r="AF17" s="39">
        <f t="shared" si="3"/>
        <v>30.6</v>
      </c>
    </row>
    <row r="18" spans="1:32" ht="17.100000000000001" customHeight="1" x14ac:dyDescent="0.2">
      <c r="A18" s="17" t="s">
        <v>9</v>
      </c>
      <c r="B18" s="19">
        <f>[14]Junho!$H$5</f>
        <v>17.64</v>
      </c>
      <c r="C18" s="19">
        <f>[14]Junho!$H$6</f>
        <v>11.520000000000001</v>
      </c>
      <c r="D18" s="19">
        <f>[14]Junho!$H$7</f>
        <v>14.04</v>
      </c>
      <c r="E18" s="19">
        <f>[14]Junho!$H$8</f>
        <v>16.920000000000002</v>
      </c>
      <c r="F18" s="19">
        <f>[14]Junho!$H$9</f>
        <v>20.16</v>
      </c>
      <c r="G18" s="19">
        <f>[14]Junho!$H$10</f>
        <v>33.840000000000003</v>
      </c>
      <c r="H18" s="19">
        <f>[14]Junho!$H$11</f>
        <v>37.080000000000005</v>
      </c>
      <c r="I18" s="19">
        <f>[14]Junho!$H$12</f>
        <v>36.72</v>
      </c>
      <c r="J18" s="19">
        <f>[14]Junho!$H$13</f>
        <v>12.96</v>
      </c>
      <c r="K18" s="19">
        <f>[14]Junho!$H$14</f>
        <v>15.840000000000002</v>
      </c>
      <c r="L18" s="19">
        <f>[14]Junho!$H$15</f>
        <v>20.88</v>
      </c>
      <c r="M18" s="19">
        <f>[14]Junho!$H$16</f>
        <v>20.88</v>
      </c>
      <c r="N18" s="19">
        <f>[14]Junho!$H$17</f>
        <v>22.32</v>
      </c>
      <c r="O18" s="19">
        <f>[14]Junho!$H$18</f>
        <v>12.24</v>
      </c>
      <c r="P18" s="19">
        <f>[14]Junho!$H$19</f>
        <v>11.879999999999999</v>
      </c>
      <c r="Q18" s="19">
        <f>[14]Junho!$H$20</f>
        <v>11.16</v>
      </c>
      <c r="R18" s="19">
        <f>[14]Junho!$H$21</f>
        <v>11.16</v>
      </c>
      <c r="S18" s="19">
        <f>[14]Junho!$H$22</f>
        <v>16.559999999999999</v>
      </c>
      <c r="T18" s="19">
        <f>[14]Junho!$H$23</f>
        <v>21.240000000000002</v>
      </c>
      <c r="U18" s="19">
        <f>[14]Junho!$H$24</f>
        <v>10.08</v>
      </c>
      <c r="V18" s="19">
        <f>[14]Junho!$H$25</f>
        <v>13.32</v>
      </c>
      <c r="W18" s="19">
        <f>[14]Junho!$H$26</f>
        <v>15.120000000000001</v>
      </c>
      <c r="X18" s="19">
        <f>[14]Junho!$H$27</f>
        <v>18.720000000000002</v>
      </c>
      <c r="Y18" s="19">
        <f>[14]Junho!$H$28</f>
        <v>18.720000000000002</v>
      </c>
      <c r="Z18" s="19">
        <f>[14]Junho!$H$29</f>
        <v>23.400000000000002</v>
      </c>
      <c r="AA18" s="19">
        <f>[14]Junho!$H$30</f>
        <v>25.56</v>
      </c>
      <c r="AB18" s="19">
        <f>[14]Junho!$H$31</f>
        <v>24.840000000000003</v>
      </c>
      <c r="AC18" s="19">
        <f>[14]Junho!$H$32</f>
        <v>20.16</v>
      </c>
      <c r="AD18" s="19">
        <f>[14]Junho!$H$33</f>
        <v>15.840000000000002</v>
      </c>
      <c r="AE18" s="19">
        <f>[14]Junho!$H$34</f>
        <v>10.08</v>
      </c>
      <c r="AF18" s="39">
        <f t="shared" si="3"/>
        <v>37.080000000000005</v>
      </c>
    </row>
    <row r="19" spans="1:32" ht="17.100000000000001" customHeight="1" x14ac:dyDescent="0.2">
      <c r="A19" s="17" t="s">
        <v>49</v>
      </c>
      <c r="B19" s="19">
        <f>[15]Junho!$H$5</f>
        <v>11.16</v>
      </c>
      <c r="C19" s="19">
        <f>[15]Junho!$H$6</f>
        <v>11.520000000000001</v>
      </c>
      <c r="D19" s="19">
        <f>[15]Junho!$H$7</f>
        <v>11.879999999999999</v>
      </c>
      <c r="E19" s="19">
        <f>[15]Junho!$H$8</f>
        <v>22.68</v>
      </c>
      <c r="F19" s="19">
        <f>[15]Junho!$H$9</f>
        <v>20.16</v>
      </c>
      <c r="G19" s="19">
        <f>[15]Junho!$H$10</f>
        <v>16.559999999999999</v>
      </c>
      <c r="H19" s="19">
        <f>[15]Junho!$H$11</f>
        <v>23.400000000000002</v>
      </c>
      <c r="I19" s="19">
        <f>[15]Junho!$H$12</f>
        <v>19.440000000000001</v>
      </c>
      <c r="J19" s="19">
        <f>[15]Junho!$H$13</f>
        <v>8.2799999999999994</v>
      </c>
      <c r="K19" s="19">
        <f>[15]Junho!$H$14</f>
        <v>12.96</v>
      </c>
      <c r="L19" s="19">
        <f>[15]Junho!$H$15</f>
        <v>18.720000000000002</v>
      </c>
      <c r="M19" s="19">
        <f>[15]Junho!$H$16</f>
        <v>24.12</v>
      </c>
      <c r="N19" s="19">
        <f>[15]Junho!$H$17</f>
        <v>19.8</v>
      </c>
      <c r="O19" s="19">
        <f>[15]Junho!$H$18</f>
        <v>12.6</v>
      </c>
      <c r="P19" s="19">
        <f>[15]Junho!$H$19</f>
        <v>6.12</v>
      </c>
      <c r="Q19" s="19">
        <f>[15]Junho!$H$20</f>
        <v>7.2</v>
      </c>
      <c r="R19" s="19">
        <f>[15]Junho!$H$21</f>
        <v>11.520000000000001</v>
      </c>
      <c r="S19" s="19">
        <f>[15]Junho!$H$22</f>
        <v>7.5600000000000005</v>
      </c>
      <c r="T19" s="19">
        <f>[15]Junho!$H$23</f>
        <v>7.9200000000000008</v>
      </c>
      <c r="U19" s="19">
        <f>[15]Junho!$H$24</f>
        <v>7.9200000000000008</v>
      </c>
      <c r="V19" s="19">
        <f>[15]Junho!$H$25</f>
        <v>12.24</v>
      </c>
      <c r="W19" s="19">
        <f>[15]Junho!$H$26</f>
        <v>16.2</v>
      </c>
      <c r="X19" s="19">
        <f>[15]Junho!$H$27</f>
        <v>18.36</v>
      </c>
      <c r="Y19" s="19">
        <f>[15]Junho!$H$28</f>
        <v>18</v>
      </c>
      <c r="Z19" s="19">
        <f>[15]Junho!$H$29</f>
        <v>14.4</v>
      </c>
      <c r="AA19" s="19">
        <f>[15]Junho!$H$30</f>
        <v>17.64</v>
      </c>
      <c r="AB19" s="19">
        <f>[15]Junho!$H$31</f>
        <v>12.96</v>
      </c>
      <c r="AC19" s="19">
        <f>[15]Junho!$H$32</f>
        <v>12.6</v>
      </c>
      <c r="AD19" s="19">
        <f>[15]Junho!$H$33</f>
        <v>12.24</v>
      </c>
      <c r="AE19" s="19">
        <f>[15]Junho!$H$34</f>
        <v>5.04</v>
      </c>
      <c r="AF19" s="39">
        <f t="shared" si="3"/>
        <v>24.12</v>
      </c>
    </row>
    <row r="20" spans="1:32" ht="17.100000000000001" customHeight="1" x14ac:dyDescent="0.2">
      <c r="A20" s="17" t="s">
        <v>10</v>
      </c>
      <c r="B20" s="19">
        <f>[16]Junho!$H$5</f>
        <v>10.44</v>
      </c>
      <c r="C20" s="19">
        <f>[16]Junho!$H$6</f>
        <v>7.9200000000000008</v>
      </c>
      <c r="D20" s="19">
        <f>[16]Junho!$H$7</f>
        <v>12.96</v>
      </c>
      <c r="E20" s="19">
        <f>[16]Junho!$H$8</f>
        <v>16.2</v>
      </c>
      <c r="F20" s="19">
        <f>[16]Junho!$H$9</f>
        <v>21.240000000000002</v>
      </c>
      <c r="G20" s="19">
        <f>[16]Junho!$H$10</f>
        <v>21.6</v>
      </c>
      <c r="H20" s="19">
        <f>[16]Junho!$H$11</f>
        <v>18.720000000000002</v>
      </c>
      <c r="I20" s="19">
        <f>[16]Junho!$H$12</f>
        <v>21.240000000000002</v>
      </c>
      <c r="J20" s="19">
        <f>[16]Junho!$H$13</f>
        <v>5.4</v>
      </c>
      <c r="K20" s="19">
        <f>[16]Junho!$H$14</f>
        <v>2.16</v>
      </c>
      <c r="L20" s="19">
        <f>[16]Junho!$H$15</f>
        <v>20.88</v>
      </c>
      <c r="M20" s="19">
        <f>[16]Junho!$H$16</f>
        <v>20.16</v>
      </c>
      <c r="N20" s="19">
        <f>[16]Junho!$H$17</f>
        <v>21.6</v>
      </c>
      <c r="O20" s="19">
        <f>[16]Junho!$H$18</f>
        <v>10.8</v>
      </c>
      <c r="P20" s="19">
        <f>[16]Junho!$H$19</f>
        <v>4.32</v>
      </c>
      <c r="Q20" s="19">
        <f>[16]Junho!$H$20</f>
        <v>7.2</v>
      </c>
      <c r="R20" s="19">
        <f>[16]Junho!$H$21</f>
        <v>2.52</v>
      </c>
      <c r="S20" s="19">
        <f>[16]Junho!$H$22</f>
        <v>10.08</v>
      </c>
      <c r="T20" s="19">
        <f>[16]Junho!$H$23</f>
        <v>9.3600000000000012</v>
      </c>
      <c r="U20" s="19">
        <f>[16]Junho!$H$24</f>
        <v>4.6800000000000006</v>
      </c>
      <c r="V20" s="19">
        <f>[16]Junho!$H$25</f>
        <v>11.879999999999999</v>
      </c>
      <c r="W20" s="19">
        <f>[16]Junho!$H$26</f>
        <v>16.920000000000002</v>
      </c>
      <c r="X20" s="19">
        <f>[16]Junho!$H$27</f>
        <v>15.120000000000001</v>
      </c>
      <c r="Y20" s="19">
        <f>[16]Junho!$H$28</f>
        <v>14.04</v>
      </c>
      <c r="Z20" s="19">
        <f>[16]Junho!$H$29</f>
        <v>14.4</v>
      </c>
      <c r="AA20" s="19">
        <f>[16]Junho!$H$30</f>
        <v>17.64</v>
      </c>
      <c r="AB20" s="19">
        <f>[16]Junho!$H$31</f>
        <v>12.96</v>
      </c>
      <c r="AC20" s="19">
        <f>[16]Junho!$H$32</f>
        <v>12.6</v>
      </c>
      <c r="AD20" s="19">
        <f>[16]Junho!$H$33</f>
        <v>12.24</v>
      </c>
      <c r="AE20" s="19">
        <f>[16]Junho!$H$34</f>
        <v>5.04</v>
      </c>
      <c r="AF20" s="39">
        <f t="shared" si="3"/>
        <v>21.6</v>
      </c>
    </row>
    <row r="21" spans="1:32" ht="17.100000000000001" customHeight="1" x14ac:dyDescent="0.2">
      <c r="A21" s="17" t="s">
        <v>11</v>
      </c>
      <c r="B21" s="19">
        <f>[17]Junho!$H$5</f>
        <v>8.64</v>
      </c>
      <c r="C21" s="19">
        <f>[17]Junho!$H$6</f>
        <v>12.6</v>
      </c>
      <c r="D21" s="19">
        <f>[17]Junho!$H$7</f>
        <v>9</v>
      </c>
      <c r="E21" s="19">
        <f>[17]Junho!$H$8</f>
        <v>10.08</v>
      </c>
      <c r="F21" s="19">
        <f>[17]Junho!$H$9</f>
        <v>12.96</v>
      </c>
      <c r="G21" s="19">
        <f>[17]Junho!$H$10</f>
        <v>14.04</v>
      </c>
      <c r="H21" s="19">
        <f>[17]Junho!$H$11</f>
        <v>13.32</v>
      </c>
      <c r="I21" s="19">
        <f>[17]Junho!$H$12</f>
        <v>25.2</v>
      </c>
      <c r="J21" s="19">
        <f>[17]Junho!$H$13</f>
        <v>10.8</v>
      </c>
      <c r="K21" s="19">
        <f>[17]Junho!$H$14</f>
        <v>10.08</v>
      </c>
      <c r="L21" s="19">
        <f>[17]Junho!$H$15</f>
        <v>11.520000000000001</v>
      </c>
      <c r="M21" s="19">
        <f>[17]Junho!$H$16</f>
        <v>10.8</v>
      </c>
      <c r="N21" s="19">
        <f>[17]Junho!$H$17</f>
        <v>7.9200000000000008</v>
      </c>
      <c r="O21" s="19">
        <f>[17]Junho!$H$18</f>
        <v>6.48</v>
      </c>
      <c r="P21" s="19">
        <f>[17]Junho!$H$19</f>
        <v>6.48</v>
      </c>
      <c r="Q21" s="19">
        <f>[17]Junho!$H$20</f>
        <v>7.9200000000000008</v>
      </c>
      <c r="R21" s="19">
        <f>[17]Junho!$H$21</f>
        <v>9</v>
      </c>
      <c r="S21" s="19">
        <f>[17]Junho!$H$22</f>
        <v>9.7200000000000006</v>
      </c>
      <c r="T21" s="19">
        <f>[17]Junho!$H$23</f>
        <v>7.5600000000000005</v>
      </c>
      <c r="U21" s="19">
        <f>[17]Junho!$H$24</f>
        <v>7.2</v>
      </c>
      <c r="V21" s="19">
        <f>[17]Junho!$H$25</f>
        <v>9.7200000000000006</v>
      </c>
      <c r="W21" s="19">
        <f>[17]Junho!$H$26</f>
        <v>10.44</v>
      </c>
      <c r="X21" s="19">
        <f>[17]Junho!$H$27</f>
        <v>6.12</v>
      </c>
      <c r="Y21" s="19">
        <f>[17]Junho!$H$28</f>
        <v>7.2</v>
      </c>
      <c r="Z21" s="19">
        <f>[17]Junho!$H$29</f>
        <v>7.9200000000000008</v>
      </c>
      <c r="AA21" s="19">
        <f>[17]Junho!$H$30</f>
        <v>10.8</v>
      </c>
      <c r="AB21" s="19">
        <f>[17]Junho!$H$31</f>
        <v>19.079999999999998</v>
      </c>
      <c r="AC21" s="19">
        <f>[17]Junho!$H$32</f>
        <v>13.32</v>
      </c>
      <c r="AD21" s="19">
        <f>[17]Junho!$H$33</f>
        <v>10.08</v>
      </c>
      <c r="AE21" s="19">
        <f>[17]Junho!$H$34</f>
        <v>6.48</v>
      </c>
      <c r="AF21" s="39">
        <f t="shared" si="3"/>
        <v>25.2</v>
      </c>
    </row>
    <row r="22" spans="1:32" ht="17.100000000000001" customHeight="1" x14ac:dyDescent="0.2">
      <c r="A22" s="17" t="s">
        <v>12</v>
      </c>
      <c r="B22" s="19">
        <f>[18]Junho!$H$5</f>
        <v>8.64</v>
      </c>
      <c r="C22" s="19">
        <f>[18]Junho!$H$6</f>
        <v>10.44</v>
      </c>
      <c r="D22" s="19">
        <f>[18]Junho!$H$7</f>
        <v>10.08</v>
      </c>
      <c r="E22" s="19">
        <f>[18]Junho!$H$8</f>
        <v>16.2</v>
      </c>
      <c r="F22" s="19">
        <f>[18]Junho!$H$9</f>
        <v>18.36</v>
      </c>
      <c r="G22" s="19">
        <f>[18]Junho!$H$10</f>
        <v>14.76</v>
      </c>
      <c r="H22" s="19">
        <f>[18]Junho!$H$11</f>
        <v>15.840000000000002</v>
      </c>
      <c r="I22" s="19">
        <f>[18]Junho!$H$12</f>
        <v>15.840000000000002</v>
      </c>
      <c r="J22" s="19">
        <f>[18]Junho!$H$13</f>
        <v>10.44</v>
      </c>
      <c r="K22" s="19">
        <f>[18]Junho!$H$14</f>
        <v>14.04</v>
      </c>
      <c r="L22" s="19">
        <f>[18]Junho!$H$15</f>
        <v>12.24</v>
      </c>
      <c r="M22" s="19">
        <f>[18]Junho!$H$16</f>
        <v>16.920000000000002</v>
      </c>
      <c r="N22" s="19">
        <f>[18]Junho!$H$17</f>
        <v>14.4</v>
      </c>
      <c r="O22" s="19">
        <f>[18]Junho!$H$18</f>
        <v>15.840000000000002</v>
      </c>
      <c r="P22" s="19">
        <f>[18]Junho!$H$19</f>
        <v>5.4</v>
      </c>
      <c r="Q22" s="19">
        <f>[18]Junho!$H$20</f>
        <v>5.7600000000000007</v>
      </c>
      <c r="R22" s="19">
        <f>[18]Junho!$H$21</f>
        <v>6.48</v>
      </c>
      <c r="S22" s="19">
        <f>[18]Junho!$H$22</f>
        <v>9.3600000000000012</v>
      </c>
      <c r="T22" s="19">
        <f>[18]Junho!$H$23</f>
        <v>7.9200000000000008</v>
      </c>
      <c r="U22" s="19">
        <f>[18]Junho!$H$24</f>
        <v>9.3600000000000012</v>
      </c>
      <c r="V22" s="19">
        <f>[18]Junho!$H$25</f>
        <v>7.9200000000000008</v>
      </c>
      <c r="W22" s="19">
        <f>[18]Junho!$H$26</f>
        <v>6.48</v>
      </c>
      <c r="X22" s="19">
        <f>[18]Junho!$H$27</f>
        <v>11.520000000000001</v>
      </c>
      <c r="Y22" s="19">
        <f>[18]Junho!$H$28</f>
        <v>10.44</v>
      </c>
      <c r="Z22" s="19">
        <f>[18]Junho!$H$29</f>
        <v>11.520000000000001</v>
      </c>
      <c r="AA22" s="19">
        <f>[18]Junho!$H$30</f>
        <v>11.16</v>
      </c>
      <c r="AB22" s="19">
        <f>[18]Junho!$H$31</f>
        <v>11.520000000000001</v>
      </c>
      <c r="AC22" s="19">
        <f>[18]Junho!$H$32</f>
        <v>8.2799999999999994</v>
      </c>
      <c r="AD22" s="19">
        <f>[18]Junho!$H$33</f>
        <v>5.04</v>
      </c>
      <c r="AE22" s="19">
        <f>[18]Junho!$H$34</f>
        <v>5.7600000000000007</v>
      </c>
      <c r="AF22" s="39">
        <f t="shared" si="3"/>
        <v>18.36</v>
      </c>
    </row>
    <row r="23" spans="1:32" ht="17.100000000000001" customHeight="1" x14ac:dyDescent="0.2">
      <c r="A23" s="17" t="s">
        <v>13</v>
      </c>
      <c r="B23" s="19">
        <f>[19]Junho!$H$5</f>
        <v>16.2</v>
      </c>
      <c r="C23" s="19">
        <f>[19]Junho!$H$6</f>
        <v>16.559999999999999</v>
      </c>
      <c r="D23" s="19">
        <f>[19]Junho!$H$7</f>
        <v>9</v>
      </c>
      <c r="E23" s="19">
        <f>[19]Junho!$H$8</f>
        <v>23.400000000000002</v>
      </c>
      <c r="F23" s="19">
        <f>[19]Junho!$H$9</f>
        <v>28.08</v>
      </c>
      <c r="G23" s="19">
        <f>[19]Junho!$H$10</f>
        <v>28.44</v>
      </c>
      <c r="H23" s="19">
        <f>[19]Junho!$H$11</f>
        <v>24.12</v>
      </c>
      <c r="I23" s="19">
        <f>[19]Junho!$H$12</f>
        <v>8.64</v>
      </c>
      <c r="J23" s="87" t="str">
        <f>[19]Junho!$H$13</f>
        <v>*</v>
      </c>
      <c r="K23" s="87" t="str">
        <f>[19]Junho!$H$14</f>
        <v>*</v>
      </c>
      <c r="L23" s="87" t="str">
        <f>[19]Junho!$H$15</f>
        <v>*</v>
      </c>
      <c r="M23" s="19">
        <f>[19]Junho!$H$16</f>
        <v>24.12</v>
      </c>
      <c r="N23" s="19">
        <f>[19]Junho!$H$17</f>
        <v>20.88</v>
      </c>
      <c r="O23" s="87" t="str">
        <f>[19]Junho!$H$18</f>
        <v>*</v>
      </c>
      <c r="P23" s="87" t="str">
        <f>[19]Junho!$H$19</f>
        <v>*</v>
      </c>
      <c r="Q23" s="87" t="str">
        <f>[19]Junho!$H$20</f>
        <v>*</v>
      </c>
      <c r="R23" s="87" t="str">
        <f>[19]Junho!$H$21</f>
        <v>*</v>
      </c>
      <c r="S23" s="87" t="str">
        <f>[19]Junho!$H$22</f>
        <v>*</v>
      </c>
      <c r="T23" s="87" t="str">
        <f>[19]Junho!$H$23</f>
        <v>*</v>
      </c>
      <c r="U23" s="87" t="str">
        <f>[19]Junho!$H$24</f>
        <v>*</v>
      </c>
      <c r="V23" s="87" t="str">
        <f>[19]Junho!$H$25</f>
        <v>*</v>
      </c>
      <c r="W23" s="87" t="str">
        <f>[19]Junho!$H$26</f>
        <v>*</v>
      </c>
      <c r="X23" s="87" t="str">
        <f>[19]Junho!$H$27</f>
        <v>*</v>
      </c>
      <c r="Y23" s="87" t="str">
        <f>[19]Junho!$H$28</f>
        <v>*</v>
      </c>
      <c r="Z23" s="87" t="str">
        <f>[19]Junho!$H$29</f>
        <v>*</v>
      </c>
      <c r="AA23" s="87" t="str">
        <f>[19]Junho!$H$30</f>
        <v>*</v>
      </c>
      <c r="AB23" s="87" t="str">
        <f>[19]Junho!$H$31</f>
        <v>*</v>
      </c>
      <c r="AC23" s="87" t="str">
        <f>[19]Junho!$H$32</f>
        <v>*</v>
      </c>
      <c r="AD23" s="87" t="str">
        <f>[19]Junho!$H$33</f>
        <v>*</v>
      </c>
      <c r="AE23" s="87" t="str">
        <f>[19]Junho!$H$34</f>
        <v>*</v>
      </c>
      <c r="AF23" s="39">
        <f t="shared" si="3"/>
        <v>28.44</v>
      </c>
    </row>
    <row r="24" spans="1:32" ht="17.100000000000001" customHeight="1" x14ac:dyDescent="0.2">
      <c r="A24" s="17" t="s">
        <v>14</v>
      </c>
      <c r="B24" s="19">
        <f>[20]Junho!$H$5</f>
        <v>13.68</v>
      </c>
      <c r="C24" s="19">
        <f>[20]Junho!$H$6</f>
        <v>14.04</v>
      </c>
      <c r="D24" s="19">
        <f>[20]Junho!$H$7</f>
        <v>6.84</v>
      </c>
      <c r="E24" s="19">
        <f>[20]Junho!$H$8</f>
        <v>9.7200000000000006</v>
      </c>
      <c r="F24" s="19">
        <f>[20]Junho!$H$9</f>
        <v>18.720000000000002</v>
      </c>
      <c r="G24" s="19">
        <f>[20]Junho!$H$10</f>
        <v>18.720000000000002</v>
      </c>
      <c r="H24" s="19">
        <f>[20]Junho!$H$11</f>
        <v>18.36</v>
      </c>
      <c r="I24" s="19">
        <f>[20]Junho!$H$12</f>
        <v>20.16</v>
      </c>
      <c r="J24" s="19">
        <f>[20]Junho!$H$13</f>
        <v>19.079999999999998</v>
      </c>
      <c r="K24" s="19">
        <f>[20]Junho!$H$14</f>
        <v>18.36</v>
      </c>
      <c r="L24" s="19">
        <f>[20]Junho!$H$15</f>
        <v>19.8</v>
      </c>
      <c r="M24" s="19">
        <f>[20]Junho!$H$16</f>
        <v>16.2</v>
      </c>
      <c r="N24" s="19">
        <f>[20]Junho!$H$17</f>
        <v>13.32</v>
      </c>
      <c r="O24" s="19">
        <f>[20]Junho!$H$18</f>
        <v>18</v>
      </c>
      <c r="P24" s="19">
        <f>[20]Junho!$H$19</f>
        <v>13.68</v>
      </c>
      <c r="Q24" s="19">
        <f>[20]Junho!$H$20</f>
        <v>10.44</v>
      </c>
      <c r="R24" s="19">
        <f>[20]Junho!$H$21</f>
        <v>12.24</v>
      </c>
      <c r="S24" s="19">
        <f>[20]Junho!$H$22</f>
        <v>10.44</v>
      </c>
      <c r="T24" s="19">
        <f>[20]Junho!$H$23</f>
        <v>11.879999999999999</v>
      </c>
      <c r="U24" s="19">
        <f>[20]Junho!$H$24</f>
        <v>10.44</v>
      </c>
      <c r="V24" s="19">
        <f>[20]Junho!$H$25</f>
        <v>13.32</v>
      </c>
      <c r="W24" s="19">
        <f>[20]Junho!$H$26</f>
        <v>13.32</v>
      </c>
      <c r="X24" s="19">
        <f>[20]Junho!$H$27</f>
        <v>14.4</v>
      </c>
      <c r="Y24" s="19">
        <f>[20]Junho!$H$28</f>
        <v>9</v>
      </c>
      <c r="Z24" s="19">
        <f>[20]Junho!$H$29</f>
        <v>14.4</v>
      </c>
      <c r="AA24" s="19">
        <f>[20]Junho!$H$30</f>
        <v>13.68</v>
      </c>
      <c r="AB24" s="19">
        <f>[20]Junho!$H$31</f>
        <v>13.68</v>
      </c>
      <c r="AC24" s="19">
        <f>[20]Junho!$H$32</f>
        <v>21.6</v>
      </c>
      <c r="AD24" s="19">
        <f>[20]Junho!$H$33</f>
        <v>16.920000000000002</v>
      </c>
      <c r="AE24" s="19">
        <f>[20]Junho!$H$34</f>
        <v>12.24</v>
      </c>
      <c r="AF24" s="39">
        <f t="shared" si="3"/>
        <v>21.6</v>
      </c>
    </row>
    <row r="25" spans="1:32" ht="17.100000000000001" customHeight="1" x14ac:dyDescent="0.2">
      <c r="A25" s="17" t="s">
        <v>15</v>
      </c>
      <c r="B25" s="19">
        <f>[21]Junho!$H$5</f>
        <v>15.840000000000002</v>
      </c>
      <c r="C25" s="19">
        <f>[21]Junho!$H$6</f>
        <v>15.120000000000001</v>
      </c>
      <c r="D25" s="19">
        <f>[21]Junho!$H$7</f>
        <v>20.88</v>
      </c>
      <c r="E25" s="19">
        <f>[21]Junho!$H$8</f>
        <v>20.52</v>
      </c>
      <c r="F25" s="19">
        <f>[21]Junho!$H$9</f>
        <v>22.32</v>
      </c>
      <c r="G25" s="19">
        <f>[21]Junho!$H$10</f>
        <v>25.56</v>
      </c>
      <c r="H25" s="19">
        <f>[21]Junho!$H$11</f>
        <v>18.720000000000002</v>
      </c>
      <c r="I25" s="19">
        <f>[21]Junho!$H$12</f>
        <v>21.96</v>
      </c>
      <c r="J25" s="19">
        <f>[21]Junho!$H$13</f>
        <v>16.559999999999999</v>
      </c>
      <c r="K25" s="19">
        <f>[21]Junho!$H$14</f>
        <v>27.720000000000002</v>
      </c>
      <c r="L25" s="19">
        <f>[21]Junho!$H$15</f>
        <v>27.720000000000002</v>
      </c>
      <c r="M25" s="19">
        <f>[21]Junho!$H$16</f>
        <v>21.6</v>
      </c>
      <c r="N25" s="19">
        <f>[21]Junho!$H$17</f>
        <v>19.440000000000001</v>
      </c>
      <c r="O25" s="19">
        <f>[21]Junho!$H$18</f>
        <v>15.120000000000001</v>
      </c>
      <c r="P25" s="19">
        <f>[21]Junho!$H$19</f>
        <v>12.6</v>
      </c>
      <c r="Q25" s="19">
        <f>[21]Junho!$H$20</f>
        <v>13.32</v>
      </c>
      <c r="R25" s="19">
        <f>[21]Junho!$H$21</f>
        <v>16.559999999999999</v>
      </c>
      <c r="S25" s="19">
        <f>[21]Junho!$H$22</f>
        <v>13.32</v>
      </c>
      <c r="T25" s="19">
        <f>[21]Junho!$H$23</f>
        <v>9.7200000000000006</v>
      </c>
      <c r="U25" s="19">
        <f>[21]Junho!$H$24</f>
        <v>16.2</v>
      </c>
      <c r="V25" s="19">
        <f>[21]Junho!$H$25</f>
        <v>21.240000000000002</v>
      </c>
      <c r="W25" s="19">
        <f>[21]Junho!$H$26</f>
        <v>23.400000000000002</v>
      </c>
      <c r="X25" s="19">
        <f>[21]Junho!$H$27</f>
        <v>15.840000000000002</v>
      </c>
      <c r="Y25" s="19">
        <f>[21]Junho!$H$28</f>
        <v>12.96</v>
      </c>
      <c r="Z25" s="19">
        <f>[21]Junho!$H$29</f>
        <v>13.32</v>
      </c>
      <c r="AA25" s="19">
        <f>[21]Junho!$H$30</f>
        <v>18.36</v>
      </c>
      <c r="AB25" s="19">
        <f>[21]Junho!$H$31</f>
        <v>16.920000000000002</v>
      </c>
      <c r="AC25" s="19">
        <f>[21]Junho!$H$32</f>
        <v>18.36</v>
      </c>
      <c r="AD25" s="19">
        <f>[21]Junho!$H$33</f>
        <v>16.920000000000002</v>
      </c>
      <c r="AE25" s="19">
        <f>[21]Junho!$H$34</f>
        <v>9.7200000000000006</v>
      </c>
      <c r="AF25" s="39">
        <f t="shared" si="3"/>
        <v>27.720000000000002</v>
      </c>
    </row>
    <row r="26" spans="1:32" ht="17.100000000000001" customHeight="1" x14ac:dyDescent="0.2">
      <c r="A26" s="17" t="s">
        <v>16</v>
      </c>
      <c r="B26" s="19">
        <f>[22]Junho!$H$5</f>
        <v>19.079999999999998</v>
      </c>
      <c r="C26" s="19">
        <f>[22]Junho!$H$6</f>
        <v>2.52</v>
      </c>
      <c r="D26" s="19">
        <f>[22]Junho!$H$7</f>
        <v>2.52</v>
      </c>
      <c r="E26" s="19">
        <f>[22]Junho!$H$8</f>
        <v>16.559999999999999</v>
      </c>
      <c r="F26" s="19">
        <f>[22]Junho!$H$9</f>
        <v>14.4</v>
      </c>
      <c r="G26" s="19">
        <f>[22]Junho!$H$10</f>
        <v>0</v>
      </c>
      <c r="H26" s="19">
        <f>[22]Junho!$H$11</f>
        <v>15.840000000000002</v>
      </c>
      <c r="I26" s="19">
        <f>[22]Junho!$H$12</f>
        <v>16.559999999999999</v>
      </c>
      <c r="J26" s="19">
        <f>[22]Junho!$H$13</f>
        <v>15.840000000000002</v>
      </c>
      <c r="K26" s="19">
        <f>[22]Junho!$H$14</f>
        <v>15.120000000000001</v>
      </c>
      <c r="L26" s="19">
        <f>[22]Junho!$H$15</f>
        <v>16.559999999999999</v>
      </c>
      <c r="M26" s="19">
        <f>[22]Junho!$H$16</f>
        <v>20.52</v>
      </c>
      <c r="N26" s="19">
        <f>[22]Junho!$H$17</f>
        <v>14.76</v>
      </c>
      <c r="O26" s="19">
        <f>[22]Junho!$H$18</f>
        <v>11.879999999999999</v>
      </c>
      <c r="P26" s="19">
        <f>[22]Junho!$H$19</f>
        <v>9</v>
      </c>
      <c r="Q26" s="19">
        <f>[22]Junho!$H$20</f>
        <v>9.7200000000000006</v>
      </c>
      <c r="R26" s="19">
        <f>[22]Junho!$H$21</f>
        <v>10.44</v>
      </c>
      <c r="S26" s="19">
        <f>[22]Junho!$H$22</f>
        <v>15.120000000000001</v>
      </c>
      <c r="T26" s="19">
        <f>[22]Junho!$H$23</f>
        <v>15.120000000000001</v>
      </c>
      <c r="U26" s="19">
        <f>[22]Junho!$H$24</f>
        <v>5.4</v>
      </c>
      <c r="V26" s="19">
        <f>[22]Junho!$H$25</f>
        <v>4.32</v>
      </c>
      <c r="W26" s="19">
        <f>[22]Junho!$H$26</f>
        <v>7.5600000000000005</v>
      </c>
      <c r="X26" s="19">
        <f>[22]Junho!$H$27</f>
        <v>10.44</v>
      </c>
      <c r="Y26" s="19">
        <f>[22]Junho!$H$28</f>
        <v>14.04</v>
      </c>
      <c r="Z26" s="19">
        <f>[22]Junho!$H$29</f>
        <v>12.24</v>
      </c>
      <c r="AA26" s="19">
        <f>[22]Junho!$H$30</f>
        <v>7.5600000000000005</v>
      </c>
      <c r="AB26" s="19">
        <f>[22]Junho!$H$31</f>
        <v>5.04</v>
      </c>
      <c r="AC26" s="19">
        <f>[22]Junho!$H$32</f>
        <v>3.24</v>
      </c>
      <c r="AD26" s="19">
        <f>[22]Junho!$H$33</f>
        <v>0.36000000000000004</v>
      </c>
      <c r="AE26" s="19">
        <f>[22]Junho!$H$34</f>
        <v>0</v>
      </c>
      <c r="AF26" s="39">
        <f t="shared" si="3"/>
        <v>20.52</v>
      </c>
    </row>
    <row r="27" spans="1:32" ht="17.100000000000001" customHeight="1" x14ac:dyDescent="0.2">
      <c r="A27" s="17" t="s">
        <v>17</v>
      </c>
      <c r="B27" s="19">
        <f>[23]Junho!$H$5</f>
        <v>0</v>
      </c>
      <c r="C27" s="19">
        <f>[23]Junho!$H$6</f>
        <v>0</v>
      </c>
      <c r="D27" s="19">
        <f>[23]Junho!$H$7</f>
        <v>0</v>
      </c>
      <c r="E27" s="19">
        <f>[23]Junho!$H$8</f>
        <v>0</v>
      </c>
      <c r="F27" s="19">
        <f>[23]Junho!$H$9</f>
        <v>0</v>
      </c>
      <c r="G27" s="19">
        <f>[23]Junho!$H$10</f>
        <v>0</v>
      </c>
      <c r="H27" s="19">
        <f>[23]Junho!$H$11</f>
        <v>0</v>
      </c>
      <c r="I27" s="19">
        <f>[23]Junho!$H$12</f>
        <v>0</v>
      </c>
      <c r="J27" s="19">
        <f>[23]Junho!$H$13</f>
        <v>0</v>
      </c>
      <c r="K27" s="19">
        <f>[23]Junho!$H$14</f>
        <v>0</v>
      </c>
      <c r="L27" s="19">
        <f>[23]Junho!$H$15</f>
        <v>0</v>
      </c>
      <c r="M27" s="19">
        <f>[23]Junho!$H$16</f>
        <v>0</v>
      </c>
      <c r="N27" s="19">
        <f>[23]Junho!$H$17</f>
        <v>0</v>
      </c>
      <c r="O27" s="19">
        <f>[23]Junho!$H$18</f>
        <v>0</v>
      </c>
      <c r="P27" s="19">
        <f>[23]Junho!$H$19</f>
        <v>0</v>
      </c>
      <c r="Q27" s="19">
        <f>[23]Junho!$H$20</f>
        <v>0</v>
      </c>
      <c r="R27" s="19">
        <f>[23]Junho!$H$21</f>
        <v>0</v>
      </c>
      <c r="S27" s="19">
        <f>[23]Junho!$H$22</f>
        <v>0</v>
      </c>
      <c r="T27" s="19">
        <f>[23]Junho!$H$23</f>
        <v>0</v>
      </c>
      <c r="U27" s="19">
        <f>[23]Junho!$H$24</f>
        <v>0</v>
      </c>
      <c r="V27" s="19">
        <f>[23]Junho!$H$25</f>
        <v>0</v>
      </c>
      <c r="W27" s="19">
        <f>[23]Junho!$H$26</f>
        <v>0</v>
      </c>
      <c r="X27" s="19">
        <f>[23]Junho!$H$27</f>
        <v>0</v>
      </c>
      <c r="Y27" s="19">
        <f>[23]Junho!$H$28</f>
        <v>0</v>
      </c>
      <c r="Z27" s="19">
        <f>[23]Junho!$H$29</f>
        <v>0</v>
      </c>
      <c r="AA27" s="19">
        <f>[23]Junho!$H$30</f>
        <v>0</v>
      </c>
      <c r="AB27" s="19">
        <f>[23]Junho!$H$31</f>
        <v>0</v>
      </c>
      <c r="AC27" s="19">
        <f>[23]Junho!$H$32</f>
        <v>0</v>
      </c>
      <c r="AD27" s="19">
        <f>[23]Junho!$H$33</f>
        <v>0</v>
      </c>
      <c r="AE27" s="19">
        <f>[23]Junho!$H$34</f>
        <v>0</v>
      </c>
      <c r="AF27" s="39">
        <f>MAX(B27:AE27)</f>
        <v>0</v>
      </c>
    </row>
    <row r="28" spans="1:32" ht="17.100000000000001" customHeight="1" x14ac:dyDescent="0.2">
      <c r="A28" s="17" t="s">
        <v>18</v>
      </c>
      <c r="B28" s="19">
        <f>[24]Junho!$H$5</f>
        <v>0</v>
      </c>
      <c r="C28" s="19">
        <f>[24]Junho!$H$6</f>
        <v>1.08</v>
      </c>
      <c r="D28" s="19">
        <f>[24]Junho!$H$7</f>
        <v>2.16</v>
      </c>
      <c r="E28" s="19">
        <f>[24]Junho!$H$8</f>
        <v>5.4</v>
      </c>
      <c r="F28" s="19">
        <f>[24]Junho!$H$9</f>
        <v>18.720000000000002</v>
      </c>
      <c r="G28" s="19">
        <f>[24]Junho!$H$10</f>
        <v>16.559999999999999</v>
      </c>
      <c r="H28" s="19">
        <f>[24]Junho!$H$11</f>
        <v>27</v>
      </c>
      <c r="I28" s="19">
        <f>[24]Junho!$H$12</f>
        <v>39.24</v>
      </c>
      <c r="J28" s="19">
        <f>[24]Junho!$H$13</f>
        <v>17.28</v>
      </c>
      <c r="K28" s="19">
        <f>[24]Junho!$H$14</f>
        <v>18.720000000000002</v>
      </c>
      <c r="L28" s="19">
        <f>[24]Junho!$H$15</f>
        <v>21.240000000000002</v>
      </c>
      <c r="M28" s="19">
        <f>[24]Junho!$H$16</f>
        <v>5.7600000000000007</v>
      </c>
      <c r="N28" s="19">
        <f>[24]Junho!$H$17</f>
        <v>2.8800000000000003</v>
      </c>
      <c r="O28" s="19">
        <f>[24]Junho!$H$18</f>
        <v>12.6</v>
      </c>
      <c r="P28" s="19">
        <f>[24]Junho!$H$19</f>
        <v>16.920000000000002</v>
      </c>
      <c r="Q28" s="19">
        <f>[24]Junho!$H$20</f>
        <v>16.559999999999999</v>
      </c>
      <c r="R28" s="19">
        <f>[24]Junho!$H$21</f>
        <v>21.6</v>
      </c>
      <c r="S28" s="19">
        <f>[24]Junho!$H$22</f>
        <v>0</v>
      </c>
      <c r="T28" s="19">
        <f>[24]Junho!$H$23</f>
        <v>16.920000000000002</v>
      </c>
      <c r="U28" s="19">
        <f>[24]Junho!$H$24</f>
        <v>9.3600000000000012</v>
      </c>
      <c r="V28" s="19">
        <f>[24]Junho!$H$25</f>
        <v>19.079999999999998</v>
      </c>
      <c r="W28" s="19">
        <f>[24]Junho!$H$26</f>
        <v>18.720000000000002</v>
      </c>
      <c r="X28" s="19">
        <f>[24]Junho!$H$27</f>
        <v>6.12</v>
      </c>
      <c r="Y28" s="19">
        <f>[24]Junho!$H$28</f>
        <v>4.6800000000000006</v>
      </c>
      <c r="Z28" s="19">
        <f>[24]Junho!$H$29</f>
        <v>11.879999999999999</v>
      </c>
      <c r="AA28" s="19">
        <f>[24]Junho!$H$30</f>
        <v>9.3600000000000012</v>
      </c>
      <c r="AB28" s="19">
        <f>[24]Junho!$H$31</f>
        <v>18.720000000000002</v>
      </c>
      <c r="AC28" s="19">
        <f>[24]Junho!$H$32</f>
        <v>15.120000000000001</v>
      </c>
      <c r="AD28" s="19">
        <f>[24]Junho!$H$33</f>
        <v>5.04</v>
      </c>
      <c r="AE28" s="19">
        <f>[24]Junho!$H$34</f>
        <v>11.16</v>
      </c>
      <c r="AF28" s="39">
        <f t="shared" si="3"/>
        <v>39.24</v>
      </c>
    </row>
    <row r="29" spans="1:32" ht="17.100000000000001" customHeight="1" x14ac:dyDescent="0.2">
      <c r="A29" s="17" t="s">
        <v>19</v>
      </c>
      <c r="B29" s="19">
        <f>[25]Junho!$H$5</f>
        <v>15.840000000000002</v>
      </c>
      <c r="C29" s="19">
        <f>[25]Junho!$H$6</f>
        <v>11.16</v>
      </c>
      <c r="D29" s="19">
        <f>[25]Junho!$H$7</f>
        <v>17.28</v>
      </c>
      <c r="E29" s="19">
        <f>[25]Junho!$H$8</f>
        <v>25.56</v>
      </c>
      <c r="F29" s="19">
        <f>[25]Junho!$H$9</f>
        <v>15.840000000000002</v>
      </c>
      <c r="G29" s="19">
        <f>[25]Junho!$H$10</f>
        <v>20.88</v>
      </c>
      <c r="H29" s="19">
        <f>[25]Junho!$H$11</f>
        <v>18.36</v>
      </c>
      <c r="I29" s="19">
        <f>[25]Junho!$H$12</f>
        <v>24.12</v>
      </c>
      <c r="J29" s="19">
        <f>[25]Junho!$H$13</f>
        <v>12.6</v>
      </c>
      <c r="K29" s="19">
        <f>[25]Junho!$H$14</f>
        <v>13.68</v>
      </c>
      <c r="L29" s="19">
        <f>[25]Junho!$H$15</f>
        <v>29.52</v>
      </c>
      <c r="M29" s="19">
        <f>[25]Junho!$H$16</f>
        <v>31.319999999999997</v>
      </c>
      <c r="N29" s="19">
        <f>[25]Junho!$H$17</f>
        <v>23.759999999999998</v>
      </c>
      <c r="O29" s="19">
        <f>[25]Junho!$H$18</f>
        <v>14.4</v>
      </c>
      <c r="P29" s="19">
        <f>[25]Junho!$H$19</f>
        <v>13.32</v>
      </c>
      <c r="Q29" s="19">
        <f>[25]Junho!$H$20</f>
        <v>10.44</v>
      </c>
      <c r="R29" s="19">
        <f>[25]Junho!$H$21</f>
        <v>8.2799999999999994</v>
      </c>
      <c r="S29" s="19">
        <f>[25]Junho!$H$22</f>
        <v>17.64</v>
      </c>
      <c r="T29" s="19">
        <f>[25]Junho!$H$23</f>
        <v>16.2</v>
      </c>
      <c r="U29" s="19">
        <f>[25]Junho!$H$24</f>
        <v>11.879999999999999</v>
      </c>
      <c r="V29" s="19">
        <f>[25]Junho!$H$25</f>
        <v>18.36</v>
      </c>
      <c r="W29" s="19">
        <f>[25]Junho!$H$26</f>
        <v>21.240000000000002</v>
      </c>
      <c r="X29" s="19">
        <f>[25]Junho!$H$27</f>
        <v>15.840000000000002</v>
      </c>
      <c r="Y29" s="19">
        <f>[25]Junho!$H$28</f>
        <v>15.840000000000002</v>
      </c>
      <c r="Z29" s="19">
        <f>[25]Junho!$H$29</f>
        <v>16.920000000000002</v>
      </c>
      <c r="AA29" s="19">
        <f>[25]Junho!$H$30</f>
        <v>14.4</v>
      </c>
      <c r="AB29" s="19">
        <f>[25]Junho!$H$31</f>
        <v>21.6</v>
      </c>
      <c r="AC29" s="19">
        <f>[25]Junho!$H$32</f>
        <v>17.64</v>
      </c>
      <c r="AD29" s="19">
        <f>[25]Junho!$H$33</f>
        <v>17.64</v>
      </c>
      <c r="AE29" s="19">
        <f>[25]Junho!$H$34</f>
        <v>7.9200000000000008</v>
      </c>
      <c r="AF29" s="39">
        <f t="shared" si="3"/>
        <v>31.319999999999997</v>
      </c>
    </row>
    <row r="30" spans="1:32" ht="17.100000000000001" customHeight="1" x14ac:dyDescent="0.2">
      <c r="A30" s="17" t="s">
        <v>31</v>
      </c>
      <c r="B30" s="19">
        <f>[26]Junho!$H$5</f>
        <v>12.96</v>
      </c>
      <c r="C30" s="19">
        <f>[26]Junho!$H$6</f>
        <v>12.6</v>
      </c>
      <c r="D30" s="19">
        <f>[26]Junho!$H$7</f>
        <v>12.24</v>
      </c>
      <c r="E30" s="19">
        <f>[26]Junho!$H$8</f>
        <v>18.720000000000002</v>
      </c>
      <c r="F30" s="19">
        <f>[26]Junho!$H$9</f>
        <v>22.32</v>
      </c>
      <c r="G30" s="19">
        <f>[26]Junho!$H$10</f>
        <v>25.56</v>
      </c>
      <c r="H30" s="19">
        <f>[26]Junho!$H$11</f>
        <v>28.44</v>
      </c>
      <c r="I30" s="19">
        <f>[26]Junho!$H$12</f>
        <v>29.52</v>
      </c>
      <c r="J30" s="19">
        <f>[26]Junho!$H$13</f>
        <v>25.92</v>
      </c>
      <c r="K30" s="19">
        <f>[26]Junho!$H$14</f>
        <v>15.48</v>
      </c>
      <c r="L30" s="19">
        <f>[26]Junho!$H$15</f>
        <v>30.96</v>
      </c>
      <c r="M30" s="19">
        <f>[26]Junho!$H$16</f>
        <v>23.759999999999998</v>
      </c>
      <c r="N30" s="19">
        <f>[26]Junho!$H$17</f>
        <v>18.720000000000002</v>
      </c>
      <c r="O30" s="19">
        <f>[26]Junho!$H$18</f>
        <v>9.7200000000000006</v>
      </c>
      <c r="P30" s="19">
        <f>[26]Junho!$H$19</f>
        <v>12.96</v>
      </c>
      <c r="Q30" s="19">
        <f>[26]Junho!$H$20</f>
        <v>10.44</v>
      </c>
      <c r="R30" s="19">
        <f>[26]Junho!$H$21</f>
        <v>16.2</v>
      </c>
      <c r="S30" s="19">
        <f>[26]Junho!$H$22</f>
        <v>22.32</v>
      </c>
      <c r="T30" s="19">
        <f>[26]Junho!$H$23</f>
        <v>18</v>
      </c>
      <c r="U30" s="19">
        <f>[26]Junho!$H$24</f>
        <v>10.08</v>
      </c>
      <c r="V30" s="19">
        <f>[26]Junho!$H$25</f>
        <v>12.96</v>
      </c>
      <c r="W30" s="19">
        <f>[26]Junho!$H$26</f>
        <v>20.52</v>
      </c>
      <c r="X30" s="19">
        <f>[26]Junho!$H$27</f>
        <v>15.48</v>
      </c>
      <c r="Y30" s="19">
        <f>[26]Junho!$H$28</f>
        <v>15.120000000000001</v>
      </c>
      <c r="Z30" s="19">
        <f>[26]Junho!$H$29</f>
        <v>16.559999999999999</v>
      </c>
      <c r="AA30" s="19">
        <f>[26]Junho!$H$30</f>
        <v>18.720000000000002</v>
      </c>
      <c r="AB30" s="19">
        <f>[26]Junho!$H$31</f>
        <v>18.36</v>
      </c>
      <c r="AC30" s="19">
        <f>[26]Junho!$H$32</f>
        <v>10.44</v>
      </c>
      <c r="AD30" s="19">
        <f>[26]Junho!$H$33</f>
        <v>10.8</v>
      </c>
      <c r="AE30" s="19">
        <f>[26]Junho!$H$34</f>
        <v>8.2799999999999994</v>
      </c>
      <c r="AF30" s="39">
        <f t="shared" si="3"/>
        <v>30.96</v>
      </c>
    </row>
    <row r="31" spans="1:32" ht="17.100000000000001" customHeight="1" x14ac:dyDescent="0.2">
      <c r="A31" s="17" t="s">
        <v>51</v>
      </c>
      <c r="B31" s="19">
        <f>[27]Junho!$H$5</f>
        <v>11.520000000000001</v>
      </c>
      <c r="C31" s="19">
        <f>[27]Junho!$H$6</f>
        <v>14.04</v>
      </c>
      <c r="D31" s="19">
        <f>[27]Junho!$H$7</f>
        <v>13.32</v>
      </c>
      <c r="E31" s="19">
        <f>[27]Junho!$H$8</f>
        <v>25.92</v>
      </c>
      <c r="F31" s="19">
        <f>[27]Junho!$H$9</f>
        <v>24.48</v>
      </c>
      <c r="G31" s="19">
        <f>[27]Junho!$H$10</f>
        <v>28.08</v>
      </c>
      <c r="H31" s="19">
        <f>[27]Junho!$H$11</f>
        <v>29.16</v>
      </c>
      <c r="I31" s="19">
        <f>[27]Junho!$H$12</f>
        <v>27</v>
      </c>
      <c r="J31" s="19">
        <f>[27]Junho!$H$13</f>
        <v>16.920000000000002</v>
      </c>
      <c r="K31" s="19">
        <f>[27]Junho!$H$14</f>
        <v>23.400000000000002</v>
      </c>
      <c r="L31" s="19">
        <f>[27]Junho!$H$15</f>
        <v>23.400000000000002</v>
      </c>
      <c r="M31" s="19">
        <f>[27]Junho!$H$16</f>
        <v>26.28</v>
      </c>
      <c r="N31" s="19">
        <f>[27]Junho!$H$17</f>
        <v>21.6</v>
      </c>
      <c r="O31" s="19">
        <f>[27]Junho!$H$18</f>
        <v>21.240000000000002</v>
      </c>
      <c r="P31" s="19">
        <f>[27]Junho!$H$19</f>
        <v>16.2</v>
      </c>
      <c r="Q31" s="19">
        <f>[27]Junho!$H$20</f>
        <v>16.559999999999999</v>
      </c>
      <c r="R31" s="19">
        <f>[27]Junho!$H$21</f>
        <v>24.12</v>
      </c>
      <c r="S31" s="19">
        <f>[27]Junho!$H$22</f>
        <v>19.8</v>
      </c>
      <c r="T31" s="19">
        <f>[27]Junho!$H$23</f>
        <v>30.240000000000002</v>
      </c>
      <c r="U31" s="19">
        <f>[27]Junho!$H$24</f>
        <v>20.88</v>
      </c>
      <c r="V31" s="19">
        <f>[27]Junho!$H$25</f>
        <v>16.920000000000002</v>
      </c>
      <c r="W31" s="19">
        <f>[27]Junho!$H$26</f>
        <v>19.440000000000001</v>
      </c>
      <c r="X31" s="19">
        <f>[27]Junho!$H$27</f>
        <v>23.040000000000003</v>
      </c>
      <c r="Y31" s="19">
        <f>[27]Junho!$H$28</f>
        <v>18.36</v>
      </c>
      <c r="Z31" s="19">
        <f>[27]Junho!$H$29</f>
        <v>22.68</v>
      </c>
      <c r="AA31" s="19">
        <f>[27]Junho!$H$30</f>
        <v>18.36</v>
      </c>
      <c r="AB31" s="19">
        <f>[27]Junho!$H$31</f>
        <v>19.8</v>
      </c>
      <c r="AC31" s="19">
        <f>[27]Junho!$H$32</f>
        <v>20.16</v>
      </c>
      <c r="AD31" s="19">
        <f>[27]Junho!$H$33</f>
        <v>14.76</v>
      </c>
      <c r="AE31" s="19">
        <f>[27]Junho!$H$34</f>
        <v>10.8</v>
      </c>
      <c r="AF31" s="39">
        <f>MAX(B31:AE31)</f>
        <v>30.240000000000002</v>
      </c>
    </row>
    <row r="32" spans="1:32" ht="17.100000000000001" customHeight="1" x14ac:dyDescent="0.2">
      <c r="A32" s="17" t="s">
        <v>20</v>
      </c>
      <c r="B32" s="19">
        <f>[28]Junho!$H$5</f>
        <v>8.64</v>
      </c>
      <c r="C32" s="19">
        <f>[28]Junho!$H$6</f>
        <v>9</v>
      </c>
      <c r="D32" s="19">
        <f>[28]Junho!$H$7</f>
        <v>4.32</v>
      </c>
      <c r="E32" s="19">
        <f>[28]Junho!$H$8</f>
        <v>12.96</v>
      </c>
      <c r="F32" s="19">
        <f>[28]Junho!$H$9</f>
        <v>17.64</v>
      </c>
      <c r="G32" s="19">
        <f>[28]Junho!$H$10</f>
        <v>12.6</v>
      </c>
      <c r="H32" s="19">
        <f>[28]Junho!$H$11</f>
        <v>12.24</v>
      </c>
      <c r="I32" s="19">
        <f>[28]Junho!$H$12</f>
        <v>17.64</v>
      </c>
      <c r="J32" s="19">
        <f>[28]Junho!$H$13</f>
        <v>8.2799999999999994</v>
      </c>
      <c r="K32" s="19">
        <f>[28]Junho!$H$14</f>
        <v>7.9200000000000008</v>
      </c>
      <c r="L32" s="19">
        <f>[28]Junho!$H$15</f>
        <v>14.76</v>
      </c>
      <c r="M32" s="19">
        <f>[28]Junho!$H$16</f>
        <v>18.36</v>
      </c>
      <c r="N32" s="19">
        <f>[28]Junho!$H$17</f>
        <v>11.879999999999999</v>
      </c>
      <c r="O32" s="19">
        <f>[28]Junho!$H$18</f>
        <v>13.32</v>
      </c>
      <c r="P32" s="19">
        <f>[28]Junho!$H$19</f>
        <v>10.08</v>
      </c>
      <c r="Q32" s="19">
        <f>[28]Junho!$H$20</f>
        <v>6.12</v>
      </c>
      <c r="R32" s="19">
        <f>[28]Junho!$H$21</f>
        <v>9</v>
      </c>
      <c r="S32" s="19">
        <f>[28]Junho!$H$22</f>
        <v>6.84</v>
      </c>
      <c r="T32" s="19">
        <f>[28]Junho!$H$23</f>
        <v>9.7200000000000006</v>
      </c>
      <c r="U32" s="19">
        <f>[28]Junho!$H$24</f>
        <v>10.08</v>
      </c>
      <c r="V32" s="19">
        <f>[28]Junho!$H$25</f>
        <v>7.2</v>
      </c>
      <c r="W32" s="19">
        <f>[28]Junho!$H$26</f>
        <v>8.64</v>
      </c>
      <c r="X32" s="19">
        <f>[28]Junho!$H$27</f>
        <v>12.24</v>
      </c>
      <c r="Y32" s="19">
        <f>[28]Junho!$H$28</f>
        <v>7.2</v>
      </c>
      <c r="Z32" s="19">
        <f>[28]Junho!$H$29</f>
        <v>11.879999999999999</v>
      </c>
      <c r="AA32" s="19">
        <f>[28]Junho!$H$30</f>
        <v>10.08</v>
      </c>
      <c r="AB32" s="19">
        <f>[28]Junho!$H$31</f>
        <v>9.3600000000000012</v>
      </c>
      <c r="AC32" s="19">
        <f>[28]Junho!$H$32</f>
        <v>12.6</v>
      </c>
      <c r="AD32" s="19">
        <f>[28]Junho!$H$33</f>
        <v>10.08</v>
      </c>
      <c r="AE32" s="19">
        <f>[28]Junho!$H$34</f>
        <v>6.12</v>
      </c>
      <c r="AF32" s="39">
        <f>MAX(B32:AE32)</f>
        <v>18.36</v>
      </c>
    </row>
    <row r="33" spans="1:35" s="5" customFormat="1" ht="17.100000000000001" customHeight="1" x14ac:dyDescent="0.2">
      <c r="A33" s="32" t="s">
        <v>33</v>
      </c>
      <c r="B33" s="33">
        <f t="shared" ref="B33:AF33" si="4">MAX(B5:B32)</f>
        <v>19.079999999999998</v>
      </c>
      <c r="C33" s="33">
        <f t="shared" si="4"/>
        <v>21.240000000000002</v>
      </c>
      <c r="D33" s="33">
        <f t="shared" si="4"/>
        <v>22.32</v>
      </c>
      <c r="E33" s="33">
        <f t="shared" si="4"/>
        <v>25.92</v>
      </c>
      <c r="F33" s="33">
        <f t="shared" si="4"/>
        <v>28.08</v>
      </c>
      <c r="G33" s="33">
        <f t="shared" si="4"/>
        <v>33.840000000000003</v>
      </c>
      <c r="H33" s="33">
        <f t="shared" si="4"/>
        <v>37.080000000000005</v>
      </c>
      <c r="I33" s="33">
        <f t="shared" si="4"/>
        <v>39.24</v>
      </c>
      <c r="J33" s="33">
        <f t="shared" si="4"/>
        <v>25.92</v>
      </c>
      <c r="K33" s="33">
        <f t="shared" si="4"/>
        <v>27.720000000000002</v>
      </c>
      <c r="L33" s="33">
        <f t="shared" si="4"/>
        <v>30.96</v>
      </c>
      <c r="M33" s="33">
        <f t="shared" si="4"/>
        <v>31.319999999999997</v>
      </c>
      <c r="N33" s="33">
        <f t="shared" si="4"/>
        <v>23.759999999999998</v>
      </c>
      <c r="O33" s="33">
        <f t="shared" si="4"/>
        <v>21.96</v>
      </c>
      <c r="P33" s="33">
        <f t="shared" si="4"/>
        <v>20.52</v>
      </c>
      <c r="Q33" s="33">
        <f t="shared" si="4"/>
        <v>23.759999999999998</v>
      </c>
      <c r="R33" s="33">
        <f t="shared" si="4"/>
        <v>24.12</v>
      </c>
      <c r="S33" s="33">
        <f t="shared" si="4"/>
        <v>22.32</v>
      </c>
      <c r="T33" s="33">
        <f t="shared" si="4"/>
        <v>30.240000000000002</v>
      </c>
      <c r="U33" s="33">
        <f t="shared" si="4"/>
        <v>22.32</v>
      </c>
      <c r="V33" s="33">
        <f t="shared" si="4"/>
        <v>24.840000000000003</v>
      </c>
      <c r="W33" s="33">
        <f t="shared" si="4"/>
        <v>25.56</v>
      </c>
      <c r="X33" s="33">
        <f t="shared" si="4"/>
        <v>26.28</v>
      </c>
      <c r="Y33" s="33">
        <f t="shared" si="4"/>
        <v>19.440000000000001</v>
      </c>
      <c r="Z33" s="33">
        <f t="shared" si="4"/>
        <v>23.400000000000002</v>
      </c>
      <c r="AA33" s="33">
        <f t="shared" si="4"/>
        <v>25.56</v>
      </c>
      <c r="AB33" s="33">
        <f t="shared" si="4"/>
        <v>24.840000000000003</v>
      </c>
      <c r="AC33" s="33">
        <f t="shared" si="4"/>
        <v>21.6</v>
      </c>
      <c r="AD33" s="33">
        <f t="shared" si="4"/>
        <v>18.36</v>
      </c>
      <c r="AE33" s="33">
        <f t="shared" si="4"/>
        <v>15.840000000000002</v>
      </c>
      <c r="AF33" s="39">
        <f t="shared" si="4"/>
        <v>39.24</v>
      </c>
    </row>
    <row r="35" spans="1:35" x14ac:dyDescent="0.2">
      <c r="A35" s="82"/>
      <c r="B35" s="82"/>
      <c r="C35" s="83"/>
      <c r="D35" s="83" t="s">
        <v>142</v>
      </c>
      <c r="E35" s="83"/>
      <c r="F35" s="83"/>
      <c r="G35" s="83"/>
      <c r="H35" s="2"/>
      <c r="I35" s="2"/>
      <c r="J35" s="2"/>
      <c r="K35" s="2"/>
      <c r="L35" s="2"/>
      <c r="M35" s="2" t="s">
        <v>52</v>
      </c>
      <c r="N35" s="2"/>
      <c r="O35" s="2"/>
      <c r="P35" s="2"/>
      <c r="Q35" s="2"/>
      <c r="R35" s="2"/>
      <c r="S35" s="2"/>
      <c r="T35" s="2"/>
      <c r="U35" s="2"/>
      <c r="V35" s="2" t="s">
        <v>140</v>
      </c>
      <c r="W35" s="2"/>
      <c r="X35" s="2"/>
      <c r="Y35" s="2"/>
      <c r="Z35" s="2"/>
      <c r="AA35" s="2"/>
      <c r="AB35" s="2"/>
      <c r="AC35" s="2"/>
      <c r="AD35" s="9"/>
      <c r="AE35" s="2"/>
      <c r="AF35" s="2"/>
      <c r="AG35" s="9"/>
      <c r="AH35" s="2"/>
    </row>
    <row r="36" spans="1:35" x14ac:dyDescent="0.2">
      <c r="B36" s="2"/>
      <c r="C36" s="2"/>
      <c r="D36" s="2"/>
      <c r="E36" s="2"/>
      <c r="F36" s="2"/>
      <c r="G36" s="2"/>
      <c r="H36" s="2"/>
      <c r="I36" s="2"/>
      <c r="J36" s="20"/>
      <c r="K36" s="20"/>
      <c r="L36" s="20"/>
      <c r="M36" s="20" t="s">
        <v>53</v>
      </c>
      <c r="N36" s="20"/>
      <c r="O36" s="20"/>
      <c r="P36" s="20"/>
      <c r="Q36" s="2"/>
      <c r="R36" s="2"/>
      <c r="S36" s="2"/>
      <c r="T36" s="2"/>
      <c r="U36" s="2"/>
      <c r="V36" s="20" t="s">
        <v>141</v>
      </c>
      <c r="W36" s="20"/>
      <c r="X36" s="2"/>
      <c r="Y36" s="2"/>
      <c r="Z36" s="2"/>
      <c r="AA36" s="2"/>
      <c r="AB36" s="2"/>
      <c r="AC36" s="2"/>
      <c r="AD36" s="9"/>
      <c r="AE36" s="1"/>
      <c r="AF36"/>
      <c r="AG36" s="2"/>
      <c r="AH36" s="2"/>
      <c r="AI36" s="2"/>
    </row>
    <row r="37" spans="1:35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31"/>
      <c r="R37" s="31"/>
      <c r="S37" s="31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G37" s="1"/>
      <c r="AH37" s="15"/>
    </row>
    <row r="38" spans="1:35" x14ac:dyDescent="0.2">
      <c r="D38" s="2"/>
      <c r="E38" s="90"/>
      <c r="F38" s="90"/>
      <c r="G38" s="90"/>
      <c r="H38" s="90" t="s">
        <v>144</v>
      </c>
      <c r="I38" s="90"/>
      <c r="J38" s="90"/>
      <c r="K38" s="90"/>
      <c r="L38" s="90"/>
    </row>
    <row r="39" spans="1:35" x14ac:dyDescent="0.2">
      <c r="C39" s="3" t="s">
        <v>54</v>
      </c>
      <c r="X39" s="3" t="s">
        <v>54</v>
      </c>
    </row>
    <row r="40" spans="1:35" x14ac:dyDescent="0.2">
      <c r="G40" s="3" t="s">
        <v>54</v>
      </c>
      <c r="L40" s="3" t="s">
        <v>54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zoomScale="90" zoomScaleNormal="90" workbookViewId="0">
      <selection activeCell="AI22" sqref="AI22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15.28515625" style="6" bestFit="1" customWidth="1"/>
    <col min="33" max="33" width="9.140625" style="1"/>
  </cols>
  <sheetData>
    <row r="1" spans="1:33" ht="20.100000000000001" customHeight="1" x14ac:dyDescent="0.2">
      <c r="A1" s="99" t="s">
        <v>29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</row>
    <row r="2" spans="1:33" s="4" customFormat="1" ht="14.25" customHeight="1" x14ac:dyDescent="0.2">
      <c r="A2" s="96" t="s">
        <v>21</v>
      </c>
      <c r="B2" s="94" t="s">
        <v>139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7"/>
    </row>
    <row r="3" spans="1:33" s="5" customFormat="1" ht="11.25" customHeight="1" x14ac:dyDescent="0.2">
      <c r="A3" s="96"/>
      <c r="B3" s="97">
        <v>1</v>
      </c>
      <c r="C3" s="97">
        <f>SUM(B3+1)</f>
        <v>2</v>
      </c>
      <c r="D3" s="97">
        <f t="shared" ref="D3:AD3" si="0">SUM(C3+1)</f>
        <v>3</v>
      </c>
      <c r="E3" s="97">
        <f t="shared" si="0"/>
        <v>4</v>
      </c>
      <c r="F3" s="97">
        <f t="shared" si="0"/>
        <v>5</v>
      </c>
      <c r="G3" s="97">
        <f t="shared" si="0"/>
        <v>6</v>
      </c>
      <c r="H3" s="97">
        <f t="shared" si="0"/>
        <v>7</v>
      </c>
      <c r="I3" s="97">
        <f t="shared" si="0"/>
        <v>8</v>
      </c>
      <c r="J3" s="97">
        <f t="shared" si="0"/>
        <v>9</v>
      </c>
      <c r="K3" s="97">
        <f t="shared" si="0"/>
        <v>10</v>
      </c>
      <c r="L3" s="97">
        <f t="shared" si="0"/>
        <v>11</v>
      </c>
      <c r="M3" s="97">
        <f t="shared" si="0"/>
        <v>12</v>
      </c>
      <c r="N3" s="97">
        <f t="shared" si="0"/>
        <v>13</v>
      </c>
      <c r="O3" s="97">
        <f t="shared" si="0"/>
        <v>14</v>
      </c>
      <c r="P3" s="97">
        <f t="shared" si="0"/>
        <v>15</v>
      </c>
      <c r="Q3" s="97">
        <f t="shared" si="0"/>
        <v>16</v>
      </c>
      <c r="R3" s="97">
        <f t="shared" si="0"/>
        <v>17</v>
      </c>
      <c r="S3" s="97">
        <f t="shared" si="0"/>
        <v>18</v>
      </c>
      <c r="T3" s="97">
        <f t="shared" si="0"/>
        <v>19</v>
      </c>
      <c r="U3" s="97">
        <f t="shared" si="0"/>
        <v>20</v>
      </c>
      <c r="V3" s="97">
        <f t="shared" si="0"/>
        <v>21</v>
      </c>
      <c r="W3" s="97">
        <f t="shared" si="0"/>
        <v>22</v>
      </c>
      <c r="X3" s="97">
        <f t="shared" si="0"/>
        <v>23</v>
      </c>
      <c r="Y3" s="97">
        <f t="shared" si="0"/>
        <v>24</v>
      </c>
      <c r="Z3" s="97">
        <f t="shared" si="0"/>
        <v>25</v>
      </c>
      <c r="AA3" s="97">
        <f t="shared" si="0"/>
        <v>26</v>
      </c>
      <c r="AB3" s="97">
        <f t="shared" si="0"/>
        <v>27</v>
      </c>
      <c r="AC3" s="97">
        <f t="shared" si="0"/>
        <v>28</v>
      </c>
      <c r="AD3" s="97">
        <f t="shared" si="0"/>
        <v>29</v>
      </c>
      <c r="AE3" s="97">
        <v>30</v>
      </c>
      <c r="AF3" s="16" t="s">
        <v>43</v>
      </c>
      <c r="AG3" s="10"/>
    </row>
    <row r="4" spans="1:33" s="5" customFormat="1" ht="12" customHeight="1" x14ac:dyDescent="0.2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16" t="s">
        <v>39</v>
      </c>
      <c r="AG4" s="10"/>
    </row>
    <row r="5" spans="1:33" s="5" customFormat="1" ht="13.5" customHeight="1" x14ac:dyDescent="0.2">
      <c r="A5" s="17" t="s">
        <v>47</v>
      </c>
      <c r="B5" s="22" t="str">
        <f>[1]Junho!$I$5</f>
        <v>L</v>
      </c>
      <c r="C5" s="22" t="str">
        <f>[1]Junho!$I$6</f>
        <v>O</v>
      </c>
      <c r="D5" s="22" t="str">
        <f>[1]Junho!$I$7</f>
        <v>NO</v>
      </c>
      <c r="E5" s="22" t="str">
        <f>[1]Junho!$I$8</f>
        <v>O</v>
      </c>
      <c r="F5" s="22" t="str">
        <f>[1]Junho!$I$9</f>
        <v>NE</v>
      </c>
      <c r="G5" s="22" t="str">
        <f>[1]Junho!$I$10</f>
        <v>NE</v>
      </c>
      <c r="H5" s="22" t="str">
        <f>[1]Junho!$I$11</f>
        <v>NE</v>
      </c>
      <c r="I5" s="22" t="str">
        <f>[1]Junho!$I$12</f>
        <v>L</v>
      </c>
      <c r="J5" s="22" t="str">
        <f>[1]Junho!$I$13</f>
        <v>O</v>
      </c>
      <c r="K5" s="22" t="str">
        <f>[1]Junho!$I$14</f>
        <v>O</v>
      </c>
      <c r="L5" s="22" t="str">
        <f>[1]Junho!$I$15</f>
        <v>O</v>
      </c>
      <c r="M5" s="22" t="str">
        <f>[1]Junho!$I$16</f>
        <v>SE</v>
      </c>
      <c r="N5" s="22" t="str">
        <f>[1]Junho!$I$17</f>
        <v>SE</v>
      </c>
      <c r="O5" s="22" t="str">
        <f>[1]Junho!$I$18</f>
        <v>NO</v>
      </c>
      <c r="P5" s="22" t="str">
        <f>[1]Junho!$I$19</f>
        <v>S</v>
      </c>
      <c r="Q5" s="22" t="str">
        <f>[1]Junho!$I$20</f>
        <v>SO</v>
      </c>
      <c r="R5" s="22" t="str">
        <f>[1]Junho!$I$21</f>
        <v>O</v>
      </c>
      <c r="S5" s="22" t="str">
        <f>[1]Junho!$I$22</f>
        <v>O</v>
      </c>
      <c r="T5" s="22" t="str">
        <f>[1]Junho!$I$23</f>
        <v>O</v>
      </c>
      <c r="U5" s="22" t="str">
        <f>[1]Junho!$I$24</f>
        <v>O</v>
      </c>
      <c r="V5" s="22" t="str">
        <f>[1]Junho!$I$25</f>
        <v>S</v>
      </c>
      <c r="W5" s="22" t="str">
        <f>[1]Junho!$I$26</f>
        <v>O</v>
      </c>
      <c r="X5" s="22" t="str">
        <f>[1]Junho!$I$27</f>
        <v>SE</v>
      </c>
      <c r="Y5" s="22" t="str">
        <f>[1]Junho!$I$28</f>
        <v>SE</v>
      </c>
      <c r="Z5" s="22" t="str">
        <f>[1]Junho!$I$29</f>
        <v>L</v>
      </c>
      <c r="AA5" s="22" t="str">
        <f>[1]Junho!$I$30</f>
        <v>NE</v>
      </c>
      <c r="AB5" s="22" t="str">
        <f>[1]Junho!$I$31</f>
        <v>NE</v>
      </c>
      <c r="AC5" s="22" t="str">
        <f>[1]Junho!$I$32</f>
        <v>N</v>
      </c>
      <c r="AD5" s="22" t="str">
        <f>[1]Junho!$I$33</f>
        <v>N</v>
      </c>
      <c r="AE5" s="22" t="str">
        <f>[1]Junho!$I$34</f>
        <v>NO</v>
      </c>
      <c r="AF5" s="84" t="str">
        <f>[1]Junho!$I$35</f>
        <v>O</v>
      </c>
      <c r="AG5" s="10"/>
    </row>
    <row r="6" spans="1:33" s="1" customFormat="1" ht="11.25" customHeight="1" x14ac:dyDescent="0.2">
      <c r="A6" s="17" t="s">
        <v>0</v>
      </c>
      <c r="B6" s="19" t="str">
        <f>[2]Junho!$I$5</f>
        <v>SO</v>
      </c>
      <c r="C6" s="19" t="str">
        <f>[2]Junho!$I$6</f>
        <v>SO</v>
      </c>
      <c r="D6" s="19" t="str">
        <f>[2]Junho!$I$7</f>
        <v>SO</v>
      </c>
      <c r="E6" s="19" t="str">
        <f>[2]Junho!$I$8</f>
        <v>SO</v>
      </c>
      <c r="F6" s="19" t="str">
        <f>[2]Junho!$I$9</f>
        <v>SO</v>
      </c>
      <c r="G6" s="19" t="str">
        <f>[2]Junho!$I$10</f>
        <v>SO</v>
      </c>
      <c r="H6" s="19" t="str">
        <f>[2]Junho!$I$11</f>
        <v>SO</v>
      </c>
      <c r="I6" s="19" t="str">
        <f>[2]Junho!$I$12</f>
        <v>SO</v>
      </c>
      <c r="J6" s="19" t="str">
        <f>[2]Junho!$I$13</f>
        <v>SO</v>
      </c>
      <c r="K6" s="19" t="str">
        <f>[2]Junho!$I$14</f>
        <v>SO</v>
      </c>
      <c r="L6" s="19" t="str">
        <f>[2]Junho!$I$15</f>
        <v>SO</v>
      </c>
      <c r="M6" s="19" t="str">
        <f>[2]Junho!$I$16</f>
        <v>SO</v>
      </c>
      <c r="N6" s="19" t="str">
        <f>[2]Junho!$I$17</f>
        <v>SO</v>
      </c>
      <c r="O6" s="19" t="str">
        <f>[2]Junho!$I$18</f>
        <v>SO</v>
      </c>
      <c r="P6" s="19" t="str">
        <f>[2]Junho!$I$19</f>
        <v>SO</v>
      </c>
      <c r="Q6" s="19" t="str">
        <f>[2]Junho!$I$20</f>
        <v>SO</v>
      </c>
      <c r="R6" s="19" t="str">
        <f>[2]Junho!$I$21</f>
        <v>SO</v>
      </c>
      <c r="S6" s="19" t="str">
        <f>[2]Junho!$I$22</f>
        <v>SO</v>
      </c>
      <c r="T6" s="23" t="str">
        <f>[2]Junho!$I$23</f>
        <v>SO</v>
      </c>
      <c r="U6" s="23" t="str">
        <f>[2]Junho!$I$24</f>
        <v>SO</v>
      </c>
      <c r="V6" s="23" t="str">
        <f>[2]Junho!$I$25</f>
        <v>SO</v>
      </c>
      <c r="W6" s="23" t="str">
        <f>[2]Junho!$I$26</f>
        <v>SO</v>
      </c>
      <c r="X6" s="23" t="str">
        <f>[2]Junho!$I$27</f>
        <v>SO</v>
      </c>
      <c r="Y6" s="23" t="str">
        <f>[2]Junho!$I$28</f>
        <v>SO</v>
      </c>
      <c r="Z6" s="23" t="str">
        <f>[2]Junho!$I$29</f>
        <v>SO</v>
      </c>
      <c r="AA6" s="23" t="str">
        <f>[2]Junho!$I$30</f>
        <v>SO</v>
      </c>
      <c r="AB6" s="23" t="str">
        <f>[2]Junho!$I$31</f>
        <v>SO</v>
      </c>
      <c r="AC6" s="23" t="str">
        <f>[2]Junho!$I$32</f>
        <v>SO</v>
      </c>
      <c r="AD6" s="23" t="str">
        <f>[2]Junho!$I$33</f>
        <v>SO</v>
      </c>
      <c r="AE6" s="23" t="str">
        <f>[2]Junho!$I$34</f>
        <v>SO</v>
      </c>
      <c r="AF6" s="51" t="str">
        <f>[2]Junho!$I$35</f>
        <v>SO</v>
      </c>
      <c r="AG6" s="2"/>
    </row>
    <row r="7" spans="1:33" ht="12" customHeight="1" x14ac:dyDescent="0.2">
      <c r="A7" s="17" t="s">
        <v>1</v>
      </c>
      <c r="B7" s="86" t="str">
        <f>[3]Junho!$I$5</f>
        <v>*</v>
      </c>
      <c r="C7" s="86" t="str">
        <f>[3]Junho!$I$6</f>
        <v>*</v>
      </c>
      <c r="D7" s="86" t="str">
        <f>[3]Junho!$I$7</f>
        <v>*</v>
      </c>
      <c r="E7" s="87" t="str">
        <f>[3]Junho!$I$8</f>
        <v>*</v>
      </c>
      <c r="F7" s="87" t="str">
        <f>[3]Junho!$I$9</f>
        <v>*</v>
      </c>
      <c r="G7" s="87" t="str">
        <f>[3]Junho!$I$10</f>
        <v>*</v>
      </c>
      <c r="H7" s="87" t="str">
        <f>[3]Junho!$I$11</f>
        <v>*</v>
      </c>
      <c r="I7" s="87" t="str">
        <f>[3]Junho!$I$12</f>
        <v>*</v>
      </c>
      <c r="J7" s="87" t="str">
        <f>[3]Junho!$I$13</f>
        <v>*</v>
      </c>
      <c r="K7" s="87" t="str">
        <f>[3]Junho!$I$14</f>
        <v>*</v>
      </c>
      <c r="L7" s="87" t="str">
        <f>[3]Junho!$I$15</f>
        <v>*</v>
      </c>
      <c r="M7" s="87" t="str">
        <f>[3]Junho!$I$16</f>
        <v>*</v>
      </c>
      <c r="N7" s="87" t="str">
        <f>[3]Junho!$I$17</f>
        <v>*</v>
      </c>
      <c r="O7" s="87" t="str">
        <f>[3]Junho!$I$18</f>
        <v>*</v>
      </c>
      <c r="P7" s="87" t="str">
        <f>[3]Junho!$I$19</f>
        <v>*</v>
      </c>
      <c r="Q7" s="87" t="str">
        <f>[3]Junho!$I$20</f>
        <v>*</v>
      </c>
      <c r="R7" s="87" t="str">
        <f>[3]Junho!$I$21</f>
        <v>*</v>
      </c>
      <c r="S7" s="87" t="str">
        <f>[3]Junho!$I$22</f>
        <v>*</v>
      </c>
      <c r="T7" s="51" t="str">
        <f>[3]Junho!$I$23</f>
        <v>*</v>
      </c>
      <c r="U7" s="51" t="str">
        <f>[3]Junho!$I$24</f>
        <v>*</v>
      </c>
      <c r="V7" s="51" t="str">
        <f>[3]Junho!$I$25</f>
        <v>*</v>
      </c>
      <c r="W7" s="51" t="str">
        <f>[3]Junho!$I$26</f>
        <v>*</v>
      </c>
      <c r="X7" s="51" t="str">
        <f>[3]Junho!$I$27</f>
        <v>*</v>
      </c>
      <c r="Y7" s="51" t="str">
        <f>[3]Junho!$I$28</f>
        <v>*</v>
      </c>
      <c r="Z7" s="51" t="str">
        <f>[3]Junho!$I$29</f>
        <v>*</v>
      </c>
      <c r="AA7" s="51" t="str">
        <f>[3]Junho!$I$30</f>
        <v>*</v>
      </c>
      <c r="AB7" s="51" t="str">
        <f>[3]Junho!$I$31</f>
        <v>*</v>
      </c>
      <c r="AC7" s="51" t="str">
        <f>[3]Junho!$I$32</f>
        <v>*</v>
      </c>
      <c r="AD7" s="51" t="str">
        <f>[3]Junho!$I$33</f>
        <v>*</v>
      </c>
      <c r="AE7" s="51" t="str">
        <f>[3]Junho!$I$34</f>
        <v>*</v>
      </c>
      <c r="AF7" s="51" t="s">
        <v>143</v>
      </c>
      <c r="AG7" s="2"/>
    </row>
    <row r="8" spans="1:33" ht="12" customHeight="1" x14ac:dyDescent="0.2">
      <c r="A8" s="17" t="s">
        <v>55</v>
      </c>
      <c r="B8" s="21" t="str">
        <f>[4]Junho!$I$5</f>
        <v>SO</v>
      </c>
      <c r="C8" s="21" t="str">
        <f>[4]Junho!$I$6</f>
        <v>S</v>
      </c>
      <c r="D8" s="21" t="str">
        <f>[4]Junho!$I$7</f>
        <v>SE</v>
      </c>
      <c r="E8" s="21" t="str">
        <f>[4]Junho!$I$8</f>
        <v>L</v>
      </c>
      <c r="F8" s="21" t="str">
        <f>[4]Junho!$I$9</f>
        <v>NE</v>
      </c>
      <c r="G8" s="21" t="str">
        <f>[4]Junho!$I$10</f>
        <v>N</v>
      </c>
      <c r="H8" s="21" t="str">
        <f>[4]Junho!$I$11</f>
        <v>NO</v>
      </c>
      <c r="I8" s="21" t="str">
        <f>[4]Junho!$I$12</f>
        <v>N</v>
      </c>
      <c r="J8" s="21" t="str">
        <f>[4]Junho!$I$13</f>
        <v>SO</v>
      </c>
      <c r="K8" s="21" t="str">
        <f>[4]Junho!$I$14</f>
        <v>L</v>
      </c>
      <c r="L8" s="21" t="str">
        <f>[4]Junho!$I$15</f>
        <v>L</v>
      </c>
      <c r="M8" s="21" t="str">
        <f>[4]Junho!$I$16</f>
        <v>L</v>
      </c>
      <c r="N8" s="21" t="str">
        <f>[4]Junho!$I$17</f>
        <v>L</v>
      </c>
      <c r="O8" s="21" t="str">
        <f>[4]Junho!$I$18</f>
        <v>L</v>
      </c>
      <c r="P8" s="21" t="str">
        <f>[4]Junho!$I$19</f>
        <v>SE</v>
      </c>
      <c r="Q8" s="21" t="str">
        <f>[4]Junho!$I$20</f>
        <v>SE</v>
      </c>
      <c r="R8" s="21" t="str">
        <f>[4]Junho!$I$21</f>
        <v>SE</v>
      </c>
      <c r="S8" s="21" t="str">
        <f>[4]Junho!$I$22</f>
        <v>SE</v>
      </c>
      <c r="T8" s="24" t="str">
        <f>[4]Junho!$I$23</f>
        <v>S</v>
      </c>
      <c r="U8" s="24" t="str">
        <f>[4]Junho!$I$24</f>
        <v>SE</v>
      </c>
      <c r="V8" s="24" t="str">
        <f>[4]Junho!$I$25</f>
        <v>L</v>
      </c>
      <c r="W8" s="24" t="str">
        <f>[4]Junho!$I$26</f>
        <v>L</v>
      </c>
      <c r="X8" s="24" t="str">
        <f>[4]Junho!$I$27</f>
        <v>L</v>
      </c>
      <c r="Y8" s="24" t="str">
        <f>[4]Junho!$I$28</f>
        <v>NE</v>
      </c>
      <c r="Z8" s="24" t="str">
        <f>[4]Junho!$I$29</f>
        <v>NE</v>
      </c>
      <c r="AA8" s="24" t="str">
        <f>[4]Junho!$I$30</f>
        <v>NE</v>
      </c>
      <c r="AB8" s="24" t="str">
        <f>[4]Junho!$I$31</f>
        <v>N</v>
      </c>
      <c r="AC8" s="24" t="str">
        <f>[4]Junho!$I$32</f>
        <v>NE</v>
      </c>
      <c r="AD8" s="24" t="str">
        <f>[4]Junho!$I$33</f>
        <v>O</v>
      </c>
      <c r="AE8" s="24" t="str">
        <f>[4]Junho!$I$34</f>
        <v>O</v>
      </c>
      <c r="AF8" s="51" t="str">
        <f>[4]Junho!$I$35</f>
        <v>L</v>
      </c>
      <c r="AG8" s="2"/>
    </row>
    <row r="9" spans="1:33" ht="11.25" customHeight="1" x14ac:dyDescent="0.2">
      <c r="A9" s="17" t="s">
        <v>48</v>
      </c>
      <c r="B9" s="25" t="str">
        <f>[5]Junho!$I$5</f>
        <v>S</v>
      </c>
      <c r="C9" s="25" t="str">
        <f>[5]Junho!$I$6</f>
        <v>S</v>
      </c>
      <c r="D9" s="25" t="str">
        <f>[5]Junho!$I$7</f>
        <v>NE</v>
      </c>
      <c r="E9" s="25" t="str">
        <f>[5]Junho!$I$8</f>
        <v>NE</v>
      </c>
      <c r="F9" s="25" t="str">
        <f>[5]Junho!$I$9</f>
        <v>N</v>
      </c>
      <c r="G9" s="25" t="str">
        <f>[5]Junho!$I$10</f>
        <v>N</v>
      </c>
      <c r="H9" s="25" t="str">
        <f>[5]Junho!$I$11</f>
        <v>N</v>
      </c>
      <c r="I9" s="25" t="str">
        <f>[5]Junho!$I$12</f>
        <v>N</v>
      </c>
      <c r="J9" s="25" t="str">
        <f>[5]Junho!$I$13</f>
        <v>SE</v>
      </c>
      <c r="K9" s="25" t="str">
        <f>[5]Junho!$I$14</f>
        <v>NE</v>
      </c>
      <c r="L9" s="25" t="str">
        <f>[5]Junho!$I$15</f>
        <v>NE</v>
      </c>
      <c r="M9" s="25" t="str">
        <f>[5]Junho!$I$16</f>
        <v>NE</v>
      </c>
      <c r="N9" s="25" t="str">
        <f>[5]Junho!$I$17</f>
        <v>NE</v>
      </c>
      <c r="O9" s="25" t="str">
        <f>[5]Junho!$I$18</f>
        <v>SO</v>
      </c>
      <c r="P9" s="25" t="str">
        <f>[5]Junho!$I$19</f>
        <v>SO</v>
      </c>
      <c r="Q9" s="25" t="str">
        <f>[5]Junho!$I$20</f>
        <v>NE</v>
      </c>
      <c r="R9" s="25" t="str">
        <f>[5]Junho!$I$21</f>
        <v>SO</v>
      </c>
      <c r="S9" s="25" t="str">
        <f>[5]Junho!$I$22</f>
        <v>SO</v>
      </c>
      <c r="T9" s="24" t="str">
        <f>[5]Junho!$I$23</f>
        <v>S</v>
      </c>
      <c r="U9" s="24" t="str">
        <f>[5]Junho!$I$24</f>
        <v>SO</v>
      </c>
      <c r="V9" s="24" t="str">
        <f>[5]Junho!$I$25</f>
        <v>NE</v>
      </c>
      <c r="W9" s="24" t="str">
        <f>[5]Junho!$I$26</f>
        <v>NE</v>
      </c>
      <c r="X9" s="24" t="str">
        <f>[5]Junho!$I$27</f>
        <v>NE</v>
      </c>
      <c r="Y9" s="24" t="str">
        <f>[5]Junho!$I$28</f>
        <v>NE</v>
      </c>
      <c r="Z9" s="24" t="str">
        <f>[5]Junho!$I$29</f>
        <v>NE</v>
      </c>
      <c r="AA9" s="24" t="str">
        <f>[5]Junho!$I$30</f>
        <v>NE</v>
      </c>
      <c r="AB9" s="24" t="str">
        <f>[5]Junho!$I$31</f>
        <v>SO</v>
      </c>
      <c r="AC9" s="24" t="str">
        <f>[5]Junho!$I$32</f>
        <v>O</v>
      </c>
      <c r="AD9" s="24" t="str">
        <f>[5]Junho!$I$33</f>
        <v>SO</v>
      </c>
      <c r="AE9" s="24" t="str">
        <f>[5]Junho!$I$34</f>
        <v>NE</v>
      </c>
      <c r="AF9" s="51" t="str">
        <f>[5]Junho!$I$35</f>
        <v>NE</v>
      </c>
      <c r="AG9" s="2"/>
    </row>
    <row r="10" spans="1:33" ht="12.75" customHeight="1" x14ac:dyDescent="0.2">
      <c r="A10" s="17" t="s">
        <v>2</v>
      </c>
      <c r="B10" s="26" t="str">
        <f>[6]Junho!$I$5</f>
        <v>L</v>
      </c>
      <c r="C10" s="26" t="str">
        <f>[6]Junho!$I$6</f>
        <v>L</v>
      </c>
      <c r="D10" s="26" t="str">
        <f>[6]Junho!$I$7</f>
        <v>L</v>
      </c>
      <c r="E10" s="26" t="str">
        <f>[6]Junho!$I$8</f>
        <v>L</v>
      </c>
      <c r="F10" s="26" t="str">
        <f>[6]Junho!$I$9</f>
        <v>L</v>
      </c>
      <c r="G10" s="26" t="str">
        <f>[6]Junho!$I$10</f>
        <v>L</v>
      </c>
      <c r="H10" s="26" t="str">
        <f>[6]Junho!$I$11</f>
        <v>L</v>
      </c>
      <c r="I10" s="26" t="str">
        <f>[6]Junho!$I$12</f>
        <v>L</v>
      </c>
      <c r="J10" s="26" t="str">
        <f>[6]Junho!$I$13</f>
        <v>L</v>
      </c>
      <c r="K10" s="26" t="str">
        <f>[6]Junho!$I$14</f>
        <v>L</v>
      </c>
      <c r="L10" s="26" t="str">
        <f>[6]Junho!$I$15</f>
        <v>L</v>
      </c>
      <c r="M10" s="26" t="str">
        <f>[6]Junho!$I$16</f>
        <v>L</v>
      </c>
      <c r="N10" s="26" t="str">
        <f>[6]Junho!$I$17</f>
        <v>L</v>
      </c>
      <c r="O10" s="26" t="str">
        <f>[6]Junho!$I$18</f>
        <v>L</v>
      </c>
      <c r="P10" s="26" t="str">
        <f>[6]Junho!$I$19</f>
        <v>L</v>
      </c>
      <c r="Q10" s="26" t="str">
        <f>[6]Junho!$I$20</f>
        <v>L</v>
      </c>
      <c r="R10" s="26" t="str">
        <f>[6]Junho!$I$21</f>
        <v>L</v>
      </c>
      <c r="S10" s="26" t="str">
        <f>[6]Junho!$I$22</f>
        <v>L</v>
      </c>
      <c r="T10" s="23" t="str">
        <f>[6]Junho!$I$23</f>
        <v>L</v>
      </c>
      <c r="U10" s="23" t="str">
        <f>[6]Junho!$I$24</f>
        <v>L</v>
      </c>
      <c r="V10" s="26" t="str">
        <f>[6]Junho!$I$25</f>
        <v>L</v>
      </c>
      <c r="W10" s="23" t="str">
        <f>[6]Junho!$I$26</f>
        <v>L</v>
      </c>
      <c r="X10" s="23" t="str">
        <f>[6]Junho!$I$27</f>
        <v>L</v>
      </c>
      <c r="Y10" s="23" t="str">
        <f>[6]Junho!$I$28</f>
        <v>L</v>
      </c>
      <c r="Z10" s="23" t="str">
        <f>[6]Junho!$I$29</f>
        <v>L</v>
      </c>
      <c r="AA10" s="23" t="str">
        <f>[6]Junho!$I$30</f>
        <v>L</v>
      </c>
      <c r="AB10" s="23" t="str">
        <f>[6]Junho!$I$31</f>
        <v>L</v>
      </c>
      <c r="AC10" s="23" t="str">
        <f>[6]Junho!$I$32</f>
        <v>L</v>
      </c>
      <c r="AD10" s="23" t="str">
        <f>[6]Junho!$I$33</f>
        <v>L</v>
      </c>
      <c r="AE10" s="23" t="str">
        <f>[6]Junho!$I$34</f>
        <v>L</v>
      </c>
      <c r="AF10" s="51" t="str">
        <f>[6]Junho!$I$35</f>
        <v>L</v>
      </c>
      <c r="AG10" s="2"/>
    </row>
    <row r="11" spans="1:33" ht="11.25" customHeight="1" x14ac:dyDescent="0.2">
      <c r="A11" s="17" t="s">
        <v>3</v>
      </c>
      <c r="B11" s="26" t="str">
        <f>[7]Junho!$I$5</f>
        <v>O</v>
      </c>
      <c r="C11" s="26" t="str">
        <f>[7]Junho!$I$6</f>
        <v>L</v>
      </c>
      <c r="D11" s="26" t="str">
        <f>[7]Junho!$I$7</f>
        <v>L</v>
      </c>
      <c r="E11" s="26" t="str">
        <f>[7]Junho!$I$8</f>
        <v>L</v>
      </c>
      <c r="F11" s="26" t="str">
        <f>[7]Junho!$I$9</f>
        <v>SO</v>
      </c>
      <c r="G11" s="26" t="str">
        <f>[7]Junho!$I$10</f>
        <v>O</v>
      </c>
      <c r="H11" s="26" t="str">
        <f>[7]Junho!$I$11</f>
        <v>NO</v>
      </c>
      <c r="I11" s="26" t="str">
        <f>[7]Junho!$I$12</f>
        <v>O</v>
      </c>
      <c r="J11" s="26" t="str">
        <f>[7]Junho!$I$13</f>
        <v>L</v>
      </c>
      <c r="K11" s="26" t="str">
        <f>[7]Junho!$I$14</f>
        <v>L</v>
      </c>
      <c r="L11" s="26" t="str">
        <f>[7]Junho!$I$15</f>
        <v>L</v>
      </c>
      <c r="M11" s="26" t="str">
        <f>[7]Junho!$I$16</f>
        <v>L</v>
      </c>
      <c r="N11" s="26" t="str">
        <f>[7]Junho!$I$17</f>
        <v>L</v>
      </c>
      <c r="O11" s="26" t="str">
        <f>[7]Junho!$I$18</f>
        <v>O</v>
      </c>
      <c r="P11" s="26" t="str">
        <f>[7]Junho!$I$19</f>
        <v>O</v>
      </c>
      <c r="Q11" s="26" t="str">
        <f>[7]Junho!$I$20</f>
        <v>O</v>
      </c>
      <c r="R11" s="26" t="str">
        <f>[7]Junho!$I$21</f>
        <v>O</v>
      </c>
      <c r="S11" s="26" t="str">
        <f>[7]Junho!$I$22</f>
        <v>O</v>
      </c>
      <c r="T11" s="23" t="str">
        <f>[7]Junho!$I$23</f>
        <v>O</v>
      </c>
      <c r="U11" s="23" t="str">
        <f>[7]Junho!$I$24</f>
        <v>L</v>
      </c>
      <c r="V11" s="23" t="str">
        <f>[7]Junho!$I$25</f>
        <v>L</v>
      </c>
      <c r="W11" s="23" t="str">
        <f>[7]Junho!$I$26</f>
        <v>L</v>
      </c>
      <c r="X11" s="23" t="str">
        <f>[7]Junho!$I$27</f>
        <v>L</v>
      </c>
      <c r="Y11" s="23" t="str">
        <f>[7]Junho!$I$28</f>
        <v>SO</v>
      </c>
      <c r="Z11" s="23" t="str">
        <f>[7]Junho!$I$29</f>
        <v>SO</v>
      </c>
      <c r="AA11" s="23" t="str">
        <f>[7]Junho!$I$30</f>
        <v>O</v>
      </c>
      <c r="AB11" s="23" t="str">
        <f>[7]Junho!$I$31</f>
        <v>SO</v>
      </c>
      <c r="AC11" s="23" t="str">
        <f>[7]Junho!$I$32</f>
        <v>SO</v>
      </c>
      <c r="AD11" s="23" t="str">
        <f>[7]Junho!$I$33</f>
        <v>SO</v>
      </c>
      <c r="AE11" s="23" t="str">
        <f>[7]Junho!$I$34</f>
        <v>L</v>
      </c>
      <c r="AF11" s="51" t="str">
        <f>[7]Junho!$I$35</f>
        <v>L</v>
      </c>
      <c r="AG11" s="2"/>
    </row>
    <row r="12" spans="1:33" ht="10.5" customHeight="1" x14ac:dyDescent="0.2">
      <c r="A12" s="17" t="s">
        <v>4</v>
      </c>
      <c r="B12" s="26" t="str">
        <f>[8]Junho!$I$5</f>
        <v>NO</v>
      </c>
      <c r="C12" s="26" t="str">
        <f>[8]Junho!$I$6</f>
        <v>S</v>
      </c>
      <c r="D12" s="26" t="str">
        <f>[8]Junho!$I$7</f>
        <v>SE</v>
      </c>
      <c r="E12" s="26" t="str">
        <f>[8]Junho!$I$8</f>
        <v>NE</v>
      </c>
      <c r="F12" s="26" t="str">
        <f>[8]Junho!$I$9</f>
        <v>N</v>
      </c>
      <c r="G12" s="26" t="str">
        <f>[8]Junho!$I$10</f>
        <v>N</v>
      </c>
      <c r="H12" s="26" t="str">
        <f>[8]Junho!$I$11</f>
        <v>N</v>
      </c>
      <c r="I12" s="26" t="str">
        <f>[8]Junho!$I$12</f>
        <v>N</v>
      </c>
      <c r="J12" s="26" t="str">
        <f>[8]Junho!$I$13</f>
        <v>SE</v>
      </c>
      <c r="K12" s="26" t="str">
        <f>[8]Junho!$I$14</f>
        <v>L</v>
      </c>
      <c r="L12" s="26" t="str">
        <f>[8]Junho!$I$15</f>
        <v>L</v>
      </c>
      <c r="M12" s="26" t="str">
        <f>[8]Junho!$I$16</f>
        <v>L</v>
      </c>
      <c r="N12" s="26" t="str">
        <f>[8]Junho!$I$17</f>
        <v>L</v>
      </c>
      <c r="O12" s="26" t="str">
        <f>[8]Junho!$I$18</f>
        <v>L</v>
      </c>
      <c r="P12" s="26" t="str">
        <f>[8]Junho!$I$19</f>
        <v>L</v>
      </c>
      <c r="Q12" s="26" t="str">
        <f>[8]Junho!$I$20</f>
        <v>L</v>
      </c>
      <c r="R12" s="26" t="str">
        <f>[8]Junho!$I$21</f>
        <v>SE</v>
      </c>
      <c r="S12" s="26" t="str">
        <f>[8]Junho!$I$22</f>
        <v>SE</v>
      </c>
      <c r="T12" s="23" t="str">
        <f>[8]Junho!$I$23</f>
        <v>S</v>
      </c>
      <c r="U12" s="23" t="str">
        <f>[8]Junho!$I$24</f>
        <v>SE</v>
      </c>
      <c r="V12" s="23" t="str">
        <f>[8]Junho!$I$25</f>
        <v>L</v>
      </c>
      <c r="W12" s="23" t="str">
        <f>[8]Junho!$I$26</f>
        <v>L</v>
      </c>
      <c r="X12" s="23" t="str">
        <f>[8]Junho!$I$27</f>
        <v>L</v>
      </c>
      <c r="Y12" s="23" t="str">
        <f>[8]Junho!$I$28</f>
        <v>L</v>
      </c>
      <c r="Z12" s="23" t="str">
        <f>[8]Junho!$I$29</f>
        <v>NO</v>
      </c>
      <c r="AA12" s="23" t="str">
        <f>[8]Junho!$I$30</f>
        <v>NO</v>
      </c>
      <c r="AB12" s="23" t="str">
        <f>[8]Junho!$I$31</f>
        <v>N</v>
      </c>
      <c r="AC12" s="23" t="str">
        <f>[8]Junho!$I$32</f>
        <v>O</v>
      </c>
      <c r="AD12" s="23" t="str">
        <f>[8]Junho!$I$33</f>
        <v>O</v>
      </c>
      <c r="AE12" s="23" t="str">
        <f>[8]Junho!$I$34</f>
        <v>SE</v>
      </c>
      <c r="AF12" s="51" t="str">
        <f>[8]Junho!$I$35</f>
        <v>L</v>
      </c>
      <c r="AG12" s="2"/>
    </row>
    <row r="13" spans="1:33" ht="10.5" customHeight="1" x14ac:dyDescent="0.2">
      <c r="A13" s="17" t="s">
        <v>5</v>
      </c>
      <c r="B13" s="23" t="str">
        <f>[9]Junho!$I$5</f>
        <v>SO</v>
      </c>
      <c r="C13" s="23" t="str">
        <f>[9]Junho!$I$6</f>
        <v>L</v>
      </c>
      <c r="D13" s="23" t="str">
        <f>[9]Junho!$I$7</f>
        <v>L</v>
      </c>
      <c r="E13" s="23" t="str">
        <f>[9]Junho!$I$8</f>
        <v>L</v>
      </c>
      <c r="F13" s="23" t="str">
        <f>[9]Junho!$I$9</f>
        <v>NE</v>
      </c>
      <c r="G13" s="23" t="str">
        <f>[9]Junho!$I$10</f>
        <v>N</v>
      </c>
      <c r="H13" s="23" t="str">
        <f>[9]Junho!$I$11</f>
        <v>L</v>
      </c>
      <c r="I13" s="23" t="str">
        <f>[9]Junho!$I$12</f>
        <v>NE</v>
      </c>
      <c r="J13" s="23" t="str">
        <f>[9]Junho!$I$13</f>
        <v>L</v>
      </c>
      <c r="K13" s="23" t="str">
        <f>[9]Junho!$I$14</f>
        <v>SE</v>
      </c>
      <c r="L13" s="23" t="str">
        <f>[9]Junho!$I$15</f>
        <v>SE</v>
      </c>
      <c r="M13" s="23" t="str">
        <f>[9]Junho!$I$16</f>
        <v>L</v>
      </c>
      <c r="N13" s="23" t="str">
        <f>[9]Junho!$I$17</f>
        <v>L</v>
      </c>
      <c r="O13" s="23" t="str">
        <f>[9]Junho!$I$18</f>
        <v>SO</v>
      </c>
      <c r="P13" s="23" t="str">
        <f>[9]Junho!$I$19</f>
        <v>SO</v>
      </c>
      <c r="Q13" s="23" t="str">
        <f>[9]Junho!$I$20</f>
        <v>O</v>
      </c>
      <c r="R13" s="23" t="str">
        <f>[9]Junho!$I$21</f>
        <v>SO</v>
      </c>
      <c r="S13" s="23" t="str">
        <f>[9]Junho!$I$22</f>
        <v>SO</v>
      </c>
      <c r="T13" s="23" t="str">
        <f>[9]Junho!$I$23</f>
        <v>SO</v>
      </c>
      <c r="U13" s="23" t="str">
        <f>[9]Junho!$I$24</f>
        <v>S</v>
      </c>
      <c r="V13" s="23" t="str">
        <f>[9]Junho!$I$25</f>
        <v>L</v>
      </c>
      <c r="W13" s="23" t="str">
        <f>[9]Junho!$I$26</f>
        <v>L</v>
      </c>
      <c r="X13" s="23" t="str">
        <f>[9]Junho!$I$27</f>
        <v>SE</v>
      </c>
      <c r="Y13" s="23" t="str">
        <f>[9]Junho!$I$28</f>
        <v>L</v>
      </c>
      <c r="Z13" s="23" t="str">
        <f>[9]Junho!$I$29</f>
        <v>L</v>
      </c>
      <c r="AA13" s="23" t="str">
        <f>[9]Junho!$I$30</f>
        <v>L</v>
      </c>
      <c r="AB13" s="23" t="str">
        <f>[9]Junho!$I$31</f>
        <v>SO</v>
      </c>
      <c r="AC13" s="23" t="str">
        <f>[9]Junho!$I$32</f>
        <v>O</v>
      </c>
      <c r="AD13" s="23" t="str">
        <f>[9]Junho!$I$33</f>
        <v>SO</v>
      </c>
      <c r="AE13" s="23" t="str">
        <f>[9]Junho!$I$34</f>
        <v>SO</v>
      </c>
      <c r="AF13" s="51" t="str">
        <f>[9]Junho!$I$35</f>
        <v>L</v>
      </c>
      <c r="AG13" s="2"/>
    </row>
    <row r="14" spans="1:33" ht="12" customHeight="1" x14ac:dyDescent="0.2">
      <c r="A14" s="17" t="s">
        <v>50</v>
      </c>
      <c r="B14" s="23" t="str">
        <f>[10]Junho!$I$5</f>
        <v>N</v>
      </c>
      <c r="C14" s="23" t="str">
        <f>[10]Junho!$I$6</f>
        <v>SE</v>
      </c>
      <c r="D14" s="23" t="str">
        <f>[10]Junho!$I$7</f>
        <v>NE</v>
      </c>
      <c r="E14" s="23" t="str">
        <f>[10]Junho!$I$8</f>
        <v>NE</v>
      </c>
      <c r="F14" s="23" t="str">
        <f>[10]Junho!$I$9</f>
        <v>NE</v>
      </c>
      <c r="G14" s="23" t="str">
        <f>[10]Junho!$I$10</f>
        <v>N</v>
      </c>
      <c r="H14" s="23" t="str">
        <f>[10]Junho!$I$11</f>
        <v>N</v>
      </c>
      <c r="I14" s="23" t="str">
        <f>[10]Junho!$I$12</f>
        <v>N</v>
      </c>
      <c r="J14" s="23" t="str">
        <f>[10]Junho!$I$13</f>
        <v>NE</v>
      </c>
      <c r="K14" s="23" t="str">
        <f>[10]Junho!$I$14</f>
        <v>L</v>
      </c>
      <c r="L14" s="23" t="str">
        <f>[10]Junho!$I$15</f>
        <v>NE</v>
      </c>
      <c r="M14" s="23" t="str">
        <f>[10]Junho!$I$16</f>
        <v>NE</v>
      </c>
      <c r="N14" s="23" t="str">
        <f>[10]Junho!$I$17</f>
        <v>NE</v>
      </c>
      <c r="O14" s="23" t="str">
        <f>[10]Junho!$I$18</f>
        <v>NE</v>
      </c>
      <c r="P14" s="23" t="str">
        <f>[10]Junho!$I$19</f>
        <v>NE</v>
      </c>
      <c r="Q14" s="23" t="str">
        <f>[10]Junho!$I$20</f>
        <v>NE</v>
      </c>
      <c r="R14" s="23" t="str">
        <f>[10]Junho!$I$21</f>
        <v>L</v>
      </c>
      <c r="S14" s="23" t="str">
        <f>[10]Junho!$I$22</f>
        <v>L</v>
      </c>
      <c r="T14" s="23" t="str">
        <f>[10]Junho!$I$23</f>
        <v>SE</v>
      </c>
      <c r="U14" s="23" t="str">
        <f>[10]Junho!$I$24</f>
        <v>L</v>
      </c>
      <c r="V14" s="23" t="str">
        <f>[10]Junho!$I$25</f>
        <v>L</v>
      </c>
      <c r="W14" s="23" t="str">
        <f>[10]Junho!$I$26</f>
        <v>NE</v>
      </c>
      <c r="X14" s="23" t="str">
        <f>[10]Junho!$I$27</f>
        <v>NE</v>
      </c>
      <c r="Y14" s="23" t="str">
        <f>[10]Junho!$I$28</f>
        <v>NE</v>
      </c>
      <c r="Z14" s="23" t="str">
        <f>[10]Junho!$I$29</f>
        <v>NE</v>
      </c>
      <c r="AA14" s="23" t="str">
        <f>[10]Junho!$I$30</f>
        <v>NE</v>
      </c>
      <c r="AB14" s="23" t="str">
        <f>[10]Junho!$I$31</f>
        <v>NE</v>
      </c>
      <c r="AC14" s="23" t="str">
        <f>[10]Junho!$I$32</f>
        <v>O</v>
      </c>
      <c r="AD14" s="23" t="str">
        <f>[10]Junho!$I$33</f>
        <v>O</v>
      </c>
      <c r="AE14" s="23" t="str">
        <f>[10]Junho!$I$34</f>
        <v>NE</v>
      </c>
      <c r="AF14" s="51" t="str">
        <f>[10]Junho!$I$35</f>
        <v>NE</v>
      </c>
      <c r="AG14" s="2"/>
    </row>
    <row r="15" spans="1:33" ht="9.75" customHeight="1" x14ac:dyDescent="0.2">
      <c r="A15" s="17" t="s">
        <v>6</v>
      </c>
      <c r="B15" s="23" t="str">
        <f>[11]Junho!$I$5</f>
        <v>L</v>
      </c>
      <c r="C15" s="23" t="str">
        <f>[11]Junho!$I$6</f>
        <v>SE</v>
      </c>
      <c r="D15" s="23" t="str">
        <f>[11]Junho!$I$7</f>
        <v>SE</v>
      </c>
      <c r="E15" s="23" t="str">
        <f>[11]Junho!$I$8</f>
        <v>SE</v>
      </c>
      <c r="F15" s="23" t="str">
        <f>[11]Junho!$I$9</f>
        <v>SE</v>
      </c>
      <c r="G15" s="23" t="str">
        <f>[11]Junho!$I$10</f>
        <v>NO</v>
      </c>
      <c r="H15" s="23" t="str">
        <f>[11]Junho!$I$11</f>
        <v>NO</v>
      </c>
      <c r="I15" s="23" t="str">
        <f>[11]Junho!$I$12</f>
        <v>NO</v>
      </c>
      <c r="J15" s="23" t="str">
        <f>[11]Junho!$I$13</f>
        <v>S</v>
      </c>
      <c r="K15" s="23" t="str">
        <f>[11]Junho!$I$14</f>
        <v>SE</v>
      </c>
      <c r="L15" s="23" t="str">
        <f>[11]Junho!$I$15</f>
        <v>SE</v>
      </c>
      <c r="M15" s="23" t="str">
        <f>[11]Junho!$I$16</f>
        <v>SE</v>
      </c>
      <c r="N15" s="23" t="str">
        <f>[11]Junho!$I$17</f>
        <v>SE</v>
      </c>
      <c r="O15" s="23" t="str">
        <f>[11]Junho!$I$18</f>
        <v>SO</v>
      </c>
      <c r="P15" s="23" t="str">
        <f>[11]Junho!$I$19</f>
        <v>NO</v>
      </c>
      <c r="Q15" s="23" t="str">
        <f>[11]Junho!$I$20</f>
        <v>L</v>
      </c>
      <c r="R15" s="23" t="str">
        <f>[11]Junho!$I$21</f>
        <v>SE</v>
      </c>
      <c r="S15" s="23" t="str">
        <f>[11]Junho!$I$22</f>
        <v>SE</v>
      </c>
      <c r="T15" s="23" t="str">
        <f>[11]Junho!$I$23</f>
        <v>SE</v>
      </c>
      <c r="U15" s="23" t="str">
        <f>[11]Junho!$I$24</f>
        <v>SE</v>
      </c>
      <c r="V15" s="23" t="str">
        <f>[11]Junho!$I$25</f>
        <v>SE</v>
      </c>
      <c r="W15" s="23" t="str">
        <f>[11]Junho!$I$26</f>
        <v>SE</v>
      </c>
      <c r="X15" s="23" t="str">
        <f>[11]Junho!$I$27</f>
        <v>SE</v>
      </c>
      <c r="Y15" s="23" t="str">
        <f>[11]Junho!$I$28</f>
        <v>SE</v>
      </c>
      <c r="Z15" s="23" t="str">
        <f>[11]Junho!$I$29</f>
        <v>S</v>
      </c>
      <c r="AA15" s="23" t="str">
        <f>[11]Junho!$I$30</f>
        <v>NO</v>
      </c>
      <c r="AB15" s="23" t="str">
        <f>[11]Junho!$I$31</f>
        <v>L</v>
      </c>
      <c r="AC15" s="23" t="str">
        <f>[11]Junho!$I$32</f>
        <v>SO</v>
      </c>
      <c r="AD15" s="23" t="str">
        <f>[11]Junho!$I$33</f>
        <v>O</v>
      </c>
      <c r="AE15" s="23" t="str">
        <f>[11]Junho!$I$34</f>
        <v>SE</v>
      </c>
      <c r="AF15" s="51" t="str">
        <f>[11]Junho!$I$35</f>
        <v>SE</v>
      </c>
      <c r="AG15" s="2"/>
    </row>
    <row r="16" spans="1:33" ht="10.5" customHeight="1" x14ac:dyDescent="0.2">
      <c r="A16" s="17" t="s">
        <v>7</v>
      </c>
      <c r="B16" s="26" t="str">
        <f>[12]Junho!$I$5</f>
        <v>S</v>
      </c>
      <c r="C16" s="26" t="str">
        <f>[12]Junho!$I$6</f>
        <v>S</v>
      </c>
      <c r="D16" s="26" t="str">
        <f>[12]Junho!$I$7</f>
        <v>SE</v>
      </c>
      <c r="E16" s="26" t="str">
        <f>[12]Junho!$I$8</f>
        <v>NE</v>
      </c>
      <c r="F16" s="26" t="str">
        <f>[12]Junho!$I$9</f>
        <v>N</v>
      </c>
      <c r="G16" s="26" t="str">
        <f>[12]Junho!$I$10</f>
        <v>N</v>
      </c>
      <c r="H16" s="26" t="str">
        <f>[12]Junho!$I$11</f>
        <v>N</v>
      </c>
      <c r="I16" s="26" t="str">
        <f>[12]Junho!$I$12</f>
        <v>N</v>
      </c>
      <c r="J16" s="26" t="str">
        <f>[12]Junho!$I$13</f>
        <v>S</v>
      </c>
      <c r="K16" s="26" t="str">
        <f>[12]Junho!$I$14</f>
        <v>S</v>
      </c>
      <c r="L16" s="26" t="str">
        <f>[12]Junho!$I$15</f>
        <v>NE</v>
      </c>
      <c r="M16" s="26" t="str">
        <f>[12]Junho!$I$16</f>
        <v>NE</v>
      </c>
      <c r="N16" s="26" t="str">
        <f>[12]Junho!$I$17</f>
        <v>NE</v>
      </c>
      <c r="O16" s="26" t="str">
        <f>[12]Junho!$I$18</f>
        <v>S</v>
      </c>
      <c r="P16" s="26" t="str">
        <f>[12]Junho!$I$19</f>
        <v>S</v>
      </c>
      <c r="Q16" s="26" t="str">
        <f>[12]Junho!$I$20</f>
        <v>SE</v>
      </c>
      <c r="R16" s="26" t="str">
        <f>[12]Junho!$I$21</f>
        <v>NE</v>
      </c>
      <c r="S16" s="26" t="str">
        <f>[12]Junho!$I$22</f>
        <v>S</v>
      </c>
      <c r="T16" s="23" t="str">
        <f>[12]Junho!$I$23</f>
        <v>S</v>
      </c>
      <c r="U16" s="23" t="str">
        <f>[12]Junho!$I$24</f>
        <v>SE</v>
      </c>
      <c r="V16" s="23" t="str">
        <f>[12]Junho!$I$25</f>
        <v>NE</v>
      </c>
      <c r="W16" s="23" t="str">
        <f>[12]Junho!$I$26</f>
        <v>NE</v>
      </c>
      <c r="X16" s="23" t="str">
        <f>[12]Junho!$I$27</f>
        <v>NE</v>
      </c>
      <c r="Y16" s="23" t="str">
        <f>[12]Junho!$I$28</f>
        <v>N</v>
      </c>
      <c r="Z16" s="23" t="str">
        <f>[12]Junho!$I$29</f>
        <v>N</v>
      </c>
      <c r="AA16" s="23" t="str">
        <f>[12]Junho!$I$30</f>
        <v>N</v>
      </c>
      <c r="AB16" s="23" t="str">
        <f>[12]Junho!$I$31</f>
        <v>N</v>
      </c>
      <c r="AC16" s="23" t="str">
        <f>[12]Junho!$I$32</f>
        <v>NO</v>
      </c>
      <c r="AD16" s="23" t="str">
        <f>[12]Junho!$I$33</f>
        <v>O</v>
      </c>
      <c r="AE16" s="23" t="str">
        <f>[12]Junho!$I$34</f>
        <v>S</v>
      </c>
      <c r="AF16" s="51" t="str">
        <f>[12]Junho!$I$35</f>
        <v>S</v>
      </c>
      <c r="AG16" s="2"/>
    </row>
    <row r="17" spans="1:36" ht="11.25" customHeight="1" x14ac:dyDescent="0.2">
      <c r="A17" s="17" t="s">
        <v>8</v>
      </c>
      <c r="B17" s="26" t="str">
        <f>[13]Junho!$I$5</f>
        <v>SO</v>
      </c>
      <c r="C17" s="26" t="str">
        <f>[13]Junho!$I$6</f>
        <v>S</v>
      </c>
      <c r="D17" s="26" t="str">
        <f>[13]Junho!$I$7</f>
        <v>NE</v>
      </c>
      <c r="E17" s="26" t="str">
        <f>[13]Junho!$I$8</f>
        <v>NE</v>
      </c>
      <c r="F17" s="26" t="str">
        <f>[13]Junho!$I$9</f>
        <v>NE</v>
      </c>
      <c r="G17" s="26" t="str">
        <f>[13]Junho!$I$10</f>
        <v>NO</v>
      </c>
      <c r="H17" s="26" t="str">
        <f>[13]Junho!$I$11</f>
        <v>NO</v>
      </c>
      <c r="I17" s="26" t="str">
        <f>[13]Junho!$I$12</f>
        <v>NO</v>
      </c>
      <c r="J17" s="26" t="str">
        <f>[13]Junho!$I$13</f>
        <v>SE</v>
      </c>
      <c r="K17" s="26" t="str">
        <f>[13]Junho!$I$14</f>
        <v>SE</v>
      </c>
      <c r="L17" s="26" t="str">
        <f>[13]Junho!$I$15</f>
        <v>NE</v>
      </c>
      <c r="M17" s="26" t="str">
        <f>[13]Junho!$I$16</f>
        <v>NE</v>
      </c>
      <c r="N17" s="26" t="str">
        <f>[13]Junho!$I$17</f>
        <v>NE</v>
      </c>
      <c r="O17" s="26" t="str">
        <f>[13]Junho!$I$18</f>
        <v>NE</v>
      </c>
      <c r="P17" s="26" t="str">
        <f>[13]Junho!$I$19</f>
        <v>S</v>
      </c>
      <c r="Q17" s="23" t="str">
        <f>[13]Junho!$I$20</f>
        <v>SE</v>
      </c>
      <c r="R17" s="23" t="str">
        <f>[13]Junho!$I$21</f>
        <v>SE</v>
      </c>
      <c r="S17" s="23" t="str">
        <f>[13]Junho!$I$22</f>
        <v>S</v>
      </c>
      <c r="T17" s="51" t="str">
        <f>[13]Junho!$I$23</f>
        <v>*</v>
      </c>
      <c r="U17" s="51" t="str">
        <f>[13]Junho!$I$24</f>
        <v>*</v>
      </c>
      <c r="V17" s="51" t="str">
        <f>[13]Junho!$I$25</f>
        <v>*</v>
      </c>
      <c r="W17" s="51" t="str">
        <f>[13]Junho!$I$26</f>
        <v>*</v>
      </c>
      <c r="X17" s="51" t="str">
        <f>[13]Junho!$I$27</f>
        <v>*</v>
      </c>
      <c r="Y17" s="51" t="str">
        <f>[13]Junho!$I$28</f>
        <v>*</v>
      </c>
      <c r="Z17" s="51" t="str">
        <f>[13]Junho!$I$29</f>
        <v>*</v>
      </c>
      <c r="AA17" s="51" t="str">
        <f>[13]Junho!$I$30</f>
        <v>*</v>
      </c>
      <c r="AB17" s="51" t="str">
        <f>[13]Junho!$I$31</f>
        <v>*</v>
      </c>
      <c r="AC17" s="51" t="str">
        <f>[13]Junho!$I$32</f>
        <v>*</v>
      </c>
      <c r="AD17" s="51" t="str">
        <f>[13]Junho!$I$33</f>
        <v>*</v>
      </c>
      <c r="AE17" s="51" t="str">
        <f>[13]Junho!$I$34</f>
        <v>*</v>
      </c>
      <c r="AF17" s="51" t="str">
        <f>[13]Junho!$I$35</f>
        <v>NE</v>
      </c>
      <c r="AG17" s="2"/>
    </row>
    <row r="18" spans="1:36" ht="11.25" customHeight="1" x14ac:dyDescent="0.2">
      <c r="A18" s="17" t="s">
        <v>9</v>
      </c>
      <c r="B18" s="26" t="str">
        <f>[14]Junho!$I$5</f>
        <v>L</v>
      </c>
      <c r="C18" s="26" t="str">
        <f>[14]Junho!$I$6</f>
        <v>L</v>
      </c>
      <c r="D18" s="26" t="str">
        <f>[14]Junho!$I$7</f>
        <v>L</v>
      </c>
      <c r="E18" s="26" t="str">
        <f>[14]Junho!$I$8</f>
        <v>L</v>
      </c>
      <c r="F18" s="26" t="str">
        <f>[14]Junho!$I$9</f>
        <v>L</v>
      </c>
      <c r="G18" s="26" t="str">
        <f>[14]Junho!$I$10</f>
        <v>L</v>
      </c>
      <c r="H18" s="26" t="str">
        <f>[14]Junho!$I$11</f>
        <v>L</v>
      </c>
      <c r="I18" s="26" t="str">
        <f>[14]Junho!$I$12</f>
        <v>L</v>
      </c>
      <c r="J18" s="26" t="str">
        <f>[14]Junho!$I$13</f>
        <v>L</v>
      </c>
      <c r="K18" s="26" t="str">
        <f>[14]Junho!$I$14</f>
        <v>L</v>
      </c>
      <c r="L18" s="26" t="str">
        <f>[14]Junho!$I$15</f>
        <v>L</v>
      </c>
      <c r="M18" s="26" t="str">
        <f>[14]Junho!$I$16</f>
        <v>L</v>
      </c>
      <c r="N18" s="26" t="str">
        <f>[14]Junho!$I$17</f>
        <v>L</v>
      </c>
      <c r="O18" s="26" t="str">
        <f>[14]Junho!$I$18</f>
        <v>L</v>
      </c>
      <c r="P18" s="26" t="str">
        <f>[14]Junho!$I$19</f>
        <v>L</v>
      </c>
      <c r="Q18" s="26" t="str">
        <f>[14]Junho!$I$20</f>
        <v>L</v>
      </c>
      <c r="R18" s="26" t="str">
        <f>[14]Junho!$I$21</f>
        <v>L</v>
      </c>
      <c r="S18" s="26" t="str">
        <f>[14]Junho!$I$22</f>
        <v>L</v>
      </c>
      <c r="T18" s="23" t="str">
        <f>[14]Junho!$I$23</f>
        <v>L</v>
      </c>
      <c r="U18" s="23" t="str">
        <f>[14]Junho!$I$24</f>
        <v>L</v>
      </c>
      <c r="V18" s="23" t="str">
        <f>[14]Junho!$I$25</f>
        <v>L</v>
      </c>
      <c r="W18" s="23" t="str">
        <f>[14]Junho!$I$26</f>
        <v>L</v>
      </c>
      <c r="X18" s="23" t="str">
        <f>[14]Junho!$I$27</f>
        <v>L</v>
      </c>
      <c r="Y18" s="23" t="str">
        <f>[14]Junho!$I$28</f>
        <v>L</v>
      </c>
      <c r="Z18" s="23" t="str">
        <f>[14]Junho!$I$29</f>
        <v>L</v>
      </c>
      <c r="AA18" s="23" t="str">
        <f>[14]Junho!$I$30</f>
        <v>L</v>
      </c>
      <c r="AB18" s="23" t="str">
        <f>[14]Junho!$I$31</f>
        <v>L</v>
      </c>
      <c r="AC18" s="23" t="str">
        <f>[14]Junho!$I$32</f>
        <v>L</v>
      </c>
      <c r="AD18" s="23" t="str">
        <f>[14]Junho!$I$33</f>
        <v>L</v>
      </c>
      <c r="AE18" s="23" t="str">
        <f>[14]Junho!$I$34</f>
        <v>L</v>
      </c>
      <c r="AF18" s="51" t="str">
        <f>[14]Junho!$I$35</f>
        <v>L</v>
      </c>
      <c r="AG18" s="2"/>
      <c r="AH18" s="50" t="s">
        <v>54</v>
      </c>
    </row>
    <row r="19" spans="1:36" ht="12" customHeight="1" x14ac:dyDescent="0.2">
      <c r="A19" s="17" t="s">
        <v>49</v>
      </c>
      <c r="B19" s="26" t="str">
        <f>[15]Junho!$I$5</f>
        <v>S</v>
      </c>
      <c r="C19" s="26" t="str">
        <f>[15]Junho!$I$6</f>
        <v>S</v>
      </c>
      <c r="D19" s="26" t="str">
        <f>[15]Junho!$I$7</f>
        <v>NE</v>
      </c>
      <c r="E19" s="26" t="str">
        <f>[15]Junho!$I$8</f>
        <v>N</v>
      </c>
      <c r="F19" s="26" t="str">
        <f>[15]Junho!$I$9</f>
        <v>N</v>
      </c>
      <c r="G19" s="26" t="str">
        <f>[15]Junho!$I$10</f>
        <v>N</v>
      </c>
      <c r="H19" s="26" t="str">
        <f>[15]Junho!$I$11</f>
        <v>N</v>
      </c>
      <c r="I19" s="26" t="str">
        <f>[15]Junho!$I$12</f>
        <v>N</v>
      </c>
      <c r="J19" s="26" t="str">
        <f>[15]Junho!$I$13</f>
        <v>SE</v>
      </c>
      <c r="K19" s="26" t="str">
        <f>[15]Junho!$I$14</f>
        <v>SO</v>
      </c>
      <c r="L19" s="26" t="str">
        <f>[15]Junho!$I$15</f>
        <v>NE</v>
      </c>
      <c r="M19" s="26" t="str">
        <f>[15]Junho!$I$16</f>
        <v>N</v>
      </c>
      <c r="N19" s="26" t="str">
        <f>[15]Junho!$I$17</f>
        <v>N</v>
      </c>
      <c r="O19" s="26" t="str">
        <f>[15]Junho!$I$18</f>
        <v>SO</v>
      </c>
      <c r="P19" s="26" t="str">
        <f>[15]Junho!$I$19</f>
        <v>S</v>
      </c>
      <c r="Q19" s="26" t="str">
        <f>[15]Junho!$I$20</f>
        <v>SE</v>
      </c>
      <c r="R19" s="26" t="str">
        <f>[15]Junho!$I$21</f>
        <v>NE</v>
      </c>
      <c r="S19" s="26" t="str">
        <f>[15]Junho!$I$22</f>
        <v>S</v>
      </c>
      <c r="T19" s="23" t="str">
        <f>[15]Junho!$I$23</f>
        <v>S</v>
      </c>
      <c r="U19" s="23" t="str">
        <f>[15]Junho!$I$24</f>
        <v>SE</v>
      </c>
      <c r="V19" s="23" t="str">
        <f>[15]Junho!$I$25</f>
        <v>SE</v>
      </c>
      <c r="W19" s="23" t="str">
        <f>[15]Junho!$I$26</f>
        <v>SE</v>
      </c>
      <c r="X19" s="23" t="str">
        <f>[15]Junho!$I$27</f>
        <v>N</v>
      </c>
      <c r="Y19" s="23" t="str">
        <f>[15]Junho!$I$28</f>
        <v>N</v>
      </c>
      <c r="Z19" s="23" t="str">
        <f>[15]Junho!$I$29</f>
        <v>N</v>
      </c>
      <c r="AA19" s="23" t="str">
        <f>[15]Junho!$I$30</f>
        <v>N</v>
      </c>
      <c r="AB19" s="23" t="str">
        <f>[15]Junho!$I$31</f>
        <v>SO</v>
      </c>
      <c r="AC19" s="23" t="str">
        <f>[15]Junho!$I$32</f>
        <v>O</v>
      </c>
      <c r="AD19" s="23" t="str">
        <f>[15]Junho!$I$33</f>
        <v>SO</v>
      </c>
      <c r="AE19" s="23" t="str">
        <f>[15]Junho!$I$34</f>
        <v>S</v>
      </c>
      <c r="AF19" s="51" t="str">
        <f>[15]Junho!$I$35</f>
        <v>N</v>
      </c>
      <c r="AG19" s="2"/>
    </row>
    <row r="20" spans="1:36" ht="11.25" customHeight="1" x14ac:dyDescent="0.2">
      <c r="A20" s="17" t="s">
        <v>10</v>
      </c>
      <c r="B20" s="19" t="str">
        <f>[16]Junho!$I$5</f>
        <v>SO</v>
      </c>
      <c r="C20" s="19" t="str">
        <f>[16]Junho!$I$6</f>
        <v>SE</v>
      </c>
      <c r="D20" s="19" t="str">
        <f>[16]Junho!$I$7</f>
        <v>NE</v>
      </c>
      <c r="E20" s="19" t="str">
        <f>[16]Junho!$I$8</f>
        <v>NE</v>
      </c>
      <c r="F20" s="19" t="str">
        <f>[16]Junho!$I$9</f>
        <v>N</v>
      </c>
      <c r="G20" s="19" t="str">
        <f>[16]Junho!$I$10</f>
        <v>N</v>
      </c>
      <c r="H20" s="19" t="str">
        <f>[16]Junho!$I$11</f>
        <v>N</v>
      </c>
      <c r="I20" s="19" t="str">
        <f>[16]Junho!$I$12</f>
        <v>N</v>
      </c>
      <c r="J20" s="19" t="str">
        <f>[16]Junho!$I$13</f>
        <v>SE</v>
      </c>
      <c r="K20" s="19" t="str">
        <f>[16]Junho!$I$14</f>
        <v>SE</v>
      </c>
      <c r="L20" s="19" t="str">
        <f>[16]Junho!$I$15</f>
        <v>NE</v>
      </c>
      <c r="M20" s="19" t="str">
        <f>[16]Junho!$I$16</f>
        <v>NE</v>
      </c>
      <c r="N20" s="19" t="str">
        <f>[16]Junho!$I$17</f>
        <v>NE</v>
      </c>
      <c r="O20" s="19" t="str">
        <f>[16]Junho!$I$18</f>
        <v>S</v>
      </c>
      <c r="P20" s="19" t="str">
        <f>[16]Junho!$I$19</f>
        <v>S</v>
      </c>
      <c r="Q20" s="19" t="str">
        <f>[16]Junho!$I$20</f>
        <v>SE</v>
      </c>
      <c r="R20" s="19" t="str">
        <f>[16]Junho!$I$21</f>
        <v>SE</v>
      </c>
      <c r="S20" s="19" t="str">
        <f>[16]Junho!$I$22</f>
        <v>S</v>
      </c>
      <c r="T20" s="23" t="str">
        <f>[16]Junho!$I$23</f>
        <v>S</v>
      </c>
      <c r="U20" s="23" t="str">
        <f>[16]Junho!$I$24</f>
        <v>L</v>
      </c>
      <c r="V20" s="23" t="str">
        <f>[16]Junho!$I$25</f>
        <v>L</v>
      </c>
      <c r="W20" s="23" t="str">
        <f>[16]Junho!$I$26</f>
        <v>NE</v>
      </c>
      <c r="X20" s="23" t="str">
        <f>[16]Junho!$I$27</f>
        <v>NE</v>
      </c>
      <c r="Y20" s="23" t="str">
        <f>[16]Junho!$I$28</f>
        <v>N</v>
      </c>
      <c r="Z20" s="23" t="str">
        <f>[16]Junho!$I$29</f>
        <v>N</v>
      </c>
      <c r="AA20" s="23" t="str">
        <f>[16]Junho!$I$30</f>
        <v>N</v>
      </c>
      <c r="AB20" s="23" t="str">
        <f>[16]Junho!$I$31</f>
        <v>SO</v>
      </c>
      <c r="AC20" s="23" t="str">
        <f>[16]Junho!$I$32</f>
        <v>O</v>
      </c>
      <c r="AD20" s="23" t="str">
        <f>[16]Junho!$I$33</f>
        <v>SO</v>
      </c>
      <c r="AE20" s="23" t="str">
        <f>[16]Junho!$I$34</f>
        <v>S</v>
      </c>
      <c r="AF20" s="51" t="str">
        <f>[16]Junho!$I$35</f>
        <v>NE</v>
      </c>
      <c r="AG20" s="2"/>
    </row>
    <row r="21" spans="1:36" ht="12.75" customHeight="1" x14ac:dyDescent="0.2">
      <c r="A21" s="17" t="s">
        <v>11</v>
      </c>
      <c r="B21" s="26" t="str">
        <f>[17]Junho!$I$5</f>
        <v>NO</v>
      </c>
      <c r="C21" s="26" t="str">
        <f>[17]Junho!$I$6</f>
        <v>SO</v>
      </c>
      <c r="D21" s="26" t="str">
        <f>[17]Junho!$I$7</f>
        <v>SO</v>
      </c>
      <c r="E21" s="26" t="str">
        <f>[17]Junho!$I$8</f>
        <v>SO</v>
      </c>
      <c r="F21" s="26" t="str">
        <f>[17]Junho!$I$9</f>
        <v>L</v>
      </c>
      <c r="G21" s="26" t="str">
        <f>[17]Junho!$I$10</f>
        <v>L</v>
      </c>
      <c r="H21" s="26" t="str">
        <f>[17]Junho!$I$11</f>
        <v>L</v>
      </c>
      <c r="I21" s="26" t="str">
        <f>[17]Junho!$I$12</f>
        <v>L</v>
      </c>
      <c r="J21" s="26" t="str">
        <f>[17]Junho!$I$13</f>
        <v>SO</v>
      </c>
      <c r="K21" s="26" t="str">
        <f>[17]Junho!$I$14</f>
        <v>SO</v>
      </c>
      <c r="L21" s="26" t="str">
        <f>[17]Junho!$I$15</f>
        <v>SO</v>
      </c>
      <c r="M21" s="26" t="str">
        <f>[17]Junho!$I$16</f>
        <v>SE</v>
      </c>
      <c r="N21" s="26" t="str">
        <f>[17]Junho!$I$17</f>
        <v>L</v>
      </c>
      <c r="O21" s="26" t="str">
        <f>[17]Junho!$I$18</f>
        <v>NO</v>
      </c>
      <c r="P21" s="26" t="str">
        <f>[17]Junho!$I$19</f>
        <v>NO</v>
      </c>
      <c r="Q21" s="26" t="str">
        <f>[17]Junho!$I$20</f>
        <v>NE</v>
      </c>
      <c r="R21" s="26" t="str">
        <f>[17]Junho!$I$21</f>
        <v>SO</v>
      </c>
      <c r="S21" s="26" t="str">
        <f>[17]Junho!$I$22</f>
        <v>NE</v>
      </c>
      <c r="T21" s="23" t="str">
        <f>[17]Junho!$I$23</f>
        <v>O</v>
      </c>
      <c r="U21" s="23" t="str">
        <f>[17]Junho!$I$24</f>
        <v>SO</v>
      </c>
      <c r="V21" s="23" t="str">
        <f>[17]Junho!$I$25</f>
        <v>SO</v>
      </c>
      <c r="W21" s="23" t="str">
        <f>[17]Junho!$I$26</f>
        <v>SO</v>
      </c>
      <c r="X21" s="23" t="str">
        <f>[17]Junho!$I$27</f>
        <v>NE</v>
      </c>
      <c r="Y21" s="23" t="str">
        <f>[17]Junho!$I$28</f>
        <v>L</v>
      </c>
      <c r="Z21" s="23" t="str">
        <f>[17]Junho!$I$29</f>
        <v>NE</v>
      </c>
      <c r="AA21" s="23" t="str">
        <f>[17]Junho!$I$30</f>
        <v>NE</v>
      </c>
      <c r="AB21" s="23" t="str">
        <f>[17]Junho!$I$31</f>
        <v>NE</v>
      </c>
      <c r="AC21" s="23" t="str">
        <f>[17]Junho!$I$32</f>
        <v>NE</v>
      </c>
      <c r="AD21" s="23" t="str">
        <f>[17]Junho!$I$33</f>
        <v>NE</v>
      </c>
      <c r="AE21" s="23" t="str">
        <f>[17]Junho!$I$34</f>
        <v>NE</v>
      </c>
      <c r="AF21" s="51" t="str">
        <f>[17]Junho!$I$35</f>
        <v>SO</v>
      </c>
      <c r="AG21" s="2"/>
      <c r="AH21" s="50" t="s">
        <v>54</v>
      </c>
    </row>
    <row r="22" spans="1:36" ht="12.75" customHeight="1" x14ac:dyDescent="0.2">
      <c r="A22" s="17" t="s">
        <v>12</v>
      </c>
      <c r="B22" s="26" t="str">
        <f>[18]Junho!$I$5</f>
        <v>S</v>
      </c>
      <c r="C22" s="26" t="str">
        <f>[18]Junho!$I$6</f>
        <v>S</v>
      </c>
      <c r="D22" s="26" t="str">
        <f>[18]Junho!$I$7</f>
        <v>S</v>
      </c>
      <c r="E22" s="26" t="str">
        <f>[18]Junho!$I$8</f>
        <v>N</v>
      </c>
      <c r="F22" s="26" t="str">
        <f>[18]Junho!$I$9</f>
        <v>N</v>
      </c>
      <c r="G22" s="26" t="str">
        <f>[18]Junho!$I$10</f>
        <v>N</v>
      </c>
      <c r="H22" s="26" t="str">
        <f>[18]Junho!$I$11</f>
        <v>N</v>
      </c>
      <c r="I22" s="26" t="str">
        <f>[18]Junho!$I$12</f>
        <v>N</v>
      </c>
      <c r="J22" s="26" t="str">
        <f>[18]Junho!$I$13</f>
        <v>S</v>
      </c>
      <c r="K22" s="26" t="str">
        <f>[18]Junho!$I$14</f>
        <v>SE</v>
      </c>
      <c r="L22" s="26" t="str">
        <f>[18]Junho!$I$15</f>
        <v>S</v>
      </c>
      <c r="M22" s="26" t="str">
        <f>[18]Junho!$I$16</f>
        <v>N</v>
      </c>
      <c r="N22" s="26" t="str">
        <f>[18]Junho!$I$17</f>
        <v>NE</v>
      </c>
      <c r="O22" s="26" t="str">
        <f>[18]Junho!$I$18</f>
        <v>O</v>
      </c>
      <c r="P22" s="26" t="str">
        <f>[18]Junho!$I$19</f>
        <v>S</v>
      </c>
      <c r="Q22" s="26" t="str">
        <f>[18]Junho!$I$20</f>
        <v>S</v>
      </c>
      <c r="R22" s="26" t="str">
        <f>[18]Junho!$I$21</f>
        <v>S</v>
      </c>
      <c r="S22" s="26" t="str">
        <f>[18]Junho!$I$22</f>
        <v>S</v>
      </c>
      <c r="T22" s="26" t="str">
        <f>[18]Junho!$I$23</f>
        <v>S</v>
      </c>
      <c r="U22" s="26" t="str">
        <f>[18]Junho!$I$24</f>
        <v>S</v>
      </c>
      <c r="V22" s="26" t="str">
        <f>[18]Junho!$I$25</f>
        <v>S</v>
      </c>
      <c r="W22" s="26" t="str">
        <f>[18]Junho!$I$26</f>
        <v>SO</v>
      </c>
      <c r="X22" s="26" t="str">
        <f>[18]Junho!$I$27</f>
        <v>O</v>
      </c>
      <c r="Y22" s="26" t="str">
        <f>[18]Junho!$I$28</f>
        <v>O</v>
      </c>
      <c r="Z22" s="26" t="str">
        <f>[18]Junho!$I$29</f>
        <v>N</v>
      </c>
      <c r="AA22" s="26" t="str">
        <f>[18]Junho!$I$30</f>
        <v>N</v>
      </c>
      <c r="AB22" s="26" t="str">
        <f>[18]Junho!$I$31</f>
        <v>O</v>
      </c>
      <c r="AC22" s="26" t="str">
        <f>[18]Junho!$I$32</f>
        <v>O</v>
      </c>
      <c r="AD22" s="26" t="str">
        <f>[18]Junho!$I$33</f>
        <v>NO</v>
      </c>
      <c r="AE22" s="26" t="str">
        <f>[18]Junho!$I$34</f>
        <v>S</v>
      </c>
      <c r="AF22" s="84" t="str">
        <f>[18]Junho!$I$35</f>
        <v>S</v>
      </c>
      <c r="AG22" s="2"/>
    </row>
    <row r="23" spans="1:36" ht="12" customHeight="1" x14ac:dyDescent="0.2">
      <c r="A23" s="17" t="s">
        <v>13</v>
      </c>
      <c r="B23" s="23" t="str">
        <f>[19]Junho!$I$5</f>
        <v>N</v>
      </c>
      <c r="C23" s="23" t="str">
        <f>[19]Junho!$I$6</f>
        <v>NO</v>
      </c>
      <c r="D23" s="23" t="str">
        <f>[19]Junho!$I$7</f>
        <v>O</v>
      </c>
      <c r="E23" s="23" t="str">
        <f>[19]Junho!$I$8</f>
        <v>SO</v>
      </c>
      <c r="F23" s="23" t="str">
        <f>[19]Junho!$I$9</f>
        <v>S</v>
      </c>
      <c r="G23" s="23" t="str">
        <f>[19]Junho!$I$10</f>
        <v>SE</v>
      </c>
      <c r="H23" s="23" t="str">
        <f>[19]Junho!$I$11</f>
        <v>S</v>
      </c>
      <c r="I23" s="23" t="str">
        <f>[19]Junho!$I$12</f>
        <v>S</v>
      </c>
      <c r="J23" s="51" t="str">
        <f>[19]Junho!$I$13</f>
        <v>*</v>
      </c>
      <c r="K23" s="51" t="str">
        <f>[19]Junho!$I$14</f>
        <v>*</v>
      </c>
      <c r="L23" s="91" t="str">
        <f>[19]Junho!$I$15</f>
        <v>*</v>
      </c>
      <c r="M23" s="23" t="str">
        <f>[19]Junho!$I$16</f>
        <v>S</v>
      </c>
      <c r="N23" s="23" t="str">
        <f>[19]Junho!$I$17</f>
        <v>S</v>
      </c>
      <c r="O23" s="51" t="str">
        <f>[19]Junho!$I$18</f>
        <v>*</v>
      </c>
      <c r="P23" s="51" t="str">
        <f>[19]Junho!$I$19</f>
        <v>*</v>
      </c>
      <c r="Q23" s="51" t="str">
        <f>[19]Junho!$I$20</f>
        <v>*</v>
      </c>
      <c r="R23" s="51" t="str">
        <f>[19]Junho!$I$21</f>
        <v>*</v>
      </c>
      <c r="S23" s="51" t="str">
        <f>[19]Junho!$I$22</f>
        <v>*</v>
      </c>
      <c r="T23" s="51" t="str">
        <f>[19]Junho!$I$23</f>
        <v>*</v>
      </c>
      <c r="U23" s="51" t="str">
        <f>[19]Junho!$I$24</f>
        <v>*</v>
      </c>
      <c r="V23" s="51" t="str">
        <f>[19]Junho!$I$25</f>
        <v>*</v>
      </c>
      <c r="W23" s="51" t="str">
        <f>[19]Junho!$I$26</f>
        <v>*</v>
      </c>
      <c r="X23" s="51" t="str">
        <f>[19]Junho!$I$27</f>
        <v>*</v>
      </c>
      <c r="Y23" s="51" t="str">
        <f>[19]Junho!$I$28</f>
        <v>*</v>
      </c>
      <c r="Z23" s="51" t="str">
        <f>[19]Junho!$I$29</f>
        <v>*</v>
      </c>
      <c r="AA23" s="51" t="str">
        <f>[19]Junho!$I$30</f>
        <v>*</v>
      </c>
      <c r="AB23" s="51" t="str">
        <f>[19]Junho!$I$31</f>
        <v>*</v>
      </c>
      <c r="AC23" s="51" t="str">
        <f>[19]Junho!$I$32</f>
        <v>*</v>
      </c>
      <c r="AD23" s="51" t="str">
        <f>[19]Junho!$I$33</f>
        <v>*</v>
      </c>
      <c r="AE23" s="51" t="str">
        <f>[19]Junho!$I$34</f>
        <v>*</v>
      </c>
      <c r="AF23" s="51" t="str">
        <f>[19]Junho!$I$35</f>
        <v>S</v>
      </c>
      <c r="AG23" s="2"/>
    </row>
    <row r="24" spans="1:36" ht="11.25" customHeight="1" x14ac:dyDescent="0.2">
      <c r="A24" s="17" t="s">
        <v>14</v>
      </c>
      <c r="B24" s="26" t="str">
        <f>[20]Junho!$I$5</f>
        <v>O</v>
      </c>
      <c r="C24" s="26" t="str">
        <f>[20]Junho!$I$6</f>
        <v>S</v>
      </c>
      <c r="D24" s="26" t="str">
        <f>[20]Junho!$I$7</f>
        <v>S</v>
      </c>
      <c r="E24" s="26" t="str">
        <f>[20]Junho!$I$8</f>
        <v>NE</v>
      </c>
      <c r="F24" s="26" t="str">
        <f>[20]Junho!$I$9</f>
        <v>N</v>
      </c>
      <c r="G24" s="26" t="str">
        <f>[20]Junho!$I$10</f>
        <v>N</v>
      </c>
      <c r="H24" s="26" t="str">
        <f>[20]Junho!$I$11</f>
        <v>NE</v>
      </c>
      <c r="I24" s="26" t="str">
        <f>[20]Junho!$I$12</f>
        <v>N</v>
      </c>
      <c r="J24" s="26" t="str">
        <f>[20]Junho!$I$13</f>
        <v>S</v>
      </c>
      <c r="K24" s="26" t="str">
        <f>[20]Junho!$I$14</f>
        <v>S</v>
      </c>
      <c r="L24" s="26" t="str">
        <f>[20]Junho!$I$15</f>
        <v>L</v>
      </c>
      <c r="M24" s="26" t="str">
        <f>[20]Junho!$I$16</f>
        <v>L</v>
      </c>
      <c r="N24" s="26" t="str">
        <f>[20]Junho!$I$17</f>
        <v>NE</v>
      </c>
      <c r="O24" s="26" t="str">
        <f>[20]Junho!$I$18</f>
        <v>NE</v>
      </c>
      <c r="P24" s="26" t="str">
        <f>[20]Junho!$I$19</f>
        <v>O</v>
      </c>
      <c r="Q24" s="26" t="str">
        <f>[20]Junho!$I$20</f>
        <v>NE</v>
      </c>
      <c r="R24" s="26" t="str">
        <f>[20]Junho!$I$21</f>
        <v>SO</v>
      </c>
      <c r="S24" s="26" t="str">
        <f>[20]Junho!$I$22</f>
        <v>O</v>
      </c>
      <c r="T24" s="26" t="str">
        <f>[20]Junho!$I$23</f>
        <v>SO</v>
      </c>
      <c r="U24" s="26" t="str">
        <f>[20]Junho!$I$24</f>
        <v>S</v>
      </c>
      <c r="V24" s="26" t="str">
        <f>[20]Junho!$I$25</f>
        <v>S</v>
      </c>
      <c r="W24" s="26" t="str">
        <f>[20]Junho!$I$26</f>
        <v>NE</v>
      </c>
      <c r="X24" s="26" t="str">
        <f>[20]Junho!$I$27</f>
        <v>NE</v>
      </c>
      <c r="Y24" s="26" t="str">
        <f>[20]Junho!$I$28</f>
        <v>N</v>
      </c>
      <c r="Z24" s="26" t="str">
        <f>[20]Junho!$I$29</f>
        <v>N</v>
      </c>
      <c r="AA24" s="26" t="str">
        <f>[20]Junho!$I$30</f>
        <v>N</v>
      </c>
      <c r="AB24" s="26" t="str">
        <f>[20]Junho!$I$31</f>
        <v>N</v>
      </c>
      <c r="AC24" s="26" t="str">
        <f>[20]Junho!$I$32</f>
        <v>SO</v>
      </c>
      <c r="AD24" s="26" t="str">
        <f>[20]Junho!$I$33</f>
        <v>SO</v>
      </c>
      <c r="AE24" s="26" t="str">
        <f>[20]Junho!$I$34</f>
        <v>S</v>
      </c>
      <c r="AF24" s="84" t="str">
        <f>[20]Junho!$I$35</f>
        <v>S</v>
      </c>
      <c r="AG24" s="2"/>
      <c r="AI24" s="50" t="s">
        <v>54</v>
      </c>
    </row>
    <row r="25" spans="1:36" ht="12" customHeight="1" x14ac:dyDescent="0.2">
      <c r="A25" s="17" t="s">
        <v>15</v>
      </c>
      <c r="B25" s="26" t="str">
        <f>[21]Junho!$I$5</f>
        <v>S</v>
      </c>
      <c r="C25" s="26" t="str">
        <f>[21]Junho!$I$6</f>
        <v>L</v>
      </c>
      <c r="D25" s="26" t="str">
        <f>[21]Junho!$I$7</f>
        <v>NE</v>
      </c>
      <c r="E25" s="26" t="str">
        <f>[21]Junho!$I$8</f>
        <v>NE</v>
      </c>
      <c r="F25" s="26" t="str">
        <f>[21]Junho!$I$9</f>
        <v>N</v>
      </c>
      <c r="G25" s="26" t="str">
        <f>[21]Junho!$I$10</f>
        <v>NO</v>
      </c>
      <c r="H25" s="26" t="str">
        <f>[21]Junho!$I$11</f>
        <v>N</v>
      </c>
      <c r="I25" s="26" t="str">
        <f>[21]Junho!$I$12</f>
        <v>N</v>
      </c>
      <c r="J25" s="26" t="str">
        <f>[21]Junho!$I$13</f>
        <v>L</v>
      </c>
      <c r="K25" s="26" t="str">
        <f>[21]Junho!$I$14</f>
        <v>NE</v>
      </c>
      <c r="L25" s="26" t="str">
        <f>[21]Junho!$I$15</f>
        <v>NE</v>
      </c>
      <c r="M25" s="26" t="str">
        <f>[21]Junho!$I$16</f>
        <v>NE</v>
      </c>
      <c r="N25" s="26" t="str">
        <f>[21]Junho!$I$17</f>
        <v>NE</v>
      </c>
      <c r="O25" s="26" t="str">
        <f>[21]Junho!$I$18</f>
        <v>SO</v>
      </c>
      <c r="P25" s="26" t="str">
        <f>[21]Junho!$I$19</f>
        <v>NE</v>
      </c>
      <c r="Q25" s="26" t="str">
        <f>[21]Junho!$I$20</f>
        <v>NE</v>
      </c>
      <c r="R25" s="26" t="str">
        <f>[21]Junho!$I$21</f>
        <v>NE</v>
      </c>
      <c r="S25" s="26" t="str">
        <f>[21]Junho!$I$22</f>
        <v>S</v>
      </c>
      <c r="T25" s="26" t="str">
        <f>[21]Junho!$I$23</f>
        <v>SE</v>
      </c>
      <c r="U25" s="26" t="str">
        <f>[21]Junho!$I$24</f>
        <v>NE</v>
      </c>
      <c r="V25" s="26" t="str">
        <f>[21]Junho!$I$25</f>
        <v>NE</v>
      </c>
      <c r="W25" s="26" t="str">
        <f>[21]Junho!$I$26</f>
        <v>NE</v>
      </c>
      <c r="X25" s="26" t="str">
        <f>[21]Junho!$I$27</f>
        <v>NE</v>
      </c>
      <c r="Y25" s="26" t="str">
        <f>[21]Junho!$I$28</f>
        <v>NE</v>
      </c>
      <c r="Z25" s="26" t="str">
        <f>[21]Junho!$I$29</f>
        <v>N</v>
      </c>
      <c r="AA25" s="26" t="str">
        <f>[21]Junho!$I$30</f>
        <v>N</v>
      </c>
      <c r="AB25" s="26" t="str">
        <f>[21]Junho!$I$31</f>
        <v>O</v>
      </c>
      <c r="AC25" s="26" t="str">
        <f>[21]Junho!$I$32</f>
        <v>O</v>
      </c>
      <c r="AD25" s="26" t="str">
        <f>[21]Junho!$I$33</f>
        <v>O</v>
      </c>
      <c r="AE25" s="26" t="str">
        <f>[21]Junho!$I$34</f>
        <v>S</v>
      </c>
      <c r="AF25" s="84" t="str">
        <f>[21]Junho!$I$35</f>
        <v>NE</v>
      </c>
      <c r="AG25" s="2"/>
    </row>
    <row r="26" spans="1:36" ht="12.75" customHeight="1" x14ac:dyDescent="0.2">
      <c r="A26" s="17" t="s">
        <v>16</v>
      </c>
      <c r="B26" s="27" t="str">
        <f>[22]Junho!$I$5</f>
        <v>SO</v>
      </c>
      <c r="C26" s="27" t="str">
        <f>[22]Junho!$I$6</f>
        <v>SO</v>
      </c>
      <c r="D26" s="27" t="str">
        <f>[22]Junho!$I$7</f>
        <v>SO</v>
      </c>
      <c r="E26" s="27" t="str">
        <f>[22]Junho!$I$8</f>
        <v>SO</v>
      </c>
      <c r="F26" s="27" t="str">
        <f>[22]Junho!$I$9</f>
        <v>SO</v>
      </c>
      <c r="G26" s="27" t="str">
        <f>[22]Junho!$I$10</f>
        <v>SO</v>
      </c>
      <c r="H26" s="27" t="str">
        <f>[22]Junho!$I$11</f>
        <v>SO</v>
      </c>
      <c r="I26" s="27" t="str">
        <f>[22]Junho!$I$12</f>
        <v>SO</v>
      </c>
      <c r="J26" s="27" t="str">
        <f>[22]Junho!$I$13</f>
        <v>SO</v>
      </c>
      <c r="K26" s="27" t="str">
        <f>[22]Junho!$I$14</f>
        <v>SO</v>
      </c>
      <c r="L26" s="27" t="str">
        <f>[22]Junho!$I$15</f>
        <v>SO</v>
      </c>
      <c r="M26" s="27" t="str">
        <f>[22]Junho!$I$16</f>
        <v>SO</v>
      </c>
      <c r="N26" s="27" t="str">
        <f>[22]Junho!$I$17</f>
        <v>SO</v>
      </c>
      <c r="O26" s="27" t="str">
        <f>[22]Junho!$I$18</f>
        <v>SO</v>
      </c>
      <c r="P26" s="27" t="str">
        <f>[22]Junho!$I$19</f>
        <v>SO</v>
      </c>
      <c r="Q26" s="27" t="str">
        <f>[22]Junho!$I$20</f>
        <v>SO</v>
      </c>
      <c r="R26" s="27" t="str">
        <f>[22]Junho!$I$21</f>
        <v>SO</v>
      </c>
      <c r="S26" s="27" t="str">
        <f>[22]Junho!$I$22</f>
        <v>SO</v>
      </c>
      <c r="T26" s="27" t="str">
        <f>[22]Junho!$I$23</f>
        <v>SO</v>
      </c>
      <c r="U26" s="27" t="str">
        <f>[22]Junho!$I$24</f>
        <v>SO</v>
      </c>
      <c r="V26" s="27" t="str">
        <f>[22]Junho!$I$25</f>
        <v>SO</v>
      </c>
      <c r="W26" s="27" t="str">
        <f>[22]Junho!$I$26</f>
        <v>SO</v>
      </c>
      <c r="X26" s="27" t="str">
        <f>[22]Junho!$I$27</f>
        <v>SO</v>
      </c>
      <c r="Y26" s="27" t="str">
        <f>[22]Junho!$I$28</f>
        <v>SO</v>
      </c>
      <c r="Z26" s="27" t="str">
        <f>[22]Junho!$I$29</f>
        <v>SO</v>
      </c>
      <c r="AA26" s="27" t="str">
        <f>[22]Junho!$I$30</f>
        <v>SO</v>
      </c>
      <c r="AB26" s="27" t="str">
        <f>[22]Junho!$I$31</f>
        <v>SO</v>
      </c>
      <c r="AC26" s="27" t="str">
        <f>[22]Junho!$I$32</f>
        <v>SO</v>
      </c>
      <c r="AD26" s="27" t="str">
        <f>[22]Junho!$I$33</f>
        <v>SO</v>
      </c>
      <c r="AE26" s="27" t="str">
        <f>[22]Junho!$I$34</f>
        <v>SO</v>
      </c>
      <c r="AF26" s="85" t="str">
        <f>[22]Junho!$I$35</f>
        <v>SO</v>
      </c>
      <c r="AG26" s="2"/>
    </row>
    <row r="27" spans="1:36" ht="11.25" customHeight="1" x14ac:dyDescent="0.2">
      <c r="A27" s="17" t="s">
        <v>17</v>
      </c>
      <c r="B27" s="26" t="str">
        <f>[23]Junho!$I$5</f>
        <v>SE</v>
      </c>
      <c r="C27" s="26" t="str">
        <f>[23]Junho!$I$6</f>
        <v>SE</v>
      </c>
      <c r="D27" s="26" t="str">
        <f>[23]Junho!$I$7</f>
        <v>NE</v>
      </c>
      <c r="E27" s="26" t="str">
        <f>[23]Junho!$I$8</f>
        <v>N</v>
      </c>
      <c r="F27" s="26" t="str">
        <f>[23]Junho!$I$9</f>
        <v>NO</v>
      </c>
      <c r="G27" s="26" t="str">
        <f>[23]Junho!$I$10</f>
        <v>O</v>
      </c>
      <c r="H27" s="26" t="str">
        <f>[23]Junho!$I$11</f>
        <v>NO</v>
      </c>
      <c r="I27" s="26" t="str">
        <f>[23]Junho!$I$12</f>
        <v>NO</v>
      </c>
      <c r="J27" s="26" t="str">
        <f>[23]Junho!$I$13</f>
        <v>L</v>
      </c>
      <c r="K27" s="26" t="str">
        <f>[23]Junho!$I$14</f>
        <v>NE</v>
      </c>
      <c r="L27" s="26" t="str">
        <f>[23]Junho!$I$15</f>
        <v>N</v>
      </c>
      <c r="M27" s="26" t="str">
        <f>[23]Junho!$I$16</f>
        <v>N</v>
      </c>
      <c r="N27" s="26" t="str">
        <f>[23]Junho!$I$17</f>
        <v>N</v>
      </c>
      <c r="O27" s="26" t="str">
        <f>[23]Junho!$I$18</f>
        <v>SE</v>
      </c>
      <c r="P27" s="26" t="str">
        <f>[23]Junho!$I$19</f>
        <v>SE</v>
      </c>
      <c r="Q27" s="26" t="str">
        <f>[23]Junho!$I$20</f>
        <v>L</v>
      </c>
      <c r="R27" s="26" t="str">
        <f>[23]Junho!$I$21</f>
        <v>L</v>
      </c>
      <c r="S27" s="26" t="str">
        <f>[23]Junho!$I$22</f>
        <v>SE</v>
      </c>
      <c r="T27" s="26" t="str">
        <f>[23]Junho!$I$23</f>
        <v>SE</v>
      </c>
      <c r="U27" s="26" t="str">
        <f>[23]Junho!$I$24</f>
        <v>L</v>
      </c>
      <c r="V27" s="26" t="str">
        <f>[23]Junho!$I$25</f>
        <v>NE</v>
      </c>
      <c r="W27" s="26" t="str">
        <f>[23]Junho!$I$26</f>
        <v>NE</v>
      </c>
      <c r="X27" s="26" t="str">
        <f>[23]Junho!$I$27</f>
        <v>NO</v>
      </c>
      <c r="Y27" s="26" t="str">
        <f>[23]Junho!$I$28</f>
        <v>NO</v>
      </c>
      <c r="Z27" s="26" t="str">
        <f>[23]Junho!$I$29</f>
        <v>NO</v>
      </c>
      <c r="AA27" s="26" t="str">
        <f>[23]Junho!$I$30</f>
        <v>O</v>
      </c>
      <c r="AB27" s="26" t="str">
        <f>[23]Junho!$I$31</f>
        <v>O</v>
      </c>
      <c r="AC27" s="26" t="str">
        <f>[23]Junho!$I$32</f>
        <v>SO</v>
      </c>
      <c r="AD27" s="26" t="str">
        <f>[23]Junho!$I$33</f>
        <v>SO</v>
      </c>
      <c r="AE27" s="26" t="str">
        <f>[23]Junho!$I$34</f>
        <v>L</v>
      </c>
      <c r="AF27" s="84" t="str">
        <f>[23]Junho!$I$35</f>
        <v>SE</v>
      </c>
      <c r="AG27" s="2"/>
    </row>
    <row r="28" spans="1:36" ht="12" customHeight="1" x14ac:dyDescent="0.2">
      <c r="A28" s="17" t="s">
        <v>18</v>
      </c>
      <c r="B28" s="26" t="str">
        <f>[24]Junho!$I$5</f>
        <v>O</v>
      </c>
      <c r="C28" s="26" t="str">
        <f>[24]Junho!$I$6</f>
        <v>SE</v>
      </c>
      <c r="D28" s="26" t="str">
        <f>[24]Junho!$I$7</f>
        <v>L</v>
      </c>
      <c r="E28" s="26" t="str">
        <f>[24]Junho!$I$8</f>
        <v>L</v>
      </c>
      <c r="F28" s="26" t="str">
        <f>[24]Junho!$I$9</f>
        <v>N</v>
      </c>
      <c r="G28" s="26" t="str">
        <f>[24]Junho!$I$10</f>
        <v>NO</v>
      </c>
      <c r="H28" s="26" t="str">
        <f>[24]Junho!$I$11</f>
        <v>NO</v>
      </c>
      <c r="I28" s="26" t="str">
        <f>[24]Junho!$I$12</f>
        <v>NO</v>
      </c>
      <c r="J28" s="26" t="str">
        <f>[24]Junho!$I$13</f>
        <v>L</v>
      </c>
      <c r="K28" s="26" t="str">
        <f>[24]Junho!$I$14</f>
        <v>SE</v>
      </c>
      <c r="L28" s="26" t="str">
        <f>[24]Junho!$I$15</f>
        <v>L</v>
      </c>
      <c r="M28" s="26" t="str">
        <f>[24]Junho!$I$16</f>
        <v>L</v>
      </c>
      <c r="N28" s="26" t="str">
        <f>[24]Junho!$I$17</f>
        <v>L</v>
      </c>
      <c r="O28" s="26" t="str">
        <f>[24]Junho!$I$18</f>
        <v>S</v>
      </c>
      <c r="P28" s="26" t="str">
        <f>[24]Junho!$I$19</f>
        <v>L</v>
      </c>
      <c r="Q28" s="26" t="str">
        <f>[24]Junho!$I$20</f>
        <v>L</v>
      </c>
      <c r="R28" s="26" t="str">
        <f>[24]Junho!$I$21</f>
        <v>L</v>
      </c>
      <c r="S28" s="26" t="str">
        <f>[24]Junho!$I$22</f>
        <v>S</v>
      </c>
      <c r="T28" s="26" t="str">
        <f>[24]Junho!$I$23</f>
        <v>L</v>
      </c>
      <c r="U28" s="26" t="str">
        <f>[24]Junho!$I$24</f>
        <v>L</v>
      </c>
      <c r="V28" s="26" t="str">
        <f>[24]Junho!$I$25</f>
        <v>SE</v>
      </c>
      <c r="W28" s="26" t="str">
        <f>[24]Junho!$I$26</f>
        <v>L</v>
      </c>
      <c r="X28" s="26" t="str">
        <f>[24]Junho!$I$27</f>
        <v>SE</v>
      </c>
      <c r="Y28" s="26" t="str">
        <f>[24]Junho!$I$28</f>
        <v>NE</v>
      </c>
      <c r="Z28" s="26" t="str">
        <f>[24]Junho!$I$29</f>
        <v>N</v>
      </c>
      <c r="AA28" s="26" t="str">
        <f>[24]Junho!$I$30</f>
        <v>NO</v>
      </c>
      <c r="AB28" s="26" t="str">
        <f>[24]Junho!$I$31</f>
        <v>NO</v>
      </c>
      <c r="AC28" s="26" t="str">
        <f>[24]Junho!$I$32</f>
        <v>O</v>
      </c>
      <c r="AD28" s="26" t="str">
        <f>[24]Junho!$I$33</f>
        <v>SO</v>
      </c>
      <c r="AE28" s="26" t="str">
        <f>[24]Junho!$I$34</f>
        <v>L</v>
      </c>
      <c r="AF28" s="84" t="str">
        <f>[24]Junho!$I$35</f>
        <v>L</v>
      </c>
      <c r="AG28" s="2"/>
    </row>
    <row r="29" spans="1:36" ht="12.75" customHeight="1" x14ac:dyDescent="0.2">
      <c r="A29" s="17" t="s">
        <v>19</v>
      </c>
      <c r="B29" s="26" t="str">
        <f>[25]Junho!$I$5</f>
        <v>SO</v>
      </c>
      <c r="C29" s="26" t="str">
        <f>[25]Junho!$I$6</f>
        <v>S</v>
      </c>
      <c r="D29" s="26" t="str">
        <f>[25]Junho!$I$7</f>
        <v>SE</v>
      </c>
      <c r="E29" s="26" t="str">
        <f>[25]Junho!$I$8</f>
        <v>NE</v>
      </c>
      <c r="F29" s="26" t="str">
        <f>[25]Junho!$I$9</f>
        <v>NE</v>
      </c>
      <c r="G29" s="26" t="str">
        <f>[25]Junho!$I$10</f>
        <v>NO</v>
      </c>
      <c r="H29" s="26" t="str">
        <f>[25]Junho!$I$11</f>
        <v>NO</v>
      </c>
      <c r="I29" s="26" t="str">
        <f>[25]Junho!$I$12</f>
        <v>SO</v>
      </c>
      <c r="J29" s="26" t="str">
        <f>[25]Junho!$I$13</f>
        <v>SE</v>
      </c>
      <c r="K29" s="26" t="str">
        <f>[25]Junho!$I$14</f>
        <v>L</v>
      </c>
      <c r="L29" s="26" t="str">
        <f>[25]Junho!$I$15</f>
        <v>NE</v>
      </c>
      <c r="M29" s="26" t="str">
        <f>[25]Junho!$I$16</f>
        <v>NE</v>
      </c>
      <c r="N29" s="26" t="str">
        <f>[25]Junho!$I$17</f>
        <v>NE</v>
      </c>
      <c r="O29" s="26" t="str">
        <f>[25]Junho!$I$18</f>
        <v>SO</v>
      </c>
      <c r="P29" s="26" t="str">
        <f>[25]Junho!$I$19</f>
        <v>S</v>
      </c>
      <c r="Q29" s="26" t="str">
        <f>[25]Junho!$I$20</f>
        <v>SE</v>
      </c>
      <c r="R29" s="26" t="str">
        <f>[25]Junho!$I$21</f>
        <v>L</v>
      </c>
      <c r="S29" s="26" t="str">
        <f>[25]Junho!$I$22</f>
        <v>S</v>
      </c>
      <c r="T29" s="26" t="str">
        <f>[25]Junho!$I$23</f>
        <v>S</v>
      </c>
      <c r="U29" s="26" t="str">
        <f>[25]Junho!$I$24</f>
        <v>S</v>
      </c>
      <c r="V29" s="26" t="str">
        <f>[25]Junho!$I$25</f>
        <v>L</v>
      </c>
      <c r="W29" s="26" t="str">
        <f>[25]Junho!$I$26</f>
        <v>NE</v>
      </c>
      <c r="X29" s="26" t="str">
        <f>[25]Junho!$I$27</f>
        <v>NE</v>
      </c>
      <c r="Y29" s="26" t="str">
        <f>[25]Junho!$I$28</f>
        <v>N</v>
      </c>
      <c r="Z29" s="26" t="str">
        <f>[25]Junho!$I$29</f>
        <v>N</v>
      </c>
      <c r="AA29" s="26" t="str">
        <f>[25]Junho!$I$30</f>
        <v>N</v>
      </c>
      <c r="AB29" s="26" t="str">
        <f>[25]Junho!$I$31</f>
        <v>O</v>
      </c>
      <c r="AC29" s="26" t="str">
        <f>[25]Junho!$I$32</f>
        <v>O</v>
      </c>
      <c r="AD29" s="26" t="str">
        <f>[25]Junho!$I$33</f>
        <v>O</v>
      </c>
      <c r="AE29" s="26" t="str">
        <f>[25]Junho!$I$34</f>
        <v>SO</v>
      </c>
      <c r="AF29" s="84" t="str">
        <f>[25]Junho!$I$35</f>
        <v>NE</v>
      </c>
      <c r="AG29" s="2"/>
    </row>
    <row r="30" spans="1:36" ht="11.25" customHeight="1" x14ac:dyDescent="0.2">
      <c r="A30" s="17" t="s">
        <v>31</v>
      </c>
      <c r="B30" s="26" t="str">
        <f>[26]Junho!$I$5</f>
        <v>S</v>
      </c>
      <c r="C30" s="26" t="str">
        <f>[26]Junho!$I$6</f>
        <v>SE</v>
      </c>
      <c r="D30" s="26" t="str">
        <f>[26]Junho!$I$7</f>
        <v>SE</v>
      </c>
      <c r="E30" s="26" t="str">
        <f>[26]Junho!$I$8</f>
        <v>N</v>
      </c>
      <c r="F30" s="26" t="str">
        <f>[26]Junho!$I$9</f>
        <v>NO</v>
      </c>
      <c r="G30" s="26" t="str">
        <f>[26]Junho!$I$10</f>
        <v>NO</v>
      </c>
      <c r="H30" s="26" t="str">
        <f>[26]Junho!$I$11</f>
        <v>N</v>
      </c>
      <c r="I30" s="26" t="str">
        <f>[26]Junho!$I$12</f>
        <v>N</v>
      </c>
      <c r="J30" s="26" t="str">
        <f>[26]Junho!$I$13</f>
        <v>SE</v>
      </c>
      <c r="K30" s="26" t="str">
        <f>[26]Junho!$I$14</f>
        <v>SE</v>
      </c>
      <c r="L30" s="26" t="str">
        <f>[26]Junho!$I$15</f>
        <v>NE</v>
      </c>
      <c r="M30" s="26" t="str">
        <f>[26]Junho!$I$16</f>
        <v>N</v>
      </c>
      <c r="N30" s="26" t="str">
        <f>[26]Junho!$I$17</f>
        <v>N</v>
      </c>
      <c r="O30" s="26" t="str">
        <f>[26]Junho!$I$18</f>
        <v>S</v>
      </c>
      <c r="P30" s="26" t="str">
        <f>[26]Junho!$I$19</f>
        <v>SE</v>
      </c>
      <c r="Q30" s="26" t="str">
        <f>[26]Junho!$I$20</f>
        <v>SE</v>
      </c>
      <c r="R30" s="26" t="str">
        <f>[26]Junho!$I$21</f>
        <v>SE</v>
      </c>
      <c r="S30" s="26" t="str">
        <f>[26]Junho!$I$22</f>
        <v>SE</v>
      </c>
      <c r="T30" s="26" t="str">
        <f>[26]Junho!$I$23</f>
        <v>SE</v>
      </c>
      <c r="U30" s="26" t="str">
        <f>[26]Junho!$I$24</f>
        <v>SE</v>
      </c>
      <c r="V30" s="26" t="str">
        <f>[26]Junho!$I$25</f>
        <v>SE</v>
      </c>
      <c r="W30" s="26" t="str">
        <f>[26]Junho!$I$26</f>
        <v>NE</v>
      </c>
      <c r="X30" s="26" t="str">
        <f>[26]Junho!$I$27</f>
        <v>NO</v>
      </c>
      <c r="Y30" s="26" t="str">
        <f>[26]Junho!$I$28</f>
        <v>N</v>
      </c>
      <c r="Z30" s="26" t="str">
        <f>[26]Junho!$I$29</f>
        <v>NO</v>
      </c>
      <c r="AA30" s="26" t="str">
        <f>[26]Junho!$I$30</f>
        <v>NO</v>
      </c>
      <c r="AB30" s="26" t="str">
        <f>[26]Junho!$I$31</f>
        <v>NO</v>
      </c>
      <c r="AC30" s="26" t="str">
        <f>[26]Junho!$I$32</f>
        <v>NO</v>
      </c>
      <c r="AD30" s="26" t="str">
        <f>[26]Junho!$I$33</f>
        <v>NO</v>
      </c>
      <c r="AE30" s="26" t="str">
        <f>[26]Junho!$I$34</f>
        <v>SE</v>
      </c>
      <c r="AF30" s="84" t="str">
        <f>[26]Junho!$I$35</f>
        <v>SE</v>
      </c>
      <c r="AG30" s="2"/>
    </row>
    <row r="31" spans="1:36" ht="11.25" customHeight="1" x14ac:dyDescent="0.2">
      <c r="A31" s="17" t="s">
        <v>51</v>
      </c>
      <c r="B31" s="26" t="str">
        <f>[27]Junho!$I$5</f>
        <v>O</v>
      </c>
      <c r="C31" s="26" t="str">
        <f>[27]Junho!$I$6</f>
        <v>SE</v>
      </c>
      <c r="D31" s="26" t="str">
        <f>[27]Junho!$I$7</f>
        <v>SE</v>
      </c>
      <c r="E31" s="26" t="str">
        <f>[27]Junho!$I$8</f>
        <v>L</v>
      </c>
      <c r="F31" s="26" t="str">
        <f>[27]Junho!$I$9</f>
        <v>NE</v>
      </c>
      <c r="G31" s="26" t="str">
        <f>[27]Junho!$I$10</f>
        <v>NE</v>
      </c>
      <c r="H31" s="26" t="str">
        <f>[27]Junho!$I$11</f>
        <v>NE</v>
      </c>
      <c r="I31" s="26" t="str">
        <f>[27]Junho!$I$12</f>
        <v>NE</v>
      </c>
      <c r="J31" s="26" t="str">
        <f>[27]Junho!$I$13</f>
        <v>L</v>
      </c>
      <c r="K31" s="26" t="str">
        <f>[27]Junho!$I$14</f>
        <v>L</v>
      </c>
      <c r="L31" s="26" t="str">
        <f>[27]Junho!$I$15</f>
        <v>L</v>
      </c>
      <c r="M31" s="26" t="str">
        <f>[27]Junho!$I$16</f>
        <v>L</v>
      </c>
      <c r="N31" s="26" t="str">
        <f>[27]Junho!$I$17</f>
        <v>L</v>
      </c>
      <c r="O31" s="26" t="str">
        <f>[27]Junho!$I$18</f>
        <v>L</v>
      </c>
      <c r="P31" s="26" t="str">
        <f>[27]Junho!$I$19</f>
        <v>SO</v>
      </c>
      <c r="Q31" s="26" t="str">
        <f>[27]Junho!$I$20</f>
        <v>L</v>
      </c>
      <c r="R31" s="26" t="str">
        <f>[27]Junho!$I$21</f>
        <v>L</v>
      </c>
      <c r="S31" s="26" t="str">
        <f>[27]Junho!$I$22</f>
        <v>SE</v>
      </c>
      <c r="T31" s="26" t="str">
        <f>[27]Junho!$I$23</f>
        <v>SE</v>
      </c>
      <c r="U31" s="26" t="str">
        <f>[27]Junho!$I$24</f>
        <v>SE</v>
      </c>
      <c r="V31" s="26" t="str">
        <f>[27]Junho!$I$25</f>
        <v>SE</v>
      </c>
      <c r="W31" s="26" t="str">
        <f>[27]Junho!$I$26</f>
        <v>L</v>
      </c>
      <c r="X31" s="26" t="str">
        <f>[27]Junho!$I$27</f>
        <v>L</v>
      </c>
      <c r="Y31" s="26" t="str">
        <f>[27]Junho!$I$28</f>
        <v>L</v>
      </c>
      <c r="Z31" s="26" t="str">
        <f>[27]Junho!$I$29</f>
        <v>L</v>
      </c>
      <c r="AA31" s="26" t="str">
        <f>[27]Junho!$I$30</f>
        <v>L</v>
      </c>
      <c r="AB31" s="26" t="str">
        <f>[27]Junho!$I$31</f>
        <v>L</v>
      </c>
      <c r="AC31" s="26" t="str">
        <f>[27]Junho!$I$32</f>
        <v>SO</v>
      </c>
      <c r="AD31" s="26" t="str">
        <f>[27]Junho!$I$33</f>
        <v>SO</v>
      </c>
      <c r="AE31" s="26" t="str">
        <f>[27]Junho!$I$34</f>
        <v>S</v>
      </c>
      <c r="AF31" s="84" t="str">
        <f>[27]Junho!$I$35</f>
        <v>L</v>
      </c>
      <c r="AG31" s="2"/>
      <c r="AJ31" s="50" t="s">
        <v>54</v>
      </c>
    </row>
    <row r="32" spans="1:36" ht="11.25" customHeight="1" x14ac:dyDescent="0.2">
      <c r="A32" s="17" t="s">
        <v>20</v>
      </c>
      <c r="B32" s="23" t="str">
        <f>[28]Junho!$I$5</f>
        <v>N</v>
      </c>
      <c r="C32" s="23" t="str">
        <f>[28]Junho!$I$6</f>
        <v>SO</v>
      </c>
      <c r="D32" s="23" t="str">
        <f>[28]Junho!$I$7</f>
        <v>S</v>
      </c>
      <c r="E32" s="23" t="str">
        <f>[28]Junho!$I$8</f>
        <v>NE</v>
      </c>
      <c r="F32" s="23" t="str">
        <f>[28]Junho!$I$9</f>
        <v>NO</v>
      </c>
      <c r="G32" s="23" t="str">
        <f>[28]Junho!$I$10</f>
        <v>N</v>
      </c>
      <c r="H32" s="23" t="str">
        <f>[28]Junho!$I$11</f>
        <v>N</v>
      </c>
      <c r="I32" s="23" t="str">
        <f>[28]Junho!$I$12</f>
        <v>N</v>
      </c>
      <c r="J32" s="23" t="str">
        <f>[28]Junho!$I$13</f>
        <v>S</v>
      </c>
      <c r="K32" s="23" t="str">
        <f>[28]Junho!$I$14</f>
        <v>S</v>
      </c>
      <c r="L32" s="23" t="str">
        <f>[28]Junho!$I$15</f>
        <v>SE</v>
      </c>
      <c r="M32" s="23" t="str">
        <f>[28]Junho!$I$16</f>
        <v>NE</v>
      </c>
      <c r="N32" s="23" t="str">
        <f>[28]Junho!$I$17</f>
        <v>NE</v>
      </c>
      <c r="O32" s="23" t="str">
        <f>[28]Junho!$I$18</f>
        <v>NE</v>
      </c>
      <c r="P32" s="23" t="str">
        <f>[28]Junho!$I$19</f>
        <v>S</v>
      </c>
      <c r="Q32" s="23" t="str">
        <f>[28]Junho!$I$20</f>
        <v>SO</v>
      </c>
      <c r="R32" s="23" t="str">
        <f>[28]Junho!$I$21</f>
        <v>S</v>
      </c>
      <c r="S32" s="23" t="str">
        <f>[28]Junho!$I$22</f>
        <v>S</v>
      </c>
      <c r="T32" s="23" t="str">
        <f>[28]Junho!$I$23</f>
        <v>S</v>
      </c>
      <c r="U32" s="23" t="str">
        <f>[28]Junho!$I$24</f>
        <v>S</v>
      </c>
      <c r="V32" s="23" t="str">
        <f>[28]Junho!$I$25</f>
        <v>S</v>
      </c>
      <c r="W32" s="23" t="str">
        <f>[28]Junho!$I$26</f>
        <v>NE</v>
      </c>
      <c r="X32" s="23" t="str">
        <f>[28]Junho!$I$27</f>
        <v>NE</v>
      </c>
      <c r="Y32" s="23" t="str">
        <f>[28]Junho!$I$28</f>
        <v>N</v>
      </c>
      <c r="Z32" s="23" t="str">
        <f>[28]Junho!$I$29</f>
        <v>N</v>
      </c>
      <c r="AA32" s="23" t="str">
        <f>[28]Junho!$I$30</f>
        <v>N</v>
      </c>
      <c r="AB32" s="23" t="str">
        <f>[28]Junho!$I$31</f>
        <v>N</v>
      </c>
      <c r="AC32" s="23" t="str">
        <f>[28]Junho!$I$32</f>
        <v>SO</v>
      </c>
      <c r="AD32" s="23" t="str">
        <f>[28]Junho!$I$33</f>
        <v>SO</v>
      </c>
      <c r="AE32" s="23" t="str">
        <f>[28]Junho!$I$34</f>
        <v>SO</v>
      </c>
      <c r="AF32" s="51" t="str">
        <f>[28]Junho!$I$35</f>
        <v>S</v>
      </c>
      <c r="AG32" s="2"/>
    </row>
    <row r="33" spans="1:35" s="5" customFormat="1" ht="13.5" customHeight="1" x14ac:dyDescent="0.2">
      <c r="A33" s="32" t="s">
        <v>38</v>
      </c>
      <c r="B33" s="33" t="s">
        <v>145</v>
      </c>
      <c r="C33" s="33" t="s">
        <v>62</v>
      </c>
      <c r="D33" s="33" t="s">
        <v>56</v>
      </c>
      <c r="E33" s="33" t="s">
        <v>57</v>
      </c>
      <c r="F33" s="33" t="s">
        <v>58</v>
      </c>
      <c r="G33" s="33" t="s">
        <v>56</v>
      </c>
      <c r="H33" s="33" t="s">
        <v>56</v>
      </c>
      <c r="I33" s="33" t="s">
        <v>59</v>
      </c>
      <c r="J33" s="33" t="s">
        <v>60</v>
      </c>
      <c r="K33" s="33" t="s">
        <v>60</v>
      </c>
      <c r="L33" s="33" t="s">
        <v>56</v>
      </c>
      <c r="M33" s="33" t="s">
        <v>60</v>
      </c>
      <c r="N33" s="33" t="s">
        <v>56</v>
      </c>
      <c r="O33" s="33" t="s">
        <v>145</v>
      </c>
      <c r="P33" s="34" t="s">
        <v>62</v>
      </c>
      <c r="Q33" s="34" t="s">
        <v>59</v>
      </c>
      <c r="R33" s="34" t="s">
        <v>59</v>
      </c>
      <c r="S33" s="34" t="s">
        <v>62</v>
      </c>
      <c r="T33" s="34" t="s">
        <v>62</v>
      </c>
      <c r="U33" s="34" t="s">
        <v>59</v>
      </c>
      <c r="V33" s="34" t="s">
        <v>60</v>
      </c>
      <c r="W33" s="34" t="s">
        <v>56</v>
      </c>
      <c r="X33" s="34" t="s">
        <v>56</v>
      </c>
      <c r="Y33" s="34" t="s">
        <v>57</v>
      </c>
      <c r="Z33" s="34" t="s">
        <v>57</v>
      </c>
      <c r="AA33" s="34" t="s">
        <v>57</v>
      </c>
      <c r="AB33" s="34" t="s">
        <v>145</v>
      </c>
      <c r="AC33" s="34" t="s">
        <v>145</v>
      </c>
      <c r="AD33" s="34" t="s">
        <v>145</v>
      </c>
      <c r="AE33" s="34" t="s">
        <v>60</v>
      </c>
      <c r="AF33" s="28"/>
      <c r="AG33" s="10"/>
    </row>
    <row r="34" spans="1:35" x14ac:dyDescent="0.2">
      <c r="A34" s="100" t="s">
        <v>37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87" t="s">
        <v>60</v>
      </c>
      <c r="AG34" s="2"/>
    </row>
    <row r="35" spans="1:35" x14ac:dyDescent="0.2">
      <c r="A35" s="82"/>
      <c r="B35" s="82"/>
      <c r="C35" s="83"/>
      <c r="D35" s="83" t="s">
        <v>142</v>
      </c>
      <c r="E35" s="83"/>
      <c r="F35" s="83"/>
      <c r="G35" s="83"/>
      <c r="M35" s="2" t="s">
        <v>52</v>
      </c>
      <c r="V35" s="2" t="s">
        <v>140</v>
      </c>
      <c r="AD35" s="9"/>
      <c r="AF35" s="2"/>
      <c r="AG35" s="9"/>
      <c r="AH35" s="2"/>
    </row>
    <row r="36" spans="1:35" x14ac:dyDescent="0.2">
      <c r="J36" s="20"/>
      <c r="K36" s="20"/>
      <c r="L36" s="20"/>
      <c r="M36" s="20" t="s">
        <v>53</v>
      </c>
      <c r="N36" s="20"/>
      <c r="O36" s="20"/>
      <c r="P36" s="20"/>
      <c r="V36" s="20" t="s">
        <v>141</v>
      </c>
      <c r="W36" s="20"/>
      <c r="AD36" s="9"/>
      <c r="AE36" s="1"/>
      <c r="AF36"/>
      <c r="AG36" s="2"/>
      <c r="AH36" s="2"/>
      <c r="AI36" s="2"/>
    </row>
    <row r="37" spans="1:35" x14ac:dyDescent="0.2">
      <c r="Q37" s="31"/>
      <c r="R37" s="31"/>
      <c r="S37" s="31"/>
      <c r="AF37" s="9"/>
      <c r="AH37" s="15"/>
    </row>
    <row r="38" spans="1:35" x14ac:dyDescent="0.2">
      <c r="AF38" s="9"/>
      <c r="AG38" s="2"/>
      <c r="AH38" s="50" t="s">
        <v>54</v>
      </c>
    </row>
    <row r="39" spans="1:35" ht="12" customHeight="1" x14ac:dyDescent="0.2">
      <c r="E39" s="90"/>
      <c r="F39" s="90"/>
      <c r="G39" s="90"/>
      <c r="H39" s="90" t="s">
        <v>144</v>
      </c>
      <c r="I39" s="90"/>
      <c r="J39" s="90"/>
      <c r="K39" s="90"/>
      <c r="L39" s="90"/>
      <c r="U39" s="31"/>
      <c r="V39" s="31"/>
      <c r="W39" s="31"/>
      <c r="X39" s="31"/>
    </row>
    <row r="42" spans="1:35" x14ac:dyDescent="0.2">
      <c r="AI42" s="50" t="s">
        <v>54</v>
      </c>
    </row>
    <row r="43" spans="1:35" x14ac:dyDescent="0.2">
      <c r="G43" s="2" t="s">
        <v>54</v>
      </c>
    </row>
    <row r="44" spans="1:35" x14ac:dyDescent="0.2">
      <c r="AB44" s="2" t="s">
        <v>54</v>
      </c>
    </row>
  </sheetData>
  <mergeCells count="34">
    <mergeCell ref="W3:W4"/>
    <mergeCell ref="Y3:Y4"/>
    <mergeCell ref="Z3:Z4"/>
    <mergeCell ref="AE3:AE4"/>
    <mergeCell ref="AA3:AA4"/>
    <mergeCell ref="AB3:AB4"/>
    <mergeCell ref="AC3:AC4"/>
    <mergeCell ref="AD3:AD4"/>
    <mergeCell ref="R3:R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L3:L4"/>
    <mergeCell ref="B2:AF2"/>
    <mergeCell ref="A1:AF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P46" sqref="P46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x14ac:dyDescent="0.2">
      <c r="A1" s="95" t="s">
        <v>32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33" s="4" customFormat="1" ht="20.100000000000001" customHeight="1" x14ac:dyDescent="0.2">
      <c r="A2" s="96" t="s">
        <v>21</v>
      </c>
      <c r="B2" s="94" t="s">
        <v>139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7"/>
    </row>
    <row r="3" spans="1:33" s="5" customFormat="1" ht="20.100000000000001" customHeight="1" x14ac:dyDescent="0.2">
      <c r="A3" s="96"/>
      <c r="B3" s="97">
        <v>1</v>
      </c>
      <c r="C3" s="97">
        <f>SUM(B3+1)</f>
        <v>2</v>
      </c>
      <c r="D3" s="97">
        <f t="shared" ref="D3:AD3" si="0">SUM(C3+1)</f>
        <v>3</v>
      </c>
      <c r="E3" s="97">
        <f t="shared" si="0"/>
        <v>4</v>
      </c>
      <c r="F3" s="97">
        <f t="shared" si="0"/>
        <v>5</v>
      </c>
      <c r="G3" s="97">
        <f t="shared" si="0"/>
        <v>6</v>
      </c>
      <c r="H3" s="97">
        <f t="shared" si="0"/>
        <v>7</v>
      </c>
      <c r="I3" s="97">
        <f t="shared" si="0"/>
        <v>8</v>
      </c>
      <c r="J3" s="97">
        <f t="shared" si="0"/>
        <v>9</v>
      </c>
      <c r="K3" s="97">
        <f t="shared" si="0"/>
        <v>10</v>
      </c>
      <c r="L3" s="97">
        <f t="shared" si="0"/>
        <v>11</v>
      </c>
      <c r="M3" s="97">
        <f t="shared" si="0"/>
        <v>12</v>
      </c>
      <c r="N3" s="97">
        <f t="shared" si="0"/>
        <v>13</v>
      </c>
      <c r="O3" s="97">
        <f t="shared" si="0"/>
        <v>14</v>
      </c>
      <c r="P3" s="97">
        <f t="shared" si="0"/>
        <v>15</v>
      </c>
      <c r="Q3" s="97">
        <f t="shared" si="0"/>
        <v>16</v>
      </c>
      <c r="R3" s="97">
        <f t="shared" si="0"/>
        <v>17</v>
      </c>
      <c r="S3" s="97">
        <f t="shared" si="0"/>
        <v>18</v>
      </c>
      <c r="T3" s="97">
        <f t="shared" si="0"/>
        <v>19</v>
      </c>
      <c r="U3" s="97">
        <f t="shared" si="0"/>
        <v>20</v>
      </c>
      <c r="V3" s="97">
        <f t="shared" si="0"/>
        <v>21</v>
      </c>
      <c r="W3" s="97">
        <f t="shared" si="0"/>
        <v>22</v>
      </c>
      <c r="X3" s="97">
        <f t="shared" si="0"/>
        <v>23</v>
      </c>
      <c r="Y3" s="97">
        <f t="shared" si="0"/>
        <v>24</v>
      </c>
      <c r="Z3" s="97">
        <f t="shared" si="0"/>
        <v>25</v>
      </c>
      <c r="AA3" s="97">
        <f t="shared" si="0"/>
        <v>26</v>
      </c>
      <c r="AB3" s="97">
        <f t="shared" si="0"/>
        <v>27</v>
      </c>
      <c r="AC3" s="97">
        <f t="shared" si="0"/>
        <v>28</v>
      </c>
      <c r="AD3" s="97">
        <f t="shared" si="0"/>
        <v>29</v>
      </c>
      <c r="AE3" s="97">
        <v>30</v>
      </c>
      <c r="AF3" s="37" t="s">
        <v>41</v>
      </c>
      <c r="AG3" s="10"/>
    </row>
    <row r="4" spans="1:33" s="5" customFormat="1" ht="20.100000000000001" customHeight="1" x14ac:dyDescent="0.2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37" t="s">
        <v>39</v>
      </c>
      <c r="AG4" s="10"/>
    </row>
    <row r="5" spans="1:33" s="5" customFormat="1" ht="20.100000000000001" customHeight="1" x14ac:dyDescent="0.2">
      <c r="A5" s="17" t="s">
        <v>47</v>
      </c>
      <c r="B5" s="18">
        <f>[1]Junho!$J$5</f>
        <v>19.440000000000001</v>
      </c>
      <c r="C5" s="18">
        <f>[1]Junho!$J$6</f>
        <v>18.36</v>
      </c>
      <c r="D5" s="18">
        <f>[1]Junho!$J$7</f>
        <v>20.16</v>
      </c>
      <c r="E5" s="18">
        <f>[1]Junho!$J$8</f>
        <v>23.400000000000002</v>
      </c>
      <c r="F5" s="18">
        <f>[1]Junho!$J$9</f>
        <v>39.6</v>
      </c>
      <c r="G5" s="18">
        <f>[1]Junho!$J$10</f>
        <v>47.88</v>
      </c>
      <c r="H5" s="18">
        <f>[1]Junho!$J$11</f>
        <v>48.6</v>
      </c>
      <c r="I5" s="18">
        <f>[1]Junho!$J$12</f>
        <v>55.080000000000005</v>
      </c>
      <c r="J5" s="18">
        <f>[1]Junho!$J$13</f>
        <v>26.64</v>
      </c>
      <c r="K5" s="18">
        <f>[1]Junho!$J$14</f>
        <v>23.040000000000003</v>
      </c>
      <c r="L5" s="18">
        <f>[1]Junho!$J$15</f>
        <v>37.440000000000005</v>
      </c>
      <c r="M5" s="18">
        <f>[1]Junho!$J$16</f>
        <v>30.96</v>
      </c>
      <c r="N5" s="18">
        <f>[1]Junho!$J$17</f>
        <v>24.840000000000003</v>
      </c>
      <c r="O5" s="18">
        <f>[1]Junho!$J$18</f>
        <v>18.36</v>
      </c>
      <c r="P5" s="18">
        <f>[1]Junho!$J$19</f>
        <v>25.2</v>
      </c>
      <c r="Q5" s="18">
        <f>[1]Junho!$J$20</f>
        <v>24.12</v>
      </c>
      <c r="R5" s="18">
        <f>[1]Junho!$J$21</f>
        <v>25.92</v>
      </c>
      <c r="S5" s="18">
        <f>[1]Junho!$J$22</f>
        <v>21.240000000000002</v>
      </c>
      <c r="T5" s="18">
        <f>[1]Junho!$J$23</f>
        <v>15.48</v>
      </c>
      <c r="U5" s="18">
        <f>[1]Junho!$J$24</f>
        <v>16.920000000000002</v>
      </c>
      <c r="V5" s="18">
        <f>[1]Junho!$J$25</f>
        <v>25.2</v>
      </c>
      <c r="W5" s="18">
        <f>[1]Junho!$J$26</f>
        <v>29.16</v>
      </c>
      <c r="X5" s="18">
        <f>[1]Junho!$J$27</f>
        <v>32.04</v>
      </c>
      <c r="Y5" s="18">
        <f>[1]Junho!$J$28</f>
        <v>19.8</v>
      </c>
      <c r="Z5" s="18">
        <f>[1]Junho!$J$29</f>
        <v>30.96</v>
      </c>
      <c r="AA5" s="18">
        <f>[1]Junho!$J$30</f>
        <v>26.28</v>
      </c>
      <c r="AB5" s="18">
        <f>[1]Junho!$J$31</f>
        <v>28.08</v>
      </c>
      <c r="AC5" s="18">
        <f>[1]Junho!$J$32</f>
        <v>25.56</v>
      </c>
      <c r="AD5" s="18">
        <f>[1]Junho!$J$33</f>
        <v>29.880000000000003</v>
      </c>
      <c r="AE5" s="18">
        <f>[1]Junho!$J$34</f>
        <v>13.68</v>
      </c>
      <c r="AF5" s="38">
        <f t="shared" ref="AF5:AF14" si="1">MAX(B5:AE5)</f>
        <v>55.080000000000005</v>
      </c>
      <c r="AG5" s="10"/>
    </row>
    <row r="6" spans="1:33" s="1" customFormat="1" ht="17.100000000000001" customHeight="1" x14ac:dyDescent="0.2">
      <c r="A6" s="17" t="s">
        <v>0</v>
      </c>
      <c r="B6" s="19">
        <f>[2]Junho!$J$5</f>
        <v>29.880000000000003</v>
      </c>
      <c r="C6" s="19">
        <f>[2]Junho!$J$6</f>
        <v>23.040000000000003</v>
      </c>
      <c r="D6" s="19">
        <f>[2]Junho!$J$7</f>
        <v>27.36</v>
      </c>
      <c r="E6" s="19">
        <f>[2]Junho!$J$8</f>
        <v>34.92</v>
      </c>
      <c r="F6" s="19">
        <f>[2]Junho!$J$9</f>
        <v>54.36</v>
      </c>
      <c r="G6" s="19">
        <f>[2]Junho!$J$10</f>
        <v>41.76</v>
      </c>
      <c r="H6" s="19">
        <f>[2]Junho!$J$11</f>
        <v>51.84</v>
      </c>
      <c r="I6" s="19">
        <f>[2]Junho!$J$12</f>
        <v>46.440000000000005</v>
      </c>
      <c r="J6" s="19">
        <f>[2]Junho!$J$13</f>
        <v>21.6</v>
      </c>
      <c r="K6" s="19">
        <f>[2]Junho!$J$14</f>
        <v>32.76</v>
      </c>
      <c r="L6" s="19">
        <f>[2]Junho!$J$15</f>
        <v>40.32</v>
      </c>
      <c r="M6" s="19">
        <f>[2]Junho!$J$16</f>
        <v>45</v>
      </c>
      <c r="N6" s="19">
        <f>[2]Junho!$J$17</f>
        <v>42.480000000000004</v>
      </c>
      <c r="O6" s="19">
        <f>[2]Junho!$J$18</f>
        <v>28.8</v>
      </c>
      <c r="P6" s="19">
        <f>[2]Junho!$J$19</f>
        <v>17.28</v>
      </c>
      <c r="Q6" s="19">
        <f>[2]Junho!$J$20</f>
        <v>22.32</v>
      </c>
      <c r="R6" s="19">
        <f>[2]Junho!$J$21</f>
        <v>21.96</v>
      </c>
      <c r="S6" s="19">
        <f>[2]Junho!$J$22</f>
        <v>37.080000000000005</v>
      </c>
      <c r="T6" s="19">
        <f>[2]Junho!$J$23</f>
        <v>18.720000000000002</v>
      </c>
      <c r="U6" s="19">
        <f>[2]Junho!$J$24</f>
        <v>18.36</v>
      </c>
      <c r="V6" s="19">
        <f>[2]Junho!$J$25</f>
        <v>32.76</v>
      </c>
      <c r="W6" s="19">
        <f>[2]Junho!$J$26</f>
        <v>36</v>
      </c>
      <c r="X6" s="19">
        <f>[2]Junho!$J$27</f>
        <v>32.04</v>
      </c>
      <c r="Y6" s="19">
        <f>[2]Junho!$J$28</f>
        <v>37.440000000000005</v>
      </c>
      <c r="Z6" s="19">
        <f>[2]Junho!$J$29</f>
        <v>33.840000000000003</v>
      </c>
      <c r="AA6" s="19">
        <f>[2]Junho!$J$30</f>
        <v>48.24</v>
      </c>
      <c r="AB6" s="19">
        <f>[2]Junho!$J$31</f>
        <v>35.64</v>
      </c>
      <c r="AC6" s="19">
        <f>[2]Junho!$J$32</f>
        <v>34.92</v>
      </c>
      <c r="AD6" s="19">
        <f>[2]Junho!$J$33</f>
        <v>30.240000000000002</v>
      </c>
      <c r="AE6" s="19">
        <f>[2]Junho!$J$34</f>
        <v>13.68</v>
      </c>
      <c r="AF6" s="39">
        <f t="shared" si="1"/>
        <v>54.36</v>
      </c>
      <c r="AG6" s="2"/>
    </row>
    <row r="7" spans="1:33" ht="17.100000000000001" customHeight="1" x14ac:dyDescent="0.2">
      <c r="A7" s="17" t="s">
        <v>1</v>
      </c>
      <c r="B7" s="93" t="str">
        <f>[3]Junho!$J$5</f>
        <v>*</v>
      </c>
      <c r="C7" s="93" t="str">
        <f>[3]Junho!$J$6</f>
        <v>*</v>
      </c>
      <c r="D7" s="93" t="str">
        <f>[3]Junho!$J$7</f>
        <v>*</v>
      </c>
      <c r="E7" s="93" t="str">
        <f>[3]Junho!$J$8</f>
        <v>*</v>
      </c>
      <c r="F7" s="93" t="str">
        <f>[3]Junho!$J$9</f>
        <v>*</v>
      </c>
      <c r="G7" s="93" t="str">
        <f>[3]Junho!$J$10</f>
        <v>*</v>
      </c>
      <c r="H7" s="93" t="str">
        <f>[3]Junho!$J$11</f>
        <v>*</v>
      </c>
      <c r="I7" s="93" t="str">
        <f>[3]Junho!$J$12</f>
        <v>*</v>
      </c>
      <c r="J7" s="93" t="str">
        <f>[3]Junho!$J$13</f>
        <v>*</v>
      </c>
      <c r="K7" s="93" t="str">
        <f>[3]Junho!$J$14</f>
        <v>*</v>
      </c>
      <c r="L7" s="93" t="str">
        <f>[3]Junho!$J$15</f>
        <v>*</v>
      </c>
      <c r="M7" s="93" t="str">
        <f>[3]Junho!$J$16</f>
        <v>*</v>
      </c>
      <c r="N7" s="93" t="str">
        <f>[3]Junho!$J$17</f>
        <v>*</v>
      </c>
      <c r="O7" s="93" t="str">
        <f>[3]Junho!$J$18</f>
        <v>*</v>
      </c>
      <c r="P7" s="93" t="str">
        <f>[3]Junho!$J$19</f>
        <v>*</v>
      </c>
      <c r="Q7" s="93" t="str">
        <f>[3]Junho!$J$20</f>
        <v>*</v>
      </c>
      <c r="R7" s="93" t="str">
        <f>[3]Junho!$J$21</f>
        <v>*</v>
      </c>
      <c r="S7" s="93" t="str">
        <f>[3]Junho!$J$22</f>
        <v>*</v>
      </c>
      <c r="T7" s="93" t="str">
        <f>[3]Junho!$J$23</f>
        <v>*</v>
      </c>
      <c r="U7" s="93" t="str">
        <f>[3]Junho!$J$24</f>
        <v>*</v>
      </c>
      <c r="V7" s="93" t="str">
        <f>[3]Junho!$J$25</f>
        <v>*</v>
      </c>
      <c r="W7" s="93" t="str">
        <f>[3]Junho!$J$26</f>
        <v>*</v>
      </c>
      <c r="X7" s="93" t="str">
        <f>[3]Junho!$J$27</f>
        <v>*</v>
      </c>
      <c r="Y7" s="93" t="str">
        <f>[3]Junho!$J$28</f>
        <v>*</v>
      </c>
      <c r="Z7" s="93" t="str">
        <f>[3]Junho!$J$29</f>
        <v>*</v>
      </c>
      <c r="AA7" s="93" t="str">
        <f>[3]Junho!$J$30</f>
        <v>*</v>
      </c>
      <c r="AB7" s="93" t="str">
        <f>[3]Junho!$J$31</f>
        <v>*</v>
      </c>
      <c r="AC7" s="93" t="str">
        <f>[3]Junho!$J$32</f>
        <v>*</v>
      </c>
      <c r="AD7" s="93" t="str">
        <f>[3]Junho!$J$33</f>
        <v>*</v>
      </c>
      <c r="AE7" s="93" t="str">
        <f>[3]Junho!$J$34</f>
        <v>*</v>
      </c>
      <c r="AF7" s="39" t="s">
        <v>143</v>
      </c>
      <c r="AG7" s="2"/>
    </row>
    <row r="8" spans="1:33" ht="17.100000000000001" customHeight="1" x14ac:dyDescent="0.2">
      <c r="A8" s="17" t="s">
        <v>55</v>
      </c>
      <c r="B8" s="21">
        <f>[4]Junho!$J$5</f>
        <v>29.52</v>
      </c>
      <c r="C8" s="21">
        <f>[4]Junho!$J$6</f>
        <v>24.48</v>
      </c>
      <c r="D8" s="21">
        <f>[4]Junho!$J$7</f>
        <v>24.48</v>
      </c>
      <c r="E8" s="21">
        <f>[4]Junho!$J$8</f>
        <v>30.240000000000002</v>
      </c>
      <c r="F8" s="21">
        <f>[4]Junho!$J$9</f>
        <v>31.680000000000003</v>
      </c>
      <c r="G8" s="21">
        <f>[4]Junho!$J$10</f>
        <v>35.28</v>
      </c>
      <c r="H8" s="21">
        <f>[4]Junho!$J$11</f>
        <v>45.72</v>
      </c>
      <c r="I8" s="21">
        <f>[4]Junho!$J$12</f>
        <v>56.88</v>
      </c>
      <c r="J8" s="21">
        <f>[4]Junho!$J$13</f>
        <v>26.28</v>
      </c>
      <c r="K8" s="21">
        <f>[4]Junho!$J$14</f>
        <v>32.76</v>
      </c>
      <c r="L8" s="21">
        <f>[4]Junho!$J$15</f>
        <v>47.88</v>
      </c>
      <c r="M8" s="21">
        <f>[4]Junho!$J$16</f>
        <v>36.72</v>
      </c>
      <c r="N8" s="21">
        <f>[4]Junho!$J$17</f>
        <v>33.119999999999997</v>
      </c>
      <c r="O8" s="21">
        <f>[4]Junho!$J$18</f>
        <v>28.44</v>
      </c>
      <c r="P8" s="21">
        <f>[4]Junho!$J$19</f>
        <v>23.400000000000002</v>
      </c>
      <c r="Q8" s="21">
        <f>[4]Junho!$J$20</f>
        <v>25.92</v>
      </c>
      <c r="R8" s="21">
        <f>[4]Junho!$J$21</f>
        <v>29.16</v>
      </c>
      <c r="S8" s="21">
        <f>[4]Junho!$J$22</f>
        <v>30.6</v>
      </c>
      <c r="T8" s="21">
        <f>[4]Junho!$J$23</f>
        <v>27</v>
      </c>
      <c r="U8" s="21">
        <f>[4]Junho!$J$24</f>
        <v>29.16</v>
      </c>
      <c r="V8" s="21">
        <f>[4]Junho!$J$25</f>
        <v>32.04</v>
      </c>
      <c r="W8" s="21">
        <f>[4]Junho!$J$26</f>
        <v>33.119999999999997</v>
      </c>
      <c r="X8" s="21">
        <f>[4]Junho!$J$27</f>
        <v>34.56</v>
      </c>
      <c r="Y8" s="21">
        <f>[4]Junho!$J$28</f>
        <v>27.720000000000002</v>
      </c>
      <c r="Z8" s="21">
        <f>[4]Junho!$J$29</f>
        <v>29.52</v>
      </c>
      <c r="AA8" s="21">
        <f>[4]Junho!$J$30</f>
        <v>29.52</v>
      </c>
      <c r="AB8" s="21">
        <f>[4]Junho!$J$31</f>
        <v>32.76</v>
      </c>
      <c r="AC8" s="21">
        <f>[4]Junho!$J$32</f>
        <v>30.6</v>
      </c>
      <c r="AD8" s="21">
        <f>[4]Junho!$J$33</f>
        <v>33.840000000000003</v>
      </c>
      <c r="AE8" s="21">
        <f>[4]Junho!$J$34</f>
        <v>44.64</v>
      </c>
      <c r="AF8" s="39">
        <f t="shared" ref="AF8" si="2">MAX(B8:AE8)</f>
        <v>56.88</v>
      </c>
      <c r="AG8" s="2"/>
    </row>
    <row r="9" spans="1:33" ht="17.100000000000001" customHeight="1" x14ac:dyDescent="0.2">
      <c r="A9" s="17" t="s">
        <v>48</v>
      </c>
      <c r="B9" s="21">
        <f>[5]Junho!$J$5</f>
        <v>33.119999999999997</v>
      </c>
      <c r="C9" s="21">
        <f>[5]Junho!$J$6</f>
        <v>19.079999999999998</v>
      </c>
      <c r="D9" s="21">
        <f>[5]Junho!$J$7</f>
        <v>24.48</v>
      </c>
      <c r="E9" s="21">
        <f>[5]Junho!$J$8</f>
        <v>41.76</v>
      </c>
      <c r="F9" s="21">
        <f>[5]Junho!$J$9</f>
        <v>44.64</v>
      </c>
      <c r="G9" s="21">
        <f>[5]Junho!$J$10</f>
        <v>44.28</v>
      </c>
      <c r="H9" s="21">
        <f>[5]Junho!$J$11</f>
        <v>55.800000000000004</v>
      </c>
      <c r="I9" s="21">
        <f>[5]Junho!$J$12</f>
        <v>52.56</v>
      </c>
      <c r="J9" s="21">
        <f>[5]Junho!$J$13</f>
        <v>27.720000000000002</v>
      </c>
      <c r="K9" s="21">
        <f>[5]Junho!$J$14</f>
        <v>38.519999999999996</v>
      </c>
      <c r="L9" s="21">
        <f>[5]Junho!$J$15</f>
        <v>33.840000000000003</v>
      </c>
      <c r="M9" s="21">
        <f>[5]Junho!$J$16</f>
        <v>47.519999999999996</v>
      </c>
      <c r="N9" s="21">
        <f>[5]Junho!$J$17</f>
        <v>41.76</v>
      </c>
      <c r="O9" s="21">
        <f>[5]Junho!$J$18</f>
        <v>37.440000000000005</v>
      </c>
      <c r="P9" s="21">
        <f>[5]Junho!$J$19</f>
        <v>16.920000000000002</v>
      </c>
      <c r="Q9" s="21">
        <f>[5]Junho!$J$20</f>
        <v>21.240000000000002</v>
      </c>
      <c r="R9" s="21">
        <f>[5]Junho!$J$21</f>
        <v>21.96</v>
      </c>
      <c r="S9" s="21">
        <f>[5]Junho!$J$22</f>
        <v>28.8</v>
      </c>
      <c r="T9" s="21">
        <f>[5]Junho!$J$23</f>
        <v>23.400000000000002</v>
      </c>
      <c r="U9" s="21">
        <f>[5]Junho!$J$24</f>
        <v>14.4</v>
      </c>
      <c r="V9" s="21">
        <f>[5]Junho!$J$25</f>
        <v>27.720000000000002</v>
      </c>
      <c r="W9" s="21">
        <f>[5]Junho!$J$26</f>
        <v>29.52</v>
      </c>
      <c r="X9" s="21">
        <f>[5]Junho!$J$27</f>
        <v>32.04</v>
      </c>
      <c r="Y9" s="21">
        <f>[5]Junho!$J$28</f>
        <v>27.720000000000002</v>
      </c>
      <c r="Z9" s="21">
        <f>[5]Junho!$J$29</f>
        <v>30.240000000000002</v>
      </c>
      <c r="AA9" s="21">
        <f>[5]Junho!$J$30</f>
        <v>36.36</v>
      </c>
      <c r="AB9" s="21">
        <f>[5]Junho!$J$31</f>
        <v>29.16</v>
      </c>
      <c r="AC9" s="21">
        <f>[5]Junho!$J$32</f>
        <v>27</v>
      </c>
      <c r="AD9" s="21">
        <f>[5]Junho!$J$33</f>
        <v>23.400000000000002</v>
      </c>
      <c r="AE9" s="21">
        <f>[5]Junho!$J$34</f>
        <v>14.4</v>
      </c>
      <c r="AF9" s="39">
        <f t="shared" si="1"/>
        <v>55.800000000000004</v>
      </c>
      <c r="AG9" s="2"/>
    </row>
    <row r="10" spans="1:33" ht="17.100000000000001" customHeight="1" x14ac:dyDescent="0.2">
      <c r="A10" s="17" t="s">
        <v>2</v>
      </c>
      <c r="B10" s="19">
        <f>[6]Junho!$J$5</f>
        <v>34.56</v>
      </c>
      <c r="C10" s="19">
        <f>[6]Junho!$J$6</f>
        <v>33.119999999999997</v>
      </c>
      <c r="D10" s="19">
        <f>[6]Junho!$J$7</f>
        <v>35.28</v>
      </c>
      <c r="E10" s="19">
        <f>[6]Junho!$J$8</f>
        <v>37.080000000000005</v>
      </c>
      <c r="F10" s="19">
        <f>[6]Junho!$J$9</f>
        <v>55.800000000000004</v>
      </c>
      <c r="G10" s="19">
        <f>[6]Junho!$J$10</f>
        <v>52.2</v>
      </c>
      <c r="H10" s="19">
        <f>[6]Junho!$J$11</f>
        <v>49.680000000000007</v>
      </c>
      <c r="I10" s="19">
        <f>[6]Junho!$J$12</f>
        <v>71.64</v>
      </c>
      <c r="J10" s="19">
        <f>[6]Junho!$J$13</f>
        <v>41.76</v>
      </c>
      <c r="K10" s="19">
        <f>[6]Junho!$J$14</f>
        <v>36.72</v>
      </c>
      <c r="L10" s="19">
        <f>[6]Junho!$J$15</f>
        <v>52.2</v>
      </c>
      <c r="M10" s="19">
        <f>[6]Junho!$J$16</f>
        <v>38.159999999999997</v>
      </c>
      <c r="N10" s="19">
        <f>[6]Junho!$J$17</f>
        <v>30.96</v>
      </c>
      <c r="O10" s="19">
        <f>[6]Junho!$J$18</f>
        <v>16.920000000000002</v>
      </c>
      <c r="P10" s="19">
        <f>[6]Junho!$J$19</f>
        <v>27.36</v>
      </c>
      <c r="Q10" s="19">
        <f>[6]Junho!$J$20</f>
        <v>33.840000000000003</v>
      </c>
      <c r="R10" s="19">
        <f>[6]Junho!$J$21</f>
        <v>36</v>
      </c>
      <c r="S10" s="19">
        <f>[6]Junho!$J$22</f>
        <v>28.44</v>
      </c>
      <c r="T10" s="19">
        <f>[6]Junho!$J$23</f>
        <v>38.880000000000003</v>
      </c>
      <c r="U10" s="19">
        <f>[6]Junho!$J$24</f>
        <v>35.28</v>
      </c>
      <c r="V10" s="19">
        <f>[6]Junho!$J$25</f>
        <v>42.12</v>
      </c>
      <c r="W10" s="19">
        <f>[6]Junho!$J$26</f>
        <v>42.480000000000004</v>
      </c>
      <c r="X10" s="19">
        <f>[6]Junho!$J$27</f>
        <v>34.92</v>
      </c>
      <c r="Y10" s="19">
        <f>[6]Junho!$J$28</f>
        <v>24.840000000000003</v>
      </c>
      <c r="Z10" s="19">
        <f>[6]Junho!$J$29</f>
        <v>36</v>
      </c>
      <c r="AA10" s="19">
        <f>[6]Junho!$J$30</f>
        <v>36.36</v>
      </c>
      <c r="AB10" s="19">
        <f>[6]Junho!$J$31</f>
        <v>40.680000000000007</v>
      </c>
      <c r="AC10" s="19">
        <f>[6]Junho!$J$32</f>
        <v>24.840000000000003</v>
      </c>
      <c r="AD10" s="19">
        <f>[6]Junho!$J$33</f>
        <v>25.56</v>
      </c>
      <c r="AE10" s="19">
        <f>[6]Junho!$J$34</f>
        <v>23.400000000000002</v>
      </c>
      <c r="AF10" s="39">
        <f t="shared" si="1"/>
        <v>71.64</v>
      </c>
      <c r="AG10" s="2"/>
    </row>
    <row r="11" spans="1:33" ht="17.100000000000001" customHeight="1" x14ac:dyDescent="0.2">
      <c r="A11" s="17" t="s">
        <v>3</v>
      </c>
      <c r="B11" s="19">
        <f>[7]Junho!$J$5</f>
        <v>14.76</v>
      </c>
      <c r="C11" s="19">
        <f>[7]Junho!$J$6</f>
        <v>14.76</v>
      </c>
      <c r="D11" s="19">
        <f>[7]Junho!$J$7</f>
        <v>21.240000000000002</v>
      </c>
      <c r="E11" s="19">
        <f>[7]Junho!$J$8</f>
        <v>20.16</v>
      </c>
      <c r="F11" s="19">
        <f>[7]Junho!$J$9</f>
        <v>24.48</v>
      </c>
      <c r="G11" s="19">
        <f>[7]Junho!$J$10</f>
        <v>32.76</v>
      </c>
      <c r="H11" s="19">
        <f>[7]Junho!$J$11</f>
        <v>34.92</v>
      </c>
      <c r="I11" s="19">
        <f>[7]Junho!$J$12</f>
        <v>41.76</v>
      </c>
      <c r="J11" s="19">
        <f>[7]Junho!$J$13</f>
        <v>24.12</v>
      </c>
      <c r="K11" s="19">
        <f>[7]Junho!$J$14</f>
        <v>29.880000000000003</v>
      </c>
      <c r="L11" s="19">
        <f>[7]Junho!$J$15</f>
        <v>28.44</v>
      </c>
      <c r="M11" s="19">
        <f>[7]Junho!$J$16</f>
        <v>23.400000000000002</v>
      </c>
      <c r="N11" s="19">
        <f>[7]Junho!$J$17</f>
        <v>25.92</v>
      </c>
      <c r="O11" s="19">
        <f>[7]Junho!$J$18</f>
        <v>35.28</v>
      </c>
      <c r="P11" s="19">
        <f>[7]Junho!$J$19</f>
        <v>32.04</v>
      </c>
      <c r="Q11" s="19">
        <f>[7]Junho!$J$20</f>
        <v>23.040000000000003</v>
      </c>
      <c r="R11" s="19">
        <f>[7]Junho!$J$21</f>
        <v>26.64</v>
      </c>
      <c r="S11" s="19">
        <f>[7]Junho!$J$22</f>
        <v>19.8</v>
      </c>
      <c r="T11" s="19">
        <f>[7]Junho!$J$23</f>
        <v>24.840000000000003</v>
      </c>
      <c r="U11" s="19">
        <f>[7]Junho!$J$24</f>
        <v>22.68</v>
      </c>
      <c r="V11" s="19">
        <f>[7]Junho!$J$25</f>
        <v>25.56</v>
      </c>
      <c r="W11" s="19">
        <f>[7]Junho!$J$26</f>
        <v>25.2</v>
      </c>
      <c r="X11" s="19">
        <f>[7]Junho!$J$27</f>
        <v>27.36</v>
      </c>
      <c r="Y11" s="19">
        <f>[7]Junho!$J$28</f>
        <v>16.920000000000002</v>
      </c>
      <c r="Z11" s="19">
        <f>[7]Junho!$J$29</f>
        <v>22.68</v>
      </c>
      <c r="AA11" s="19">
        <f>[7]Junho!$J$30</f>
        <v>20.88</v>
      </c>
      <c r="AB11" s="19">
        <f>[7]Junho!$J$31</f>
        <v>22.68</v>
      </c>
      <c r="AC11" s="19">
        <f>[7]Junho!$J$32</f>
        <v>32.76</v>
      </c>
      <c r="AD11" s="19">
        <f>[7]Junho!$J$33</f>
        <v>33.480000000000004</v>
      </c>
      <c r="AE11" s="19">
        <f>[7]Junho!$J$34</f>
        <v>20.16</v>
      </c>
      <c r="AF11" s="39">
        <f t="shared" si="1"/>
        <v>41.76</v>
      </c>
      <c r="AG11" s="2"/>
    </row>
    <row r="12" spans="1:33" ht="17.100000000000001" customHeight="1" x14ac:dyDescent="0.2">
      <c r="A12" s="17" t="s">
        <v>4</v>
      </c>
      <c r="B12" s="19">
        <f>[8]Junho!$J$5</f>
        <v>29.52</v>
      </c>
      <c r="C12" s="19">
        <f>[8]Junho!$J$6</f>
        <v>23.400000000000002</v>
      </c>
      <c r="D12" s="19">
        <f>[8]Junho!$J$7</f>
        <v>23.759999999999998</v>
      </c>
      <c r="E12" s="19">
        <f>[8]Junho!$J$8</f>
        <v>27.720000000000002</v>
      </c>
      <c r="F12" s="19">
        <f>[8]Junho!$J$9</f>
        <v>35.28</v>
      </c>
      <c r="G12" s="19">
        <f>[8]Junho!$J$10</f>
        <v>44.28</v>
      </c>
      <c r="H12" s="19">
        <f>[8]Junho!$J$11</f>
        <v>40.32</v>
      </c>
      <c r="I12" s="19">
        <f>[8]Junho!$J$12</f>
        <v>48.6</v>
      </c>
      <c r="J12" s="19">
        <f>[8]Junho!$J$13</f>
        <v>23.400000000000002</v>
      </c>
      <c r="K12" s="19">
        <f>[8]Junho!$J$14</f>
        <v>29.52</v>
      </c>
      <c r="L12" s="19">
        <f>[8]Junho!$J$15</f>
        <v>43.56</v>
      </c>
      <c r="M12" s="19">
        <f>[8]Junho!$J$16</f>
        <v>30.96</v>
      </c>
      <c r="N12" s="19">
        <f>[8]Junho!$J$17</f>
        <v>25.2</v>
      </c>
      <c r="O12" s="19">
        <f>[8]Junho!$J$18</f>
        <v>27.36</v>
      </c>
      <c r="P12" s="19">
        <f>[8]Junho!$J$19</f>
        <v>29.52</v>
      </c>
      <c r="Q12" s="19">
        <f>[8]Junho!$J$20</f>
        <v>29.52</v>
      </c>
      <c r="R12" s="19">
        <f>[8]Junho!$J$21</f>
        <v>44.64</v>
      </c>
      <c r="S12" s="19">
        <f>[8]Junho!$J$22</f>
        <v>20.16</v>
      </c>
      <c r="T12" s="19">
        <f>[8]Junho!$J$23</f>
        <v>24.840000000000003</v>
      </c>
      <c r="U12" s="19">
        <f>[8]Junho!$J$24</f>
        <v>26.64</v>
      </c>
      <c r="V12" s="19">
        <f>[8]Junho!$J$25</f>
        <v>36.72</v>
      </c>
      <c r="W12" s="19">
        <f>[8]Junho!$J$26</f>
        <v>30.96</v>
      </c>
      <c r="X12" s="19">
        <f>[8]Junho!$J$27</f>
        <v>29.16</v>
      </c>
      <c r="Y12" s="19">
        <f>[8]Junho!$J$28</f>
        <v>23.400000000000002</v>
      </c>
      <c r="Z12" s="19">
        <f>[8]Junho!$J$29</f>
        <v>36</v>
      </c>
      <c r="AA12" s="19">
        <f>[8]Junho!$J$30</f>
        <v>28.8</v>
      </c>
      <c r="AB12" s="19">
        <f>[8]Junho!$J$31</f>
        <v>27.36</v>
      </c>
      <c r="AC12" s="19">
        <f>[8]Junho!$J$32</f>
        <v>29.16</v>
      </c>
      <c r="AD12" s="19">
        <f>[8]Junho!$J$33</f>
        <v>24.840000000000003</v>
      </c>
      <c r="AE12" s="19">
        <f>[8]Junho!$J$34</f>
        <v>28.8</v>
      </c>
      <c r="AF12" s="39">
        <f t="shared" si="1"/>
        <v>48.6</v>
      </c>
      <c r="AG12" s="2"/>
    </row>
    <row r="13" spans="1:33" ht="17.100000000000001" customHeight="1" x14ac:dyDescent="0.2">
      <c r="A13" s="17" t="s">
        <v>5</v>
      </c>
      <c r="B13" s="19">
        <f>[9]Junho!$J$5</f>
        <v>32.4</v>
      </c>
      <c r="C13" s="19">
        <f>[9]Junho!$J$6</f>
        <v>24.48</v>
      </c>
      <c r="D13" s="19">
        <f>[9]Junho!$J$7</f>
        <v>24.48</v>
      </c>
      <c r="E13" s="19">
        <f>[9]Junho!$J$8</f>
        <v>25.56</v>
      </c>
      <c r="F13" s="19">
        <f>[9]Junho!$J$9</f>
        <v>23.759999999999998</v>
      </c>
      <c r="G13" s="19">
        <f>[9]Junho!$J$10</f>
        <v>25.2</v>
      </c>
      <c r="H13" s="19">
        <f>[9]Junho!$J$11</f>
        <v>27.720000000000002</v>
      </c>
      <c r="I13" s="19">
        <f>[9]Junho!$J$12</f>
        <v>63.72</v>
      </c>
      <c r="J13" s="19">
        <f>[9]Junho!$J$13</f>
        <v>32.4</v>
      </c>
      <c r="K13" s="19">
        <f>[9]Junho!$J$14</f>
        <v>28.8</v>
      </c>
      <c r="L13" s="19">
        <f>[9]Junho!$J$15</f>
        <v>26.28</v>
      </c>
      <c r="M13" s="19">
        <f>[9]Junho!$J$16</f>
        <v>32.76</v>
      </c>
      <c r="N13" s="19">
        <f>[9]Junho!$J$17</f>
        <v>25.92</v>
      </c>
      <c r="O13" s="19">
        <f>[9]Junho!$J$18</f>
        <v>51.12</v>
      </c>
      <c r="P13" s="19">
        <f>[9]Junho!$J$19</f>
        <v>32.76</v>
      </c>
      <c r="Q13" s="19">
        <f>[9]Junho!$J$20</f>
        <v>22.32</v>
      </c>
      <c r="R13" s="19">
        <f>[9]Junho!$J$21</f>
        <v>23.040000000000003</v>
      </c>
      <c r="S13" s="19">
        <f>[9]Junho!$J$22</f>
        <v>36</v>
      </c>
      <c r="T13" s="19">
        <f>[9]Junho!$J$23</f>
        <v>36.72</v>
      </c>
      <c r="U13" s="19">
        <f>[9]Junho!$J$24</f>
        <v>32.04</v>
      </c>
      <c r="V13" s="19">
        <f>[9]Junho!$J$25</f>
        <v>35.28</v>
      </c>
      <c r="W13" s="19">
        <f>[9]Junho!$J$26</f>
        <v>28.8</v>
      </c>
      <c r="X13" s="19">
        <f>[9]Junho!$J$27</f>
        <v>21.240000000000002</v>
      </c>
      <c r="Y13" s="19">
        <f>[9]Junho!$J$28</f>
        <v>20.88</v>
      </c>
      <c r="Z13" s="19">
        <f>[9]Junho!$J$29</f>
        <v>23.040000000000003</v>
      </c>
      <c r="AA13" s="19">
        <f>[9]Junho!$J$30</f>
        <v>15.840000000000002</v>
      </c>
      <c r="AB13" s="19">
        <f>[9]Junho!$J$31</f>
        <v>37.800000000000004</v>
      </c>
      <c r="AC13" s="19">
        <f>[9]Junho!$J$32</f>
        <v>38.880000000000003</v>
      </c>
      <c r="AD13" s="19">
        <f>[9]Junho!$J$33</f>
        <v>27.720000000000002</v>
      </c>
      <c r="AE13" s="19">
        <f>[9]Junho!$J$34</f>
        <v>23.040000000000003</v>
      </c>
      <c r="AF13" s="39">
        <f t="shared" si="1"/>
        <v>63.72</v>
      </c>
      <c r="AG13" s="2"/>
    </row>
    <row r="14" spans="1:33" ht="17.100000000000001" customHeight="1" x14ac:dyDescent="0.2">
      <c r="A14" s="17" t="s">
        <v>50</v>
      </c>
      <c r="B14" s="19">
        <f>[10]Junho!$J$5</f>
        <v>21.6</v>
      </c>
      <c r="C14" s="19">
        <f>[10]Junho!$J$6</f>
        <v>26.28</v>
      </c>
      <c r="D14" s="19">
        <f>[10]Junho!$J$7</f>
        <v>31.680000000000003</v>
      </c>
      <c r="E14" s="19">
        <f>[10]Junho!$J$8</f>
        <v>33.840000000000003</v>
      </c>
      <c r="F14" s="19">
        <f>[10]Junho!$J$9</f>
        <v>40.680000000000007</v>
      </c>
      <c r="G14" s="19">
        <f>[10]Junho!$J$10</f>
        <v>38.880000000000003</v>
      </c>
      <c r="H14" s="19">
        <f>[10]Junho!$J$11</f>
        <v>48.96</v>
      </c>
      <c r="I14" s="19">
        <f>[10]Junho!$J$12</f>
        <v>43.56</v>
      </c>
      <c r="J14" s="19">
        <f>[10]Junho!$J$13</f>
        <v>24.840000000000003</v>
      </c>
      <c r="K14" s="19">
        <f>[10]Junho!$J$14</f>
        <v>43.56</v>
      </c>
      <c r="L14" s="19">
        <f>[10]Junho!$J$15</f>
        <v>39.96</v>
      </c>
      <c r="M14" s="19">
        <f>[10]Junho!$J$16</f>
        <v>42.12</v>
      </c>
      <c r="N14" s="19">
        <f>[10]Junho!$J$17</f>
        <v>29.880000000000003</v>
      </c>
      <c r="O14" s="19">
        <f>[10]Junho!$J$18</f>
        <v>28.08</v>
      </c>
      <c r="P14" s="19">
        <f>[10]Junho!$J$19</f>
        <v>30.96</v>
      </c>
      <c r="Q14" s="19">
        <f>[10]Junho!$J$20</f>
        <v>37.440000000000005</v>
      </c>
      <c r="R14" s="19">
        <f>[10]Junho!$J$21</f>
        <v>35.28</v>
      </c>
      <c r="S14" s="19">
        <f>[10]Junho!$J$22</f>
        <v>26.64</v>
      </c>
      <c r="T14" s="19">
        <f>[10]Junho!$J$23</f>
        <v>30.96</v>
      </c>
      <c r="U14" s="19">
        <f>[10]Junho!$J$24</f>
        <v>29.52</v>
      </c>
      <c r="V14" s="19">
        <f>[10]Junho!$J$25</f>
        <v>32.4</v>
      </c>
      <c r="W14" s="19">
        <f>[10]Junho!$J$26</f>
        <v>43.2</v>
      </c>
      <c r="X14" s="19">
        <f>[10]Junho!$J$27</f>
        <v>39.6</v>
      </c>
      <c r="Y14" s="19">
        <f>[10]Junho!$J$28</f>
        <v>30.96</v>
      </c>
      <c r="Z14" s="19">
        <f>[10]Junho!$J$29</f>
        <v>36.72</v>
      </c>
      <c r="AA14" s="19">
        <f>[10]Junho!$J$30</f>
        <v>33.840000000000003</v>
      </c>
      <c r="AB14" s="19">
        <f>[10]Junho!$J$31</f>
        <v>29.16</v>
      </c>
      <c r="AC14" s="19">
        <f>[10]Junho!$J$32</f>
        <v>28.8</v>
      </c>
      <c r="AD14" s="19">
        <f>[10]Junho!$J$33</f>
        <v>25.2</v>
      </c>
      <c r="AE14" s="19">
        <f>[10]Junho!$J$34</f>
        <v>23.400000000000002</v>
      </c>
      <c r="AF14" s="39">
        <f t="shared" si="1"/>
        <v>48.96</v>
      </c>
      <c r="AG14" s="2"/>
    </row>
    <row r="15" spans="1:33" ht="17.100000000000001" customHeight="1" x14ac:dyDescent="0.2">
      <c r="A15" s="17" t="s">
        <v>6</v>
      </c>
      <c r="B15" s="19">
        <f>[11]Junho!$J$5</f>
        <v>19.440000000000001</v>
      </c>
      <c r="C15" s="19">
        <f>[11]Junho!$J$6</f>
        <v>20.16</v>
      </c>
      <c r="D15" s="19">
        <f>[11]Junho!$J$7</f>
        <v>16.2</v>
      </c>
      <c r="E15" s="19">
        <f>[11]Junho!$J$8</f>
        <v>26.64</v>
      </c>
      <c r="F15" s="19">
        <f>[11]Junho!$J$9</f>
        <v>27.720000000000002</v>
      </c>
      <c r="G15" s="19">
        <f>[11]Junho!$J$10</f>
        <v>33.840000000000003</v>
      </c>
      <c r="H15" s="19">
        <f>[11]Junho!$J$11</f>
        <v>49.680000000000007</v>
      </c>
      <c r="I15" s="19">
        <f>[11]Junho!$J$12</f>
        <v>44.64</v>
      </c>
      <c r="J15" s="19">
        <f>[11]Junho!$J$13</f>
        <v>23.400000000000002</v>
      </c>
      <c r="K15" s="19">
        <f>[11]Junho!$J$14</f>
        <v>26.64</v>
      </c>
      <c r="L15" s="19">
        <f>[11]Junho!$J$15</f>
        <v>20.16</v>
      </c>
      <c r="M15" s="19">
        <f>[11]Junho!$J$16</f>
        <v>26.64</v>
      </c>
      <c r="N15" s="19">
        <f>[11]Junho!$J$17</f>
        <v>19.8</v>
      </c>
      <c r="O15" s="19">
        <f>[11]Junho!$J$18</f>
        <v>25.2</v>
      </c>
      <c r="P15" s="19">
        <f>[11]Junho!$J$19</f>
        <v>14.4</v>
      </c>
      <c r="Q15" s="19">
        <f>[11]Junho!$J$20</f>
        <v>16.2</v>
      </c>
      <c r="R15" s="19">
        <f>[11]Junho!$J$21</f>
        <v>18.36</v>
      </c>
      <c r="S15" s="19">
        <f>[11]Junho!$J$22</f>
        <v>17.28</v>
      </c>
      <c r="T15" s="19">
        <f>[11]Junho!$J$23</f>
        <v>24.48</v>
      </c>
      <c r="U15" s="19">
        <f>[11]Junho!$J$24</f>
        <v>22.32</v>
      </c>
      <c r="V15" s="19">
        <f>[11]Junho!$J$25</f>
        <v>20.52</v>
      </c>
      <c r="W15" s="19">
        <f>[11]Junho!$J$26</f>
        <v>20.88</v>
      </c>
      <c r="X15" s="19">
        <f>[11]Junho!$J$27</f>
        <v>18</v>
      </c>
      <c r="Y15" s="19">
        <f>[11]Junho!$J$28</f>
        <v>16.920000000000002</v>
      </c>
      <c r="Z15" s="19">
        <f>[11]Junho!$J$29</f>
        <v>25.92</v>
      </c>
      <c r="AA15" s="19">
        <f>[11]Junho!$J$30</f>
        <v>25.56</v>
      </c>
      <c r="AB15" s="19">
        <f>[11]Junho!$J$31</f>
        <v>27.36</v>
      </c>
      <c r="AC15" s="19">
        <f>[11]Junho!$J$32</f>
        <v>25.92</v>
      </c>
      <c r="AD15" s="19">
        <f>[11]Junho!$J$33</f>
        <v>21.240000000000002</v>
      </c>
      <c r="AE15" s="19">
        <f>[11]Junho!$J$34</f>
        <v>14.4</v>
      </c>
      <c r="AF15" s="39">
        <f t="shared" ref="AF15:AF30" si="3">MAX(B15:AE15)</f>
        <v>49.680000000000007</v>
      </c>
      <c r="AG15" s="2"/>
    </row>
    <row r="16" spans="1:33" ht="17.100000000000001" customHeight="1" x14ac:dyDescent="0.2">
      <c r="A16" s="17" t="s">
        <v>7</v>
      </c>
      <c r="B16" s="19">
        <f>[12]Junho!$J$5</f>
        <v>34.92</v>
      </c>
      <c r="C16" s="19">
        <f>[12]Junho!$J$6</f>
        <v>23.040000000000003</v>
      </c>
      <c r="D16" s="19">
        <f>[12]Junho!$J$7</f>
        <v>28.8</v>
      </c>
      <c r="E16" s="19">
        <f>[12]Junho!$J$8</f>
        <v>36.36</v>
      </c>
      <c r="F16" s="19">
        <f>[12]Junho!$J$9</f>
        <v>48.96</v>
      </c>
      <c r="G16" s="19">
        <f>[12]Junho!$J$10</f>
        <v>57.960000000000008</v>
      </c>
      <c r="H16" s="19">
        <f>[12]Junho!$J$11</f>
        <v>51.84</v>
      </c>
      <c r="I16" s="19">
        <f>[12]Junho!$J$12</f>
        <v>65.160000000000011</v>
      </c>
      <c r="J16" s="19">
        <f>[12]Junho!$J$13</f>
        <v>22.68</v>
      </c>
      <c r="K16" s="19">
        <f>[12]Junho!$J$14</f>
        <v>26.28</v>
      </c>
      <c r="L16" s="19">
        <f>[12]Junho!$J$15</f>
        <v>37.440000000000005</v>
      </c>
      <c r="M16" s="19">
        <f>[12]Junho!$J$16</f>
        <v>44.28</v>
      </c>
      <c r="N16" s="19">
        <f>[12]Junho!$J$17</f>
        <v>44.28</v>
      </c>
      <c r="O16" s="19">
        <f>[12]Junho!$J$18</f>
        <v>30.96</v>
      </c>
      <c r="P16" s="19">
        <f>[12]Junho!$J$19</f>
        <v>20.52</v>
      </c>
      <c r="Q16" s="19">
        <f>[12]Junho!$J$20</f>
        <v>19.079999999999998</v>
      </c>
      <c r="R16" s="19">
        <f>[12]Junho!$J$21</f>
        <v>20.88</v>
      </c>
      <c r="S16" s="19">
        <f>[12]Junho!$J$22</f>
        <v>28.08</v>
      </c>
      <c r="T16" s="19">
        <f>[12]Junho!$J$23</f>
        <v>31.319999999999997</v>
      </c>
      <c r="U16" s="19">
        <f>[12]Junho!$J$24</f>
        <v>22.32</v>
      </c>
      <c r="V16" s="19">
        <f>[12]Junho!$J$25</f>
        <v>28.44</v>
      </c>
      <c r="W16" s="19">
        <f>[12]Junho!$J$26</f>
        <v>40.680000000000007</v>
      </c>
      <c r="X16" s="19">
        <f>[12]Junho!$J$27</f>
        <v>29.16</v>
      </c>
      <c r="Y16" s="19">
        <f>[12]Junho!$J$28</f>
        <v>34.200000000000003</v>
      </c>
      <c r="Z16" s="19">
        <f>[12]Junho!$J$29</f>
        <v>34.92</v>
      </c>
      <c r="AA16" s="19">
        <f>[12]Junho!$J$30</f>
        <v>37.440000000000005</v>
      </c>
      <c r="AB16" s="19">
        <f>[12]Junho!$J$31</f>
        <v>40.680000000000007</v>
      </c>
      <c r="AC16" s="19">
        <f>[12]Junho!$J$32</f>
        <v>27</v>
      </c>
      <c r="AD16" s="19">
        <f>[12]Junho!$J$33</f>
        <v>28.8</v>
      </c>
      <c r="AE16" s="19">
        <f>[12]Junho!$J$34</f>
        <v>14.04</v>
      </c>
      <c r="AF16" s="39">
        <f t="shared" si="3"/>
        <v>65.160000000000011</v>
      </c>
      <c r="AG16" s="2"/>
    </row>
    <row r="17" spans="1:33" ht="17.100000000000001" customHeight="1" x14ac:dyDescent="0.2">
      <c r="A17" s="17" t="s">
        <v>8</v>
      </c>
      <c r="B17" s="19">
        <f>[13]Junho!$J$5</f>
        <v>31.680000000000003</v>
      </c>
      <c r="C17" s="19">
        <f>[13]Junho!$J$6</f>
        <v>23.759999999999998</v>
      </c>
      <c r="D17" s="19">
        <f>[13]Junho!$J$7</f>
        <v>30.6</v>
      </c>
      <c r="E17" s="19">
        <f>[13]Junho!$J$8</f>
        <v>38.519999999999996</v>
      </c>
      <c r="F17" s="19">
        <f>[13]Junho!$J$9</f>
        <v>53.64</v>
      </c>
      <c r="G17" s="19">
        <f>[13]Junho!$J$10</f>
        <v>35.28</v>
      </c>
      <c r="H17" s="19">
        <f>[13]Junho!$J$11</f>
        <v>64.8</v>
      </c>
      <c r="I17" s="19">
        <f>[13]Junho!$J$12</f>
        <v>50.04</v>
      </c>
      <c r="J17" s="19">
        <f>[13]Junho!$J$13</f>
        <v>19.079999999999998</v>
      </c>
      <c r="K17" s="19">
        <f>[13]Junho!$J$14</f>
        <v>20.88</v>
      </c>
      <c r="L17" s="19">
        <f>[13]Junho!$J$15</f>
        <v>52.92</v>
      </c>
      <c r="M17" s="19">
        <f>[13]Junho!$J$16</f>
        <v>50.4</v>
      </c>
      <c r="N17" s="19">
        <f>[13]Junho!$J$17</f>
        <v>35.64</v>
      </c>
      <c r="O17" s="19">
        <f>[13]Junho!$J$18</f>
        <v>56.519999999999996</v>
      </c>
      <c r="P17" s="19">
        <f>[13]Junho!$J$19</f>
        <v>14.4</v>
      </c>
      <c r="Q17" s="19">
        <f>[13]Junho!$J$20</f>
        <v>15.120000000000001</v>
      </c>
      <c r="R17" s="19">
        <f>[13]Junho!$J$21</f>
        <v>18</v>
      </c>
      <c r="S17" s="19">
        <f>[13]Junho!$J$22</f>
        <v>39.24</v>
      </c>
      <c r="T17" s="93" t="str">
        <f>[13]Junho!$J$23</f>
        <v>*</v>
      </c>
      <c r="U17" s="93" t="str">
        <f>[13]Junho!$J$24</f>
        <v>*</v>
      </c>
      <c r="V17" s="93" t="str">
        <f>[13]Junho!$J$25</f>
        <v>*</v>
      </c>
      <c r="W17" s="93" t="str">
        <f>[13]Junho!$J$26</f>
        <v>*</v>
      </c>
      <c r="X17" s="93" t="str">
        <f>[13]Junho!$J$27</f>
        <v>*</v>
      </c>
      <c r="Y17" s="93" t="str">
        <f>[13]Junho!$J$28</f>
        <v>*</v>
      </c>
      <c r="Z17" s="93" t="str">
        <f>[13]Junho!$J$29</f>
        <v>*</v>
      </c>
      <c r="AA17" s="93" t="str">
        <f>[13]Junho!$J$30</f>
        <v>*</v>
      </c>
      <c r="AB17" s="93" t="str">
        <f>[13]Junho!$J$31</f>
        <v>*</v>
      </c>
      <c r="AC17" s="93" t="str">
        <f>[13]Junho!$J$32</f>
        <v>*</v>
      </c>
      <c r="AD17" s="93" t="str">
        <f>[13]Junho!$J$33</f>
        <v>*</v>
      </c>
      <c r="AE17" s="93" t="str">
        <f>[13]Junho!$J$34</f>
        <v>*</v>
      </c>
      <c r="AF17" s="39">
        <f t="shared" si="3"/>
        <v>64.8</v>
      </c>
      <c r="AG17" s="2"/>
    </row>
    <row r="18" spans="1:33" ht="17.100000000000001" customHeight="1" x14ac:dyDescent="0.2">
      <c r="A18" s="17" t="s">
        <v>9</v>
      </c>
      <c r="B18" s="19">
        <f>[14]Junho!$J$5</f>
        <v>46.080000000000005</v>
      </c>
      <c r="C18" s="19">
        <f>[14]Junho!$J$6</f>
        <v>25.2</v>
      </c>
      <c r="D18" s="19">
        <f>[14]Junho!$J$7</f>
        <v>25.2</v>
      </c>
      <c r="E18" s="19">
        <f>[14]Junho!$J$8</f>
        <v>36.72</v>
      </c>
      <c r="F18" s="19">
        <f>[14]Junho!$J$9</f>
        <v>35.64</v>
      </c>
      <c r="G18" s="19">
        <f>[14]Junho!$J$10</f>
        <v>61.92</v>
      </c>
      <c r="H18" s="19">
        <f>[14]Junho!$J$11</f>
        <v>61.92</v>
      </c>
      <c r="I18" s="19">
        <f>[14]Junho!$J$12</f>
        <v>66.600000000000009</v>
      </c>
      <c r="J18" s="19">
        <f>[14]Junho!$J$13</f>
        <v>28.44</v>
      </c>
      <c r="K18" s="19">
        <f>[14]Junho!$J$14</f>
        <v>30.6</v>
      </c>
      <c r="L18" s="19">
        <f>[14]Junho!$J$15</f>
        <v>38.519999999999996</v>
      </c>
      <c r="M18" s="19">
        <f>[14]Junho!$J$16</f>
        <v>43.2</v>
      </c>
      <c r="N18" s="19">
        <f>[14]Junho!$J$17</f>
        <v>42.84</v>
      </c>
      <c r="O18" s="19">
        <f>[14]Junho!$J$18</f>
        <v>25.56</v>
      </c>
      <c r="P18" s="19">
        <f>[14]Junho!$J$19</f>
        <v>19.440000000000001</v>
      </c>
      <c r="Q18" s="19">
        <f>[14]Junho!$J$20</f>
        <v>19.079999999999998</v>
      </c>
      <c r="R18" s="19">
        <f>[14]Junho!$J$21</f>
        <v>21.96</v>
      </c>
      <c r="S18" s="19">
        <f>[14]Junho!$J$22</f>
        <v>34.200000000000003</v>
      </c>
      <c r="T18" s="19">
        <f>[14]Junho!$J$23</f>
        <v>37.080000000000005</v>
      </c>
      <c r="U18" s="19">
        <f>[14]Junho!$J$24</f>
        <v>19.079999999999998</v>
      </c>
      <c r="V18" s="19">
        <f>[14]Junho!$J$25</f>
        <v>25.2</v>
      </c>
      <c r="W18" s="19">
        <f>[14]Junho!$J$26</f>
        <v>30.96</v>
      </c>
      <c r="X18" s="19">
        <f>[14]Junho!$J$27</f>
        <v>32.04</v>
      </c>
      <c r="Y18" s="19">
        <f>[14]Junho!$J$28</f>
        <v>32.4</v>
      </c>
      <c r="Z18" s="19">
        <f>[14]Junho!$J$29</f>
        <v>34.200000000000003</v>
      </c>
      <c r="AA18" s="19">
        <f>[14]Junho!$J$30</f>
        <v>41.76</v>
      </c>
      <c r="AB18" s="19">
        <f>[14]Junho!$J$31</f>
        <v>42.480000000000004</v>
      </c>
      <c r="AC18" s="19">
        <f>[14]Junho!$J$32</f>
        <v>28.44</v>
      </c>
      <c r="AD18" s="19">
        <f>[14]Junho!$J$33</f>
        <v>27.36</v>
      </c>
      <c r="AE18" s="19">
        <f>[14]Junho!$J$34</f>
        <v>21.96</v>
      </c>
      <c r="AF18" s="39">
        <f t="shared" si="3"/>
        <v>66.600000000000009</v>
      </c>
      <c r="AG18" s="2"/>
    </row>
    <row r="19" spans="1:33" ht="17.100000000000001" customHeight="1" x14ac:dyDescent="0.2">
      <c r="A19" s="17" t="s">
        <v>49</v>
      </c>
      <c r="B19" s="19">
        <f>[15]Junho!$J$5</f>
        <v>28.44</v>
      </c>
      <c r="C19" s="19">
        <f>[15]Junho!$J$6</f>
        <v>24.12</v>
      </c>
      <c r="D19" s="19">
        <f>[15]Junho!$J$7</f>
        <v>25.92</v>
      </c>
      <c r="E19" s="19">
        <f>[15]Junho!$J$8</f>
        <v>39.24</v>
      </c>
      <c r="F19" s="19">
        <f>[15]Junho!$J$9</f>
        <v>46.080000000000005</v>
      </c>
      <c r="G19" s="19">
        <f>[15]Junho!$J$10</f>
        <v>32.76</v>
      </c>
      <c r="H19" s="19">
        <f>[15]Junho!$J$11</f>
        <v>46.440000000000005</v>
      </c>
      <c r="I19" s="19">
        <f>[15]Junho!$J$12</f>
        <v>50.76</v>
      </c>
      <c r="J19" s="19">
        <f>[15]Junho!$J$13</f>
        <v>24.48</v>
      </c>
      <c r="K19" s="19">
        <f>[15]Junho!$J$14</f>
        <v>24.48</v>
      </c>
      <c r="L19" s="19">
        <f>[15]Junho!$J$15</f>
        <v>38.880000000000003</v>
      </c>
      <c r="M19" s="19">
        <f>[15]Junho!$J$16</f>
        <v>49.680000000000007</v>
      </c>
      <c r="N19" s="19">
        <f>[15]Junho!$J$17</f>
        <v>41.04</v>
      </c>
      <c r="O19" s="19">
        <f>[15]Junho!$J$18</f>
        <v>24.840000000000003</v>
      </c>
      <c r="P19" s="19">
        <f>[15]Junho!$J$19</f>
        <v>22.68</v>
      </c>
      <c r="Q19" s="19">
        <f>[15]Junho!$J$20</f>
        <v>16.920000000000002</v>
      </c>
      <c r="R19" s="19">
        <f>[15]Junho!$J$21</f>
        <v>21.6</v>
      </c>
      <c r="S19" s="19">
        <f>[15]Junho!$J$22</f>
        <v>22.68</v>
      </c>
      <c r="T19" s="19">
        <f>[15]Junho!$J$23</f>
        <v>18.36</v>
      </c>
      <c r="U19" s="19">
        <f>[15]Junho!$J$24</f>
        <v>18</v>
      </c>
      <c r="V19" s="19">
        <f>[15]Junho!$J$25</f>
        <v>21.6</v>
      </c>
      <c r="W19" s="19">
        <f>[15]Junho!$J$26</f>
        <v>39.96</v>
      </c>
      <c r="X19" s="19">
        <f>[15]Junho!$J$27</f>
        <v>33.480000000000004</v>
      </c>
      <c r="Y19" s="19">
        <f>[15]Junho!$J$28</f>
        <v>32.04</v>
      </c>
      <c r="Z19" s="19">
        <f>[15]Junho!$J$29</f>
        <v>27</v>
      </c>
      <c r="AA19" s="19">
        <f>[15]Junho!$J$30</f>
        <v>36</v>
      </c>
      <c r="AB19" s="19">
        <f>[15]Junho!$J$31</f>
        <v>30.6</v>
      </c>
      <c r="AC19" s="19">
        <f>[15]Junho!$J$32</f>
        <v>27</v>
      </c>
      <c r="AD19" s="19">
        <f>[15]Junho!$J$33</f>
        <v>25.92</v>
      </c>
      <c r="AE19" s="19">
        <f>[15]Junho!$J$34</f>
        <v>16.559999999999999</v>
      </c>
      <c r="AF19" s="39">
        <f t="shared" si="3"/>
        <v>50.76</v>
      </c>
      <c r="AG19" s="2"/>
    </row>
    <row r="20" spans="1:33" ht="17.100000000000001" customHeight="1" x14ac:dyDescent="0.2">
      <c r="A20" s="17" t="s">
        <v>10</v>
      </c>
      <c r="B20" s="19">
        <f>[16]Junho!$J$5</f>
        <v>29.880000000000003</v>
      </c>
      <c r="C20" s="19">
        <f>[16]Junho!$J$6</f>
        <v>16.559999999999999</v>
      </c>
      <c r="D20" s="19">
        <f>[16]Junho!$J$7</f>
        <v>29.880000000000003</v>
      </c>
      <c r="E20" s="19">
        <f>[16]Junho!$J$8</f>
        <v>33.840000000000003</v>
      </c>
      <c r="F20" s="19">
        <f>[16]Junho!$J$9</f>
        <v>46.440000000000005</v>
      </c>
      <c r="G20" s="19">
        <f>[16]Junho!$J$10</f>
        <v>58.32</v>
      </c>
      <c r="H20" s="19">
        <f>[16]Junho!$J$11</f>
        <v>48.6</v>
      </c>
      <c r="I20" s="19">
        <f>[16]Junho!$J$12</f>
        <v>52.56</v>
      </c>
      <c r="J20" s="19">
        <f>[16]Junho!$J$13</f>
        <v>18.36</v>
      </c>
      <c r="K20" s="19">
        <f>[16]Junho!$J$14</f>
        <v>20.16</v>
      </c>
      <c r="L20" s="19">
        <f>[16]Junho!$J$15</f>
        <v>42.84</v>
      </c>
      <c r="M20" s="19">
        <f>[16]Junho!$J$16</f>
        <v>43.92</v>
      </c>
      <c r="N20" s="19">
        <f>[16]Junho!$J$17</f>
        <v>41.4</v>
      </c>
      <c r="O20" s="19">
        <f>[16]Junho!$J$18</f>
        <v>26.64</v>
      </c>
      <c r="P20" s="19">
        <f>[16]Junho!$J$19</f>
        <v>16.2</v>
      </c>
      <c r="Q20" s="19">
        <f>[16]Junho!$J$20</f>
        <v>22.68</v>
      </c>
      <c r="R20" s="19">
        <f>[16]Junho!$J$21</f>
        <v>15.120000000000001</v>
      </c>
      <c r="S20" s="19">
        <f>[16]Junho!$J$22</f>
        <v>24.12</v>
      </c>
      <c r="T20" s="19">
        <f>[16]Junho!$J$23</f>
        <v>24.48</v>
      </c>
      <c r="U20" s="19">
        <f>[16]Junho!$J$24</f>
        <v>17.64</v>
      </c>
      <c r="V20" s="19">
        <f>[16]Junho!$J$25</f>
        <v>25.92</v>
      </c>
      <c r="W20" s="19">
        <f>[16]Junho!$J$26</f>
        <v>32.04</v>
      </c>
      <c r="X20" s="19">
        <f>[16]Junho!$J$27</f>
        <v>33.480000000000004</v>
      </c>
      <c r="Y20" s="19">
        <f>[16]Junho!$J$28</f>
        <v>29.880000000000003</v>
      </c>
      <c r="Z20" s="19">
        <f>[16]Junho!$J$29</f>
        <v>35.64</v>
      </c>
      <c r="AA20" s="19">
        <f>[16]Junho!$J$30</f>
        <v>36</v>
      </c>
      <c r="AB20" s="19">
        <f>[16]Junho!$J$31</f>
        <v>30.6</v>
      </c>
      <c r="AC20" s="19">
        <f>[16]Junho!$J$32</f>
        <v>27</v>
      </c>
      <c r="AD20" s="19">
        <f>[16]Junho!$J$33</f>
        <v>25.92</v>
      </c>
      <c r="AE20" s="19">
        <f>[16]Junho!$J$34</f>
        <v>16.559999999999999</v>
      </c>
      <c r="AF20" s="39">
        <f t="shared" si="3"/>
        <v>58.32</v>
      </c>
      <c r="AG20" s="2"/>
    </row>
    <row r="21" spans="1:33" ht="17.100000000000001" customHeight="1" x14ac:dyDescent="0.2">
      <c r="A21" s="17" t="s">
        <v>11</v>
      </c>
      <c r="B21" s="19">
        <f>[17]Junho!$J$5</f>
        <v>25.56</v>
      </c>
      <c r="C21" s="19">
        <f>[17]Junho!$J$6</f>
        <v>27</v>
      </c>
      <c r="D21" s="19">
        <f>[17]Junho!$J$7</f>
        <v>19.8</v>
      </c>
      <c r="E21" s="19">
        <f>[17]Junho!$J$8</f>
        <v>32.04</v>
      </c>
      <c r="F21" s="19">
        <f>[17]Junho!$J$9</f>
        <v>41.76</v>
      </c>
      <c r="G21" s="19">
        <f>[17]Junho!$J$10</f>
        <v>49.32</v>
      </c>
      <c r="H21" s="19">
        <f>[17]Junho!$J$11</f>
        <v>42.480000000000004</v>
      </c>
      <c r="I21" s="19">
        <f>[17]Junho!$J$12</f>
        <v>66.600000000000009</v>
      </c>
      <c r="J21" s="19">
        <f>[17]Junho!$J$13</f>
        <v>21.96</v>
      </c>
      <c r="K21" s="19">
        <f>[17]Junho!$J$14</f>
        <v>20.88</v>
      </c>
      <c r="L21" s="19">
        <f>[17]Junho!$J$15</f>
        <v>33.119999999999997</v>
      </c>
      <c r="M21" s="19">
        <f>[17]Junho!$J$16</f>
        <v>37.440000000000005</v>
      </c>
      <c r="N21" s="19">
        <f>[17]Junho!$J$17</f>
        <v>32.4</v>
      </c>
      <c r="O21" s="19">
        <f>[17]Junho!$J$18</f>
        <v>18.720000000000002</v>
      </c>
      <c r="P21" s="19">
        <f>[17]Junho!$J$19</f>
        <v>16.920000000000002</v>
      </c>
      <c r="Q21" s="19">
        <f>[17]Junho!$J$20</f>
        <v>17.64</v>
      </c>
      <c r="R21" s="19">
        <f>[17]Junho!$J$21</f>
        <v>21.240000000000002</v>
      </c>
      <c r="S21" s="19">
        <f>[17]Junho!$J$22</f>
        <v>55.800000000000004</v>
      </c>
      <c r="T21" s="19">
        <f>[17]Junho!$J$23</f>
        <v>19.440000000000001</v>
      </c>
      <c r="U21" s="19">
        <f>[17]Junho!$J$24</f>
        <v>18.36</v>
      </c>
      <c r="V21" s="19">
        <f>[17]Junho!$J$25</f>
        <v>22.32</v>
      </c>
      <c r="W21" s="19">
        <f>[17]Junho!$J$26</f>
        <v>23.040000000000003</v>
      </c>
      <c r="X21" s="19">
        <f>[17]Junho!$J$27</f>
        <v>20.16</v>
      </c>
      <c r="Y21" s="19">
        <f>[17]Junho!$J$28</f>
        <v>23.400000000000002</v>
      </c>
      <c r="Z21" s="19">
        <f>[17]Junho!$J$29</f>
        <v>21.96</v>
      </c>
      <c r="AA21" s="19">
        <f>[17]Junho!$J$30</f>
        <v>32.76</v>
      </c>
      <c r="AB21" s="19">
        <f>[17]Junho!$J$31</f>
        <v>38.519999999999996</v>
      </c>
      <c r="AC21" s="19">
        <f>[17]Junho!$J$32</f>
        <v>27</v>
      </c>
      <c r="AD21" s="19">
        <f>[17]Junho!$J$33</f>
        <v>24.48</v>
      </c>
      <c r="AE21" s="19">
        <f>[17]Junho!$J$34</f>
        <v>15.48</v>
      </c>
      <c r="AF21" s="39">
        <f t="shared" si="3"/>
        <v>66.600000000000009</v>
      </c>
      <c r="AG21" s="2"/>
    </row>
    <row r="22" spans="1:33" ht="17.100000000000001" customHeight="1" x14ac:dyDescent="0.2">
      <c r="A22" s="17" t="s">
        <v>12</v>
      </c>
      <c r="B22" s="19">
        <f>[18]Junho!$J$5</f>
        <v>23.040000000000003</v>
      </c>
      <c r="C22" s="19">
        <f>[18]Junho!$J$6</f>
        <v>23.400000000000002</v>
      </c>
      <c r="D22" s="19">
        <f>[18]Junho!$J$7</f>
        <v>20.52</v>
      </c>
      <c r="E22" s="19">
        <f>[18]Junho!$J$8</f>
        <v>33.119999999999997</v>
      </c>
      <c r="F22" s="19">
        <f>[18]Junho!$J$9</f>
        <v>41.76</v>
      </c>
      <c r="G22" s="19">
        <f>[18]Junho!$J$10</f>
        <v>34.56</v>
      </c>
      <c r="H22" s="19">
        <f>[18]Junho!$J$11</f>
        <v>40.680000000000007</v>
      </c>
      <c r="I22" s="19">
        <f>[18]Junho!$J$12</f>
        <v>48.24</v>
      </c>
      <c r="J22" s="19">
        <f>[18]Junho!$J$13</f>
        <v>29.16</v>
      </c>
      <c r="K22" s="19">
        <f>[18]Junho!$J$14</f>
        <v>32.04</v>
      </c>
      <c r="L22" s="19">
        <f>[18]Junho!$J$15</f>
        <v>27.36</v>
      </c>
      <c r="M22" s="19">
        <f>[18]Junho!$J$16</f>
        <v>33.480000000000004</v>
      </c>
      <c r="N22" s="19">
        <f>[18]Junho!$J$17</f>
        <v>29.880000000000003</v>
      </c>
      <c r="O22" s="19">
        <f>[18]Junho!$J$18</f>
        <v>37.080000000000005</v>
      </c>
      <c r="P22" s="19">
        <f>[18]Junho!$J$19</f>
        <v>15.120000000000001</v>
      </c>
      <c r="Q22" s="19">
        <f>[18]Junho!$J$20</f>
        <v>12.6</v>
      </c>
      <c r="R22" s="19">
        <f>[18]Junho!$J$21</f>
        <v>16.2</v>
      </c>
      <c r="S22" s="19">
        <f>[18]Junho!$J$22</f>
        <v>24.48</v>
      </c>
      <c r="T22" s="19">
        <f>[18]Junho!$J$23</f>
        <v>22.32</v>
      </c>
      <c r="U22" s="19">
        <f>[18]Junho!$J$24</f>
        <v>20.52</v>
      </c>
      <c r="V22" s="19">
        <f>[18]Junho!$J$25</f>
        <v>16.559999999999999</v>
      </c>
      <c r="W22" s="19">
        <f>[18]Junho!$J$26</f>
        <v>13.68</v>
      </c>
      <c r="X22" s="19">
        <f>[18]Junho!$J$27</f>
        <v>25.2</v>
      </c>
      <c r="Y22" s="19">
        <f>[18]Junho!$J$28</f>
        <v>23.759999999999998</v>
      </c>
      <c r="Z22" s="19">
        <f>[18]Junho!$J$29</f>
        <v>22.68</v>
      </c>
      <c r="AA22" s="19">
        <f>[18]Junho!$J$30</f>
        <v>25.92</v>
      </c>
      <c r="AB22" s="19">
        <f>[18]Junho!$J$31</f>
        <v>27</v>
      </c>
      <c r="AC22" s="19">
        <f>[18]Junho!$J$32</f>
        <v>27.36</v>
      </c>
      <c r="AD22" s="19">
        <f>[18]Junho!$J$33</f>
        <v>15.840000000000002</v>
      </c>
      <c r="AE22" s="19">
        <f>[18]Junho!$J$34</f>
        <v>22.32</v>
      </c>
      <c r="AF22" s="39">
        <f t="shared" si="3"/>
        <v>48.24</v>
      </c>
      <c r="AG22" s="2"/>
    </row>
    <row r="23" spans="1:33" ht="17.100000000000001" customHeight="1" x14ac:dyDescent="0.2">
      <c r="A23" s="17" t="s">
        <v>13</v>
      </c>
      <c r="B23" s="19">
        <f>[19]Junho!$J$5</f>
        <v>29.880000000000003</v>
      </c>
      <c r="C23" s="19">
        <f>[19]Junho!$J$6</f>
        <v>29.880000000000003</v>
      </c>
      <c r="D23" s="19">
        <f>[19]Junho!$J$7</f>
        <v>16.920000000000002</v>
      </c>
      <c r="E23" s="19">
        <f>[19]Junho!$J$8</f>
        <v>44.64</v>
      </c>
      <c r="F23" s="19">
        <f>[19]Junho!$J$9</f>
        <v>48.24</v>
      </c>
      <c r="G23" s="19">
        <f>[19]Junho!$J$10</f>
        <v>50.04</v>
      </c>
      <c r="H23" s="19">
        <f>[19]Junho!$J$11</f>
        <v>44.28</v>
      </c>
      <c r="I23" s="19">
        <f>[19]Junho!$J$12</f>
        <v>14.76</v>
      </c>
      <c r="J23" s="93" t="str">
        <f>[19]Junho!$J$13</f>
        <v>*</v>
      </c>
      <c r="K23" s="93" t="str">
        <f>[19]Junho!$J$14</f>
        <v>*</v>
      </c>
      <c r="L23" s="19" t="str">
        <f>[19]Junho!$J$15</f>
        <v>*</v>
      </c>
      <c r="M23" s="19">
        <f>[19]Junho!$J$16</f>
        <v>44.28</v>
      </c>
      <c r="N23" s="19">
        <f>[19]Junho!$J$17</f>
        <v>36</v>
      </c>
      <c r="O23" s="93" t="str">
        <f>[19]Junho!$J$18</f>
        <v>*</v>
      </c>
      <c r="P23" s="93" t="str">
        <f>[19]Junho!$J$19</f>
        <v>*</v>
      </c>
      <c r="Q23" s="93" t="str">
        <f>[19]Junho!$J$20</f>
        <v>*</v>
      </c>
      <c r="R23" s="93" t="str">
        <f>[19]Junho!$J$21</f>
        <v>*</v>
      </c>
      <c r="S23" s="93" t="str">
        <f>[19]Junho!$J$22</f>
        <v>*</v>
      </c>
      <c r="T23" s="93" t="str">
        <f>[19]Junho!$J$23</f>
        <v>*</v>
      </c>
      <c r="U23" s="93" t="str">
        <f>[19]Junho!$J$24</f>
        <v>*</v>
      </c>
      <c r="V23" s="93" t="str">
        <f>[19]Junho!$J$25</f>
        <v>*</v>
      </c>
      <c r="W23" s="93" t="str">
        <f>[19]Junho!$J$26</f>
        <v>*</v>
      </c>
      <c r="X23" s="19" t="str">
        <f>[19]Junho!$J$27</f>
        <v>*</v>
      </c>
      <c r="Y23" s="93" t="str">
        <f>[19]Junho!$J$28</f>
        <v>*</v>
      </c>
      <c r="Z23" s="93" t="str">
        <f>[19]Junho!$J$29</f>
        <v>*</v>
      </c>
      <c r="AA23" s="93" t="str">
        <f>[19]Junho!$J$30</f>
        <v>*</v>
      </c>
      <c r="AB23" s="93" t="str">
        <f>[19]Junho!$J$31</f>
        <v>*</v>
      </c>
      <c r="AC23" s="93" t="str">
        <f>[19]Junho!$J$32</f>
        <v>*</v>
      </c>
      <c r="AD23" s="93" t="str">
        <f>[19]Junho!$J$33</f>
        <v>*</v>
      </c>
      <c r="AE23" s="93" t="str">
        <f>[19]Junho!$J$34</f>
        <v>*</v>
      </c>
      <c r="AF23" s="39">
        <f t="shared" si="3"/>
        <v>50.04</v>
      </c>
      <c r="AG23" s="2"/>
    </row>
    <row r="24" spans="1:33" ht="17.100000000000001" customHeight="1" x14ac:dyDescent="0.2">
      <c r="A24" s="17" t="s">
        <v>14</v>
      </c>
      <c r="B24" s="19">
        <f>[20]Junho!$J$5</f>
        <v>30.96</v>
      </c>
      <c r="C24" s="19">
        <f>[20]Junho!$J$6</f>
        <v>22.32</v>
      </c>
      <c r="D24" s="19">
        <f>[20]Junho!$J$7</f>
        <v>17.64</v>
      </c>
      <c r="E24" s="19">
        <f>[20]Junho!$J$8</f>
        <v>20.88</v>
      </c>
      <c r="F24" s="19">
        <f>[20]Junho!$J$9</f>
        <v>32.76</v>
      </c>
      <c r="G24" s="19">
        <f>[20]Junho!$J$10</f>
        <v>33.840000000000003</v>
      </c>
      <c r="H24" s="19">
        <f>[20]Junho!$J$11</f>
        <v>41.04</v>
      </c>
      <c r="I24" s="19">
        <f>[20]Junho!$J$12</f>
        <v>41.76</v>
      </c>
      <c r="J24" s="19">
        <f>[20]Junho!$J$13</f>
        <v>41.04</v>
      </c>
      <c r="K24" s="19">
        <f>[20]Junho!$J$14</f>
        <v>32.76</v>
      </c>
      <c r="L24" s="19">
        <f>[20]Junho!$J$15</f>
        <v>36</v>
      </c>
      <c r="M24" s="19">
        <f>[20]Junho!$J$16</f>
        <v>38.880000000000003</v>
      </c>
      <c r="N24" s="19">
        <f>[20]Junho!$J$17</f>
        <v>24.840000000000003</v>
      </c>
      <c r="O24" s="19">
        <f>[20]Junho!$J$18</f>
        <v>30.96</v>
      </c>
      <c r="P24" s="19">
        <f>[20]Junho!$J$19</f>
        <v>24.48</v>
      </c>
      <c r="Q24" s="19">
        <f>[20]Junho!$J$20</f>
        <v>21.96</v>
      </c>
      <c r="R24" s="19">
        <f>[20]Junho!$J$21</f>
        <v>25.2</v>
      </c>
      <c r="S24" s="19">
        <f>[20]Junho!$J$22</f>
        <v>20.88</v>
      </c>
      <c r="T24" s="19">
        <f>[20]Junho!$J$23</f>
        <v>22.32</v>
      </c>
      <c r="U24" s="19">
        <f>[20]Junho!$J$24</f>
        <v>19.440000000000001</v>
      </c>
      <c r="V24" s="19">
        <f>[20]Junho!$J$25</f>
        <v>27</v>
      </c>
      <c r="W24" s="19">
        <f>[20]Junho!$J$26</f>
        <v>24.840000000000003</v>
      </c>
      <c r="X24" s="19">
        <f>[20]Junho!$J$27</f>
        <v>28.44</v>
      </c>
      <c r="Y24" s="19">
        <f>[20]Junho!$J$28</f>
        <v>23.040000000000003</v>
      </c>
      <c r="Z24" s="19">
        <f>[20]Junho!$J$29</f>
        <v>30.6</v>
      </c>
      <c r="AA24" s="19">
        <f>[20]Junho!$J$30</f>
        <v>28.8</v>
      </c>
      <c r="AB24" s="19">
        <f>[20]Junho!$J$31</f>
        <v>30.240000000000002</v>
      </c>
      <c r="AC24" s="19">
        <f>[20]Junho!$J$32</f>
        <v>36.72</v>
      </c>
      <c r="AD24" s="19">
        <f>[20]Junho!$J$33</f>
        <v>29.16</v>
      </c>
      <c r="AE24" s="19">
        <f>[20]Junho!$J$34</f>
        <v>23.040000000000003</v>
      </c>
      <c r="AF24" s="39">
        <f t="shared" si="3"/>
        <v>41.76</v>
      </c>
      <c r="AG24" s="2"/>
    </row>
    <row r="25" spans="1:33" ht="17.100000000000001" customHeight="1" x14ac:dyDescent="0.2">
      <c r="A25" s="17" t="s">
        <v>15</v>
      </c>
      <c r="B25" s="19">
        <f>[21]Junho!$J$5</f>
        <v>36.36</v>
      </c>
      <c r="C25" s="19">
        <f>[21]Junho!$J$6</f>
        <v>32.76</v>
      </c>
      <c r="D25" s="19">
        <f>[21]Junho!$J$7</f>
        <v>37.440000000000005</v>
      </c>
      <c r="E25" s="19">
        <f>[21]Junho!$J$8</f>
        <v>41.76</v>
      </c>
      <c r="F25" s="19">
        <f>[21]Junho!$J$9</f>
        <v>57.6</v>
      </c>
      <c r="G25" s="19">
        <f>[21]Junho!$J$10</f>
        <v>67.319999999999993</v>
      </c>
      <c r="H25" s="19">
        <f>[21]Junho!$J$11</f>
        <v>48.96</v>
      </c>
      <c r="I25" s="19">
        <f>[21]Junho!$J$12</f>
        <v>56.519999999999996</v>
      </c>
      <c r="J25" s="19">
        <f>[21]Junho!$J$13</f>
        <v>29.52</v>
      </c>
      <c r="K25" s="19">
        <f>[21]Junho!$J$14</f>
        <v>69.48</v>
      </c>
      <c r="L25" s="19">
        <f>[21]Junho!$J$15</f>
        <v>49.32</v>
      </c>
      <c r="M25" s="19">
        <f>[21]Junho!$J$16</f>
        <v>49.680000000000007</v>
      </c>
      <c r="N25" s="19">
        <f>[21]Junho!$J$17</f>
        <v>46.800000000000004</v>
      </c>
      <c r="O25" s="19">
        <f>[21]Junho!$J$18</f>
        <v>41.04</v>
      </c>
      <c r="P25" s="19">
        <f>[21]Junho!$J$19</f>
        <v>24.12</v>
      </c>
      <c r="Q25" s="19">
        <f>[21]Junho!$J$20</f>
        <v>24.12</v>
      </c>
      <c r="R25" s="19">
        <f>[21]Junho!$J$21</f>
        <v>33.840000000000003</v>
      </c>
      <c r="S25" s="19">
        <f>[21]Junho!$J$22</f>
        <v>27.36</v>
      </c>
      <c r="T25" s="19">
        <f>[21]Junho!$J$23</f>
        <v>22.32</v>
      </c>
      <c r="U25" s="19">
        <f>[21]Junho!$J$24</f>
        <v>26.64</v>
      </c>
      <c r="V25" s="19">
        <f>[21]Junho!$J$25</f>
        <v>37.440000000000005</v>
      </c>
      <c r="W25" s="19">
        <f>[21]Junho!$J$26</f>
        <v>42.84</v>
      </c>
      <c r="X25" s="19">
        <f>[21]Junho!$J$27</f>
        <v>33.840000000000003</v>
      </c>
      <c r="Y25" s="19">
        <f>[21]Junho!$J$28</f>
        <v>31.319999999999997</v>
      </c>
      <c r="Z25" s="19">
        <f>[21]Junho!$J$29</f>
        <v>30.6</v>
      </c>
      <c r="AA25" s="19">
        <f>[21]Junho!$J$30</f>
        <v>41.76</v>
      </c>
      <c r="AB25" s="19">
        <f>[21]Junho!$J$31</f>
        <v>38.159999999999997</v>
      </c>
      <c r="AC25" s="19">
        <f>[21]Junho!$J$32</f>
        <v>41.04</v>
      </c>
      <c r="AD25" s="19">
        <f>[21]Junho!$J$33</f>
        <v>32.04</v>
      </c>
      <c r="AE25" s="19">
        <f>[21]Junho!$J$34</f>
        <v>16.920000000000002</v>
      </c>
      <c r="AF25" s="39">
        <f t="shared" si="3"/>
        <v>69.48</v>
      </c>
      <c r="AG25" s="2"/>
    </row>
    <row r="26" spans="1:33" ht="17.100000000000001" customHeight="1" x14ac:dyDescent="0.2">
      <c r="A26" s="17" t="s">
        <v>16</v>
      </c>
      <c r="B26" s="19">
        <f>[22]Junho!$J$5</f>
        <v>30.96</v>
      </c>
      <c r="C26" s="19">
        <f>[22]Junho!$J$6</f>
        <v>27</v>
      </c>
      <c r="D26" s="19">
        <f>[22]Junho!$J$7</f>
        <v>25.56</v>
      </c>
      <c r="E26" s="19">
        <f>[22]Junho!$J$8</f>
        <v>48.24</v>
      </c>
      <c r="F26" s="19">
        <f>[22]Junho!$J$9</f>
        <v>41.4</v>
      </c>
      <c r="G26" s="19">
        <f>[22]Junho!$J$10</f>
        <v>0</v>
      </c>
      <c r="H26" s="19">
        <f>[22]Junho!$J$11</f>
        <v>38.519999999999996</v>
      </c>
      <c r="I26" s="19">
        <f>[22]Junho!$J$12</f>
        <v>38.159999999999997</v>
      </c>
      <c r="J26" s="19">
        <f>[22]Junho!$J$13</f>
        <v>29.52</v>
      </c>
      <c r="K26" s="19">
        <f>[22]Junho!$J$14</f>
        <v>32.4</v>
      </c>
      <c r="L26" s="19">
        <f>[22]Junho!$J$15</f>
        <v>40.680000000000007</v>
      </c>
      <c r="M26" s="19">
        <f>[22]Junho!$J$16</f>
        <v>54</v>
      </c>
      <c r="N26" s="19">
        <f>[22]Junho!$J$17</f>
        <v>36.72</v>
      </c>
      <c r="O26" s="19">
        <f>[22]Junho!$J$18</f>
        <v>33.840000000000003</v>
      </c>
      <c r="P26" s="19">
        <f>[22]Junho!$J$19</f>
        <v>17.64</v>
      </c>
      <c r="Q26" s="19">
        <f>[22]Junho!$J$20</f>
        <v>20.52</v>
      </c>
      <c r="R26" s="19">
        <f>[22]Junho!$J$21</f>
        <v>21.96</v>
      </c>
      <c r="S26" s="19">
        <f>[22]Junho!$J$22</f>
        <v>32.04</v>
      </c>
      <c r="T26" s="19">
        <f>[22]Junho!$J$23</f>
        <v>28.8</v>
      </c>
      <c r="U26" s="19">
        <f>[22]Junho!$J$24</f>
        <v>13.32</v>
      </c>
      <c r="V26" s="19">
        <f>[22]Junho!$J$25</f>
        <v>14.04</v>
      </c>
      <c r="W26" s="19">
        <f>[22]Junho!$J$26</f>
        <v>28.8</v>
      </c>
      <c r="X26" s="19">
        <f>[22]Junho!$J$27</f>
        <v>40.32</v>
      </c>
      <c r="Y26" s="19">
        <f>[22]Junho!$J$28</f>
        <v>36.72</v>
      </c>
      <c r="Z26" s="19">
        <f>[22]Junho!$J$29</f>
        <v>28.8</v>
      </c>
      <c r="AA26" s="19">
        <f>[22]Junho!$J$30</f>
        <v>34.200000000000003</v>
      </c>
      <c r="AB26" s="19">
        <f>[22]Junho!$J$31</f>
        <v>29.880000000000003</v>
      </c>
      <c r="AC26" s="19">
        <f>[22]Junho!$J$32</f>
        <v>28.44</v>
      </c>
      <c r="AD26" s="19">
        <f>[22]Junho!$J$33</f>
        <v>25.92</v>
      </c>
      <c r="AE26" s="19">
        <f>[22]Junho!$J$34</f>
        <v>7.2</v>
      </c>
      <c r="AF26" s="39">
        <f t="shared" si="3"/>
        <v>54</v>
      </c>
      <c r="AG26" s="2"/>
    </row>
    <row r="27" spans="1:33" ht="17.100000000000001" customHeight="1" x14ac:dyDescent="0.2">
      <c r="A27" s="17" t="s">
        <v>17</v>
      </c>
      <c r="B27" s="19">
        <f>[23]Junho!$J$5</f>
        <v>0</v>
      </c>
      <c r="C27" s="19">
        <f>[23]Junho!$J$6</f>
        <v>0</v>
      </c>
      <c r="D27" s="19">
        <f>[23]Junho!$J$7</f>
        <v>0</v>
      </c>
      <c r="E27" s="19">
        <f>[23]Junho!$J$8</f>
        <v>0</v>
      </c>
      <c r="F27" s="19">
        <f>[23]Junho!$J$9</f>
        <v>0</v>
      </c>
      <c r="G27" s="19">
        <f>[23]Junho!$J$10</f>
        <v>0</v>
      </c>
      <c r="H27" s="19">
        <f>[23]Junho!$J$11</f>
        <v>0</v>
      </c>
      <c r="I27" s="19">
        <f>[23]Junho!$J$12</f>
        <v>0</v>
      </c>
      <c r="J27" s="19">
        <f>[23]Junho!$J$13</f>
        <v>0</v>
      </c>
      <c r="K27" s="19">
        <f>[23]Junho!$J$14</f>
        <v>0</v>
      </c>
      <c r="L27" s="19">
        <f>[23]Junho!$J$15</f>
        <v>0</v>
      </c>
      <c r="M27" s="19">
        <f>[23]Junho!$J$16</f>
        <v>0</v>
      </c>
      <c r="N27" s="19">
        <f>[23]Junho!$J$17</f>
        <v>0</v>
      </c>
      <c r="O27" s="19">
        <f>[23]Junho!$J$18</f>
        <v>0</v>
      </c>
      <c r="P27" s="19">
        <f>[23]Junho!$J$19</f>
        <v>0</v>
      </c>
      <c r="Q27" s="19">
        <f>[23]Junho!$J$20</f>
        <v>0</v>
      </c>
      <c r="R27" s="19">
        <f>[23]Junho!$J$21</f>
        <v>0</v>
      </c>
      <c r="S27" s="19">
        <f>[23]Junho!$J$22</f>
        <v>0</v>
      </c>
      <c r="T27" s="19">
        <f>[23]Junho!$J$23</f>
        <v>0</v>
      </c>
      <c r="U27" s="19">
        <f>[23]Junho!$J$24</f>
        <v>0</v>
      </c>
      <c r="V27" s="19">
        <f>[23]Junho!$J$25</f>
        <v>0</v>
      </c>
      <c r="W27" s="19">
        <f>[23]Junho!$J$26</f>
        <v>0</v>
      </c>
      <c r="X27" s="19">
        <f>[23]Junho!$J$27</f>
        <v>0</v>
      </c>
      <c r="Y27" s="19">
        <f>[23]Junho!$J$28</f>
        <v>0</v>
      </c>
      <c r="Z27" s="19">
        <f>[23]Junho!$J$29</f>
        <v>0</v>
      </c>
      <c r="AA27" s="19">
        <f>[23]Junho!$J$30</f>
        <v>0</v>
      </c>
      <c r="AB27" s="19">
        <f>[23]Junho!$J$31</f>
        <v>0</v>
      </c>
      <c r="AC27" s="19">
        <f>[23]Junho!$J$32</f>
        <v>0</v>
      </c>
      <c r="AD27" s="19">
        <f>[23]Junho!$J$33</f>
        <v>0</v>
      </c>
      <c r="AE27" s="19">
        <f>[23]Junho!$J$34</f>
        <v>0</v>
      </c>
      <c r="AF27" s="39">
        <f>MAX(B27:AE27)</f>
        <v>0</v>
      </c>
      <c r="AG27" s="2"/>
    </row>
    <row r="28" spans="1:33" ht="17.100000000000001" customHeight="1" x14ac:dyDescent="0.2">
      <c r="A28" s="17" t="s">
        <v>18</v>
      </c>
      <c r="B28" s="19">
        <f>[24]Junho!$J$5</f>
        <v>19.079999999999998</v>
      </c>
      <c r="C28" s="19">
        <f>[24]Junho!$J$6</f>
        <v>28.44</v>
      </c>
      <c r="D28" s="19">
        <f>[24]Junho!$J$7</f>
        <v>23.759999999999998</v>
      </c>
      <c r="E28" s="19">
        <f>[24]Junho!$J$8</f>
        <v>32.4</v>
      </c>
      <c r="F28" s="19">
        <f>[24]Junho!$J$9</f>
        <v>46.800000000000004</v>
      </c>
      <c r="G28" s="19">
        <f>[24]Junho!$J$10</f>
        <v>45.72</v>
      </c>
      <c r="H28" s="19">
        <f>[24]Junho!$J$11</f>
        <v>62.28</v>
      </c>
      <c r="I28" s="19">
        <f>[24]Junho!$J$12</f>
        <v>68.760000000000005</v>
      </c>
      <c r="J28" s="19">
        <f>[24]Junho!$J$13</f>
        <v>41.4</v>
      </c>
      <c r="K28" s="19">
        <f>[24]Junho!$J$14</f>
        <v>32.76</v>
      </c>
      <c r="L28" s="19">
        <f>[24]Junho!$J$15</f>
        <v>41.76</v>
      </c>
      <c r="M28" s="19">
        <f>[24]Junho!$J$16</f>
        <v>36</v>
      </c>
      <c r="N28" s="19">
        <f>[24]Junho!$J$17</f>
        <v>27</v>
      </c>
      <c r="O28" s="19">
        <f>[24]Junho!$J$18</f>
        <v>29.52</v>
      </c>
      <c r="P28" s="19">
        <f>[24]Junho!$J$19</f>
        <v>31.319999999999997</v>
      </c>
      <c r="Q28" s="19">
        <f>[24]Junho!$J$20</f>
        <v>31.680000000000003</v>
      </c>
      <c r="R28" s="19">
        <f>[24]Junho!$J$21</f>
        <v>33.840000000000003</v>
      </c>
      <c r="S28" s="19">
        <f>[24]Junho!$J$22</f>
        <v>22.32</v>
      </c>
      <c r="T28" s="19">
        <f>[24]Junho!$J$23</f>
        <v>30.6</v>
      </c>
      <c r="U28" s="19">
        <f>[24]Junho!$J$24</f>
        <v>26.28</v>
      </c>
      <c r="V28" s="19">
        <f>[24]Junho!$J$25</f>
        <v>31.319999999999997</v>
      </c>
      <c r="W28" s="19">
        <f>[24]Junho!$J$26</f>
        <v>31.680000000000003</v>
      </c>
      <c r="X28" s="19">
        <f>[24]Junho!$J$27</f>
        <v>29.880000000000003</v>
      </c>
      <c r="Y28" s="19">
        <f>[24]Junho!$J$28</f>
        <v>22.32</v>
      </c>
      <c r="Z28" s="19">
        <f>[24]Junho!$J$29</f>
        <v>35.28</v>
      </c>
      <c r="AA28" s="19">
        <f>[24]Junho!$J$30</f>
        <v>35.28</v>
      </c>
      <c r="AB28" s="19">
        <f>[24]Junho!$J$31</f>
        <v>40.32</v>
      </c>
      <c r="AC28" s="19">
        <f>[24]Junho!$J$32</f>
        <v>30.6</v>
      </c>
      <c r="AD28" s="19">
        <f>[24]Junho!$J$33</f>
        <v>27.36</v>
      </c>
      <c r="AE28" s="19">
        <f>[24]Junho!$J$34</f>
        <v>28.08</v>
      </c>
      <c r="AF28" s="39">
        <f t="shared" si="3"/>
        <v>68.760000000000005</v>
      </c>
      <c r="AG28" s="2"/>
    </row>
    <row r="29" spans="1:33" ht="17.100000000000001" customHeight="1" x14ac:dyDescent="0.2">
      <c r="A29" s="17" t="s">
        <v>19</v>
      </c>
      <c r="B29" s="19">
        <f>[25]Junho!$J$5</f>
        <v>30.240000000000002</v>
      </c>
      <c r="C29" s="19">
        <f>[25]Junho!$J$6</f>
        <v>25.92</v>
      </c>
      <c r="D29" s="19">
        <f>[25]Junho!$J$7</f>
        <v>34.56</v>
      </c>
      <c r="E29" s="19">
        <f>[25]Junho!$J$8</f>
        <v>38.159999999999997</v>
      </c>
      <c r="F29" s="19">
        <f>[25]Junho!$J$9</f>
        <v>46.440000000000005</v>
      </c>
      <c r="G29" s="19">
        <f>[25]Junho!$J$10</f>
        <v>50.04</v>
      </c>
      <c r="H29" s="19">
        <f>[25]Junho!$J$11</f>
        <v>43.2</v>
      </c>
      <c r="I29" s="19">
        <f>[25]Junho!$J$12</f>
        <v>43.92</v>
      </c>
      <c r="J29" s="19">
        <f>[25]Junho!$J$13</f>
        <v>21.96</v>
      </c>
      <c r="K29" s="19">
        <f>[25]Junho!$J$14</f>
        <v>27.720000000000002</v>
      </c>
      <c r="L29" s="19">
        <f>[25]Junho!$J$15</f>
        <v>44.64</v>
      </c>
      <c r="M29" s="19">
        <f>[25]Junho!$J$16</f>
        <v>53.28</v>
      </c>
      <c r="N29" s="19">
        <f>[25]Junho!$J$17</f>
        <v>49.680000000000007</v>
      </c>
      <c r="O29" s="19">
        <f>[25]Junho!$J$18</f>
        <v>36</v>
      </c>
      <c r="P29" s="19">
        <f>[25]Junho!$J$19</f>
        <v>21.240000000000002</v>
      </c>
      <c r="Q29" s="19">
        <f>[25]Junho!$J$20</f>
        <v>18.36</v>
      </c>
      <c r="R29" s="19">
        <f>[25]Junho!$J$21</f>
        <v>16.559999999999999</v>
      </c>
      <c r="S29" s="19">
        <f>[25]Junho!$J$22</f>
        <v>31.319999999999997</v>
      </c>
      <c r="T29" s="19">
        <f>[25]Junho!$J$23</f>
        <v>24.12</v>
      </c>
      <c r="U29" s="19">
        <f>[25]Junho!$J$24</f>
        <v>19.079999999999998</v>
      </c>
      <c r="V29" s="19">
        <f>[25]Junho!$J$25</f>
        <v>29.52</v>
      </c>
      <c r="W29" s="19">
        <f>[25]Junho!$J$26</f>
        <v>34.92</v>
      </c>
      <c r="X29" s="19">
        <f>[25]Junho!$J$27</f>
        <v>29.52</v>
      </c>
      <c r="Y29" s="19">
        <f>[25]Junho!$J$28</f>
        <v>32.04</v>
      </c>
      <c r="Z29" s="19">
        <f>[25]Junho!$J$29</f>
        <v>39.24</v>
      </c>
      <c r="AA29" s="19">
        <f>[25]Junho!$J$30</f>
        <v>33.119999999999997</v>
      </c>
      <c r="AB29" s="19">
        <f>[25]Junho!$J$31</f>
        <v>41.76</v>
      </c>
      <c r="AC29" s="19">
        <f>[25]Junho!$J$32</f>
        <v>38.159999999999997</v>
      </c>
      <c r="AD29" s="19">
        <f>[25]Junho!$J$33</f>
        <v>37.440000000000005</v>
      </c>
      <c r="AE29" s="19">
        <f>[25]Junho!$J$34</f>
        <v>16.559999999999999</v>
      </c>
      <c r="AF29" s="39">
        <f t="shared" si="3"/>
        <v>53.28</v>
      </c>
      <c r="AG29" s="2"/>
    </row>
    <row r="30" spans="1:33" ht="17.100000000000001" customHeight="1" x14ac:dyDescent="0.2">
      <c r="A30" s="17" t="s">
        <v>31</v>
      </c>
      <c r="B30" s="19">
        <f>[26]Junho!$J$5</f>
        <v>30.240000000000002</v>
      </c>
      <c r="C30" s="19">
        <f>[26]Junho!$J$6</f>
        <v>25.56</v>
      </c>
      <c r="D30" s="19">
        <f>[26]Junho!$J$7</f>
        <v>24.840000000000003</v>
      </c>
      <c r="E30" s="19">
        <f>[26]Junho!$J$8</f>
        <v>38.159999999999997</v>
      </c>
      <c r="F30" s="19">
        <f>[26]Junho!$J$9</f>
        <v>44.64</v>
      </c>
      <c r="G30" s="19">
        <f>[26]Junho!$J$10</f>
        <v>49.680000000000007</v>
      </c>
      <c r="H30" s="19">
        <f>[26]Junho!$J$11</f>
        <v>55.080000000000005</v>
      </c>
      <c r="I30" s="19">
        <f>[26]Junho!$J$12</f>
        <v>61.2</v>
      </c>
      <c r="J30" s="19">
        <f>[26]Junho!$J$13</f>
        <v>59.04</v>
      </c>
      <c r="K30" s="19">
        <f>[26]Junho!$J$14</f>
        <v>27.720000000000002</v>
      </c>
      <c r="L30" s="19">
        <f>[26]Junho!$J$15</f>
        <v>54.36</v>
      </c>
      <c r="M30" s="19">
        <f>[26]Junho!$J$16</f>
        <v>47.16</v>
      </c>
      <c r="N30" s="19">
        <f>[26]Junho!$J$17</f>
        <v>36.36</v>
      </c>
      <c r="O30" s="19">
        <f>[26]Junho!$J$18</f>
        <v>19.079999999999998</v>
      </c>
      <c r="P30" s="19">
        <f>[26]Junho!$J$19</f>
        <v>24.12</v>
      </c>
      <c r="Q30" s="19">
        <f>[26]Junho!$J$20</f>
        <v>24.12</v>
      </c>
      <c r="R30" s="19">
        <f>[26]Junho!$J$21</f>
        <v>32.04</v>
      </c>
      <c r="S30" s="19">
        <f>[26]Junho!$J$22</f>
        <v>44.64</v>
      </c>
      <c r="T30" s="19">
        <f>[26]Junho!$J$23</f>
        <v>39.6</v>
      </c>
      <c r="U30" s="19">
        <f>[26]Junho!$J$24</f>
        <v>24.12</v>
      </c>
      <c r="V30" s="19">
        <f>[26]Junho!$J$25</f>
        <v>26.28</v>
      </c>
      <c r="W30" s="19">
        <f>[26]Junho!$J$26</f>
        <v>40.680000000000007</v>
      </c>
      <c r="X30" s="19">
        <f>[26]Junho!$J$27</f>
        <v>29.16</v>
      </c>
      <c r="Y30" s="19">
        <f>[26]Junho!$J$28</f>
        <v>28.44</v>
      </c>
      <c r="Z30" s="19">
        <f>[26]Junho!$J$29</f>
        <v>36.36</v>
      </c>
      <c r="AA30" s="19">
        <f>[26]Junho!$J$30</f>
        <v>34.92</v>
      </c>
      <c r="AB30" s="19">
        <f>[26]Junho!$J$31</f>
        <v>37.080000000000005</v>
      </c>
      <c r="AC30" s="19">
        <f>[26]Junho!$J$32</f>
        <v>20.52</v>
      </c>
      <c r="AD30" s="19">
        <f>[26]Junho!$J$33</f>
        <v>22.32</v>
      </c>
      <c r="AE30" s="19">
        <f>[26]Junho!$J$34</f>
        <v>18</v>
      </c>
      <c r="AF30" s="39">
        <f t="shared" si="3"/>
        <v>61.2</v>
      </c>
      <c r="AG30" s="2"/>
    </row>
    <row r="31" spans="1:33" ht="17.100000000000001" customHeight="1" x14ac:dyDescent="0.2">
      <c r="A31" s="17" t="s">
        <v>51</v>
      </c>
      <c r="B31" s="19">
        <f>[27]Junho!$J$5</f>
        <v>23.040000000000003</v>
      </c>
      <c r="C31" s="19">
        <f>[27]Junho!$J$6</f>
        <v>23.759999999999998</v>
      </c>
      <c r="D31" s="19">
        <f>[27]Junho!$J$7</f>
        <v>21.240000000000002</v>
      </c>
      <c r="E31" s="19">
        <f>[27]Junho!$J$8</f>
        <v>41.4</v>
      </c>
      <c r="F31" s="19">
        <f>[27]Junho!$J$9</f>
        <v>41.76</v>
      </c>
      <c r="G31" s="19">
        <f>[27]Junho!$J$10</f>
        <v>44.28</v>
      </c>
      <c r="H31" s="19">
        <f>[27]Junho!$J$11</f>
        <v>43.56</v>
      </c>
      <c r="I31" s="19">
        <f>[27]Junho!$J$12</f>
        <v>41.04</v>
      </c>
      <c r="J31" s="19">
        <f>[27]Junho!$J$13</f>
        <v>29.880000000000003</v>
      </c>
      <c r="K31" s="19">
        <f>[27]Junho!$J$14</f>
        <v>35.64</v>
      </c>
      <c r="L31" s="19">
        <f>[27]Junho!$J$15</f>
        <v>39.6</v>
      </c>
      <c r="M31" s="19">
        <f>[27]Junho!$J$16</f>
        <v>42.12</v>
      </c>
      <c r="N31" s="19">
        <f>[27]Junho!$J$17</f>
        <v>34.200000000000003</v>
      </c>
      <c r="O31" s="19">
        <f>[27]Junho!$J$18</f>
        <v>37.800000000000004</v>
      </c>
      <c r="P31" s="19">
        <f>[27]Junho!$J$19</f>
        <v>25.92</v>
      </c>
      <c r="Q31" s="19">
        <f>[27]Junho!$J$20</f>
        <v>31.319999999999997</v>
      </c>
      <c r="R31" s="19">
        <f>[27]Junho!$J$21</f>
        <v>38.159999999999997</v>
      </c>
      <c r="S31" s="19">
        <f>[27]Junho!$J$22</f>
        <v>30.240000000000002</v>
      </c>
      <c r="T31" s="19">
        <f>[27]Junho!$J$23</f>
        <v>45.72</v>
      </c>
      <c r="U31" s="19">
        <f>[27]Junho!$J$24</f>
        <v>30.240000000000002</v>
      </c>
      <c r="V31" s="19">
        <f>[27]Junho!$J$25</f>
        <v>30.6</v>
      </c>
      <c r="W31" s="19">
        <f>[27]Junho!$J$26</f>
        <v>35.64</v>
      </c>
      <c r="X31" s="19">
        <f>[27]Junho!$J$27</f>
        <v>37.080000000000005</v>
      </c>
      <c r="Y31" s="19">
        <f>[27]Junho!$J$28</f>
        <v>28.08</v>
      </c>
      <c r="Z31" s="19">
        <f>[27]Junho!$J$29</f>
        <v>38.880000000000003</v>
      </c>
      <c r="AA31" s="19">
        <f>[27]Junho!$J$30</f>
        <v>31.319999999999997</v>
      </c>
      <c r="AB31" s="19">
        <f>[27]Junho!$J$31</f>
        <v>37.080000000000005</v>
      </c>
      <c r="AC31" s="19">
        <f>[27]Junho!$J$32</f>
        <v>32.76</v>
      </c>
      <c r="AD31" s="19">
        <f>[27]Junho!$J$33</f>
        <v>24.840000000000003</v>
      </c>
      <c r="AE31" s="19">
        <f>[27]Junho!$J$34</f>
        <v>22.68</v>
      </c>
      <c r="AF31" s="39">
        <f>MAX(B31:AE31)</f>
        <v>45.72</v>
      </c>
      <c r="AG31" s="2"/>
    </row>
    <row r="32" spans="1:33" ht="17.100000000000001" customHeight="1" x14ac:dyDescent="0.2">
      <c r="A32" s="17" t="s">
        <v>20</v>
      </c>
      <c r="B32" s="19">
        <f>[28]Junho!$J$5</f>
        <v>28.08</v>
      </c>
      <c r="C32" s="19">
        <f>[28]Junho!$J$6</f>
        <v>21.96</v>
      </c>
      <c r="D32" s="19">
        <f>[28]Junho!$J$7</f>
        <v>15.120000000000001</v>
      </c>
      <c r="E32" s="19">
        <f>[28]Junho!$J$8</f>
        <v>27</v>
      </c>
      <c r="F32" s="19">
        <f>[28]Junho!$J$9</f>
        <v>33.480000000000004</v>
      </c>
      <c r="G32" s="19">
        <f>[28]Junho!$J$10</f>
        <v>29.880000000000003</v>
      </c>
      <c r="H32" s="19">
        <f>[28]Junho!$J$11</f>
        <v>33.119999999999997</v>
      </c>
      <c r="I32" s="19">
        <f>[28]Junho!$J$12</f>
        <v>41.76</v>
      </c>
      <c r="J32" s="19">
        <f>[28]Junho!$J$13</f>
        <v>41.4</v>
      </c>
      <c r="K32" s="19">
        <f>[28]Junho!$J$14</f>
        <v>28.08</v>
      </c>
      <c r="L32" s="19">
        <f>[28]Junho!$J$15</f>
        <v>32.76</v>
      </c>
      <c r="M32" s="19">
        <f>[28]Junho!$J$16</f>
        <v>39.24</v>
      </c>
      <c r="N32" s="19">
        <f>[28]Junho!$J$17</f>
        <v>27.720000000000002</v>
      </c>
      <c r="O32" s="19">
        <f>[28]Junho!$J$18</f>
        <v>29.880000000000003</v>
      </c>
      <c r="P32" s="19">
        <f>[28]Junho!$J$19</f>
        <v>21.96</v>
      </c>
      <c r="Q32" s="19">
        <f>[28]Junho!$J$20</f>
        <v>20.16</v>
      </c>
      <c r="R32" s="19">
        <f>[28]Junho!$J$21</f>
        <v>19.440000000000001</v>
      </c>
      <c r="S32" s="19">
        <f>[28]Junho!$J$22</f>
        <v>21.6</v>
      </c>
      <c r="T32" s="19">
        <f>[28]Junho!$J$23</f>
        <v>20.16</v>
      </c>
      <c r="U32" s="19">
        <f>[28]Junho!$J$24</f>
        <v>20.88</v>
      </c>
      <c r="V32" s="19">
        <f>[28]Junho!$J$25</f>
        <v>19.440000000000001</v>
      </c>
      <c r="W32" s="19">
        <f>[28]Junho!$J$26</f>
        <v>21.240000000000002</v>
      </c>
      <c r="X32" s="19">
        <f>[28]Junho!$J$27</f>
        <v>28.8</v>
      </c>
      <c r="Y32" s="19">
        <f>[28]Junho!$J$28</f>
        <v>20.52</v>
      </c>
      <c r="Z32" s="19">
        <f>[28]Junho!$J$29</f>
        <v>33.840000000000003</v>
      </c>
      <c r="AA32" s="19">
        <f>[28]Junho!$J$30</f>
        <v>25.92</v>
      </c>
      <c r="AB32" s="19">
        <f>[28]Junho!$J$31</f>
        <v>24.840000000000003</v>
      </c>
      <c r="AC32" s="19">
        <f>[28]Junho!$J$32</f>
        <v>24.840000000000003</v>
      </c>
      <c r="AD32" s="19">
        <f>[28]Junho!$J$33</f>
        <v>25.2</v>
      </c>
      <c r="AE32" s="19">
        <f>[28]Junho!$J$34</f>
        <v>15.48</v>
      </c>
      <c r="AF32" s="39">
        <f>MAX(B32:AE32)</f>
        <v>41.76</v>
      </c>
      <c r="AG32" s="2"/>
    </row>
    <row r="33" spans="1:35" s="5" customFormat="1" ht="17.100000000000001" customHeight="1" x14ac:dyDescent="0.2">
      <c r="A33" s="32" t="s">
        <v>33</v>
      </c>
      <c r="B33" s="33">
        <f t="shared" ref="B33:AF33" si="4">MAX(B5:B32)</f>
        <v>46.080000000000005</v>
      </c>
      <c r="C33" s="33">
        <f t="shared" si="4"/>
        <v>33.119999999999997</v>
      </c>
      <c r="D33" s="33">
        <f t="shared" si="4"/>
        <v>37.440000000000005</v>
      </c>
      <c r="E33" s="33">
        <f t="shared" si="4"/>
        <v>48.24</v>
      </c>
      <c r="F33" s="33">
        <f t="shared" si="4"/>
        <v>57.6</v>
      </c>
      <c r="G33" s="33">
        <f t="shared" si="4"/>
        <v>67.319999999999993</v>
      </c>
      <c r="H33" s="33">
        <f t="shared" si="4"/>
        <v>64.8</v>
      </c>
      <c r="I33" s="33">
        <f t="shared" si="4"/>
        <v>71.64</v>
      </c>
      <c r="J33" s="33">
        <f t="shared" si="4"/>
        <v>59.04</v>
      </c>
      <c r="K33" s="33">
        <f t="shared" si="4"/>
        <v>69.48</v>
      </c>
      <c r="L33" s="33">
        <f t="shared" si="4"/>
        <v>54.36</v>
      </c>
      <c r="M33" s="33">
        <f t="shared" si="4"/>
        <v>54</v>
      </c>
      <c r="N33" s="33">
        <f t="shared" si="4"/>
        <v>49.680000000000007</v>
      </c>
      <c r="O33" s="33">
        <f t="shared" si="4"/>
        <v>56.519999999999996</v>
      </c>
      <c r="P33" s="33">
        <f t="shared" si="4"/>
        <v>32.76</v>
      </c>
      <c r="Q33" s="33">
        <f t="shared" si="4"/>
        <v>37.440000000000005</v>
      </c>
      <c r="R33" s="33">
        <f t="shared" si="4"/>
        <v>44.64</v>
      </c>
      <c r="S33" s="33">
        <f t="shared" si="4"/>
        <v>55.800000000000004</v>
      </c>
      <c r="T33" s="33">
        <f t="shared" si="4"/>
        <v>45.72</v>
      </c>
      <c r="U33" s="33">
        <f t="shared" si="4"/>
        <v>35.28</v>
      </c>
      <c r="V33" s="33">
        <f t="shared" si="4"/>
        <v>42.12</v>
      </c>
      <c r="W33" s="33">
        <f t="shared" si="4"/>
        <v>43.2</v>
      </c>
      <c r="X33" s="33">
        <f t="shared" si="4"/>
        <v>40.32</v>
      </c>
      <c r="Y33" s="33">
        <f t="shared" si="4"/>
        <v>37.440000000000005</v>
      </c>
      <c r="Z33" s="33">
        <f t="shared" si="4"/>
        <v>39.24</v>
      </c>
      <c r="AA33" s="33">
        <f t="shared" si="4"/>
        <v>48.24</v>
      </c>
      <c r="AB33" s="33">
        <f t="shared" si="4"/>
        <v>42.480000000000004</v>
      </c>
      <c r="AC33" s="33">
        <f t="shared" si="4"/>
        <v>41.04</v>
      </c>
      <c r="AD33" s="33">
        <f t="shared" si="4"/>
        <v>37.440000000000005</v>
      </c>
      <c r="AE33" s="33">
        <f t="shared" si="4"/>
        <v>44.64</v>
      </c>
      <c r="AF33" s="38">
        <f t="shared" si="4"/>
        <v>71.64</v>
      </c>
      <c r="AG33" s="10"/>
    </row>
    <row r="34" spans="1:35" x14ac:dyDescent="0.2">
      <c r="AF34" s="9"/>
      <c r="AG34" s="2"/>
    </row>
    <row r="35" spans="1:35" x14ac:dyDescent="0.2">
      <c r="A35" s="82"/>
      <c r="B35" s="82"/>
      <c r="C35" s="83"/>
      <c r="D35" s="83" t="s">
        <v>142</v>
      </c>
      <c r="E35" s="83"/>
      <c r="F35" s="83"/>
      <c r="G35" s="83"/>
      <c r="M35" s="2" t="s">
        <v>52</v>
      </c>
      <c r="V35" s="2" t="s">
        <v>140</v>
      </c>
      <c r="AD35" s="9"/>
      <c r="AF35" s="2"/>
      <c r="AG35" s="9"/>
      <c r="AH35" s="2"/>
    </row>
    <row r="36" spans="1:35" x14ac:dyDescent="0.2">
      <c r="J36" s="20"/>
      <c r="K36" s="20"/>
      <c r="L36" s="20"/>
      <c r="M36" s="20" t="s">
        <v>53</v>
      </c>
      <c r="N36" s="20"/>
      <c r="O36" s="20"/>
      <c r="P36" s="20"/>
      <c r="V36" s="20" t="s">
        <v>141</v>
      </c>
      <c r="W36" s="20"/>
      <c r="AD36" s="9"/>
      <c r="AE36" s="1"/>
      <c r="AF36"/>
      <c r="AG36" s="2"/>
      <c r="AH36" s="2"/>
      <c r="AI36" s="2"/>
    </row>
    <row r="37" spans="1:35" x14ac:dyDescent="0.2">
      <c r="Q37" s="31"/>
      <c r="R37" s="31"/>
      <c r="S37" s="31"/>
      <c r="AF37" s="9"/>
      <c r="AH37" s="15"/>
    </row>
    <row r="38" spans="1:35" x14ac:dyDescent="0.2">
      <c r="B38" s="92"/>
      <c r="C38" s="92"/>
      <c r="D38" s="92" t="s">
        <v>146</v>
      </c>
      <c r="E38" s="90"/>
      <c r="F38" s="90"/>
      <c r="G38" s="90"/>
      <c r="H38" s="90"/>
      <c r="I38" s="90"/>
      <c r="J38" s="90"/>
      <c r="K38" s="90"/>
      <c r="L38" s="90"/>
      <c r="AF38" s="9"/>
      <c r="AG38" s="2"/>
    </row>
    <row r="41" spans="1:35" x14ac:dyDescent="0.2">
      <c r="F41" s="2" t="s">
        <v>54</v>
      </c>
      <c r="X41" s="2" t="s">
        <v>54</v>
      </c>
    </row>
    <row r="42" spans="1:35" x14ac:dyDescent="0.2">
      <c r="H42" s="2" t="s">
        <v>54</v>
      </c>
      <c r="K42" s="2" t="s">
        <v>54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="80" zoomScaleNormal="80" workbookViewId="0">
      <selection activeCell="U40" sqref="U40"/>
    </sheetView>
  </sheetViews>
  <sheetFormatPr defaultRowHeight="12.75" x14ac:dyDescent="0.2"/>
  <cols>
    <col min="1" max="1" width="18.28515625" style="2" customWidth="1"/>
    <col min="2" max="2" width="8.140625" style="2" customWidth="1"/>
    <col min="3" max="3" width="7.7109375" style="2" customWidth="1"/>
    <col min="4" max="4" width="8" style="2" customWidth="1"/>
    <col min="5" max="5" width="7.42578125" style="2" customWidth="1"/>
    <col min="6" max="6" width="7" style="2" customWidth="1"/>
    <col min="7" max="7" width="8.85546875" style="2" customWidth="1"/>
    <col min="8" max="8" width="7.42578125" style="2" customWidth="1"/>
    <col min="9" max="9" width="8.5703125" style="2" customWidth="1"/>
    <col min="10" max="10" width="7.140625" style="2" customWidth="1"/>
    <col min="11" max="11" width="7.7109375" style="2" customWidth="1"/>
    <col min="12" max="12" width="6.5703125" style="2" customWidth="1"/>
    <col min="13" max="13" width="8" style="2" customWidth="1"/>
    <col min="14" max="14" width="8.28515625" style="2" customWidth="1"/>
    <col min="15" max="15" width="6.7109375" style="2" customWidth="1"/>
    <col min="16" max="16" width="5.5703125" style="2" customWidth="1"/>
    <col min="17" max="18" width="5.7109375" style="2" customWidth="1"/>
    <col min="19" max="19" width="6.85546875" style="2" customWidth="1"/>
    <col min="20" max="20" width="5.5703125" style="2" customWidth="1"/>
    <col min="21" max="22" width="5.7109375" style="2" customWidth="1"/>
    <col min="23" max="23" width="5.85546875" style="2" customWidth="1"/>
    <col min="24" max="24" width="6" style="2" customWidth="1"/>
    <col min="25" max="25" width="6.42578125" style="2" customWidth="1"/>
    <col min="26" max="26" width="6.28515625" style="2" customWidth="1"/>
    <col min="27" max="27" width="6" style="2" customWidth="1"/>
    <col min="28" max="28" width="6.28515625" style="2" bestFit="1" customWidth="1"/>
    <col min="29" max="29" width="6.7109375" style="2" customWidth="1"/>
    <col min="30" max="30" width="5.5703125" style="2" customWidth="1"/>
    <col min="31" max="31" width="5.85546875" style="2" customWidth="1"/>
    <col min="32" max="32" width="9.85546875" style="9" customWidth="1"/>
    <col min="33" max="33" width="8.140625" style="1" customWidth="1"/>
    <col min="34" max="34" width="15" style="15" customWidth="1"/>
  </cols>
  <sheetData>
    <row r="1" spans="1:34" ht="20.100000000000001" customHeight="1" x14ac:dyDescent="0.2">
      <c r="A1" s="98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</row>
    <row r="2" spans="1:34" s="4" customFormat="1" ht="20.100000000000001" customHeight="1" x14ac:dyDescent="0.2">
      <c r="A2" s="96" t="s">
        <v>21</v>
      </c>
      <c r="B2" s="94" t="s">
        <v>139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47" t="s">
        <v>45</v>
      </c>
    </row>
    <row r="3" spans="1:34" s="5" customFormat="1" ht="20.100000000000001" customHeight="1" x14ac:dyDescent="0.2">
      <c r="A3" s="96"/>
      <c r="B3" s="97">
        <v>1</v>
      </c>
      <c r="C3" s="97">
        <f>SUM(B3+1)</f>
        <v>2</v>
      </c>
      <c r="D3" s="97">
        <f t="shared" ref="D3:AD3" si="0">SUM(C3+1)</f>
        <v>3</v>
      </c>
      <c r="E3" s="97">
        <f t="shared" si="0"/>
        <v>4</v>
      </c>
      <c r="F3" s="97">
        <f t="shared" si="0"/>
        <v>5</v>
      </c>
      <c r="G3" s="97">
        <f t="shared" si="0"/>
        <v>6</v>
      </c>
      <c r="H3" s="97">
        <f t="shared" si="0"/>
        <v>7</v>
      </c>
      <c r="I3" s="97">
        <f t="shared" si="0"/>
        <v>8</v>
      </c>
      <c r="J3" s="97">
        <f t="shared" si="0"/>
        <v>9</v>
      </c>
      <c r="K3" s="97">
        <f t="shared" si="0"/>
        <v>10</v>
      </c>
      <c r="L3" s="97">
        <f t="shared" si="0"/>
        <v>11</v>
      </c>
      <c r="M3" s="97">
        <f t="shared" si="0"/>
        <v>12</v>
      </c>
      <c r="N3" s="97">
        <f t="shared" si="0"/>
        <v>13</v>
      </c>
      <c r="O3" s="97">
        <f t="shared" si="0"/>
        <v>14</v>
      </c>
      <c r="P3" s="97">
        <f t="shared" si="0"/>
        <v>15</v>
      </c>
      <c r="Q3" s="97">
        <f t="shared" si="0"/>
        <v>16</v>
      </c>
      <c r="R3" s="97">
        <f t="shared" si="0"/>
        <v>17</v>
      </c>
      <c r="S3" s="97">
        <f t="shared" si="0"/>
        <v>18</v>
      </c>
      <c r="T3" s="97">
        <f t="shared" si="0"/>
        <v>19</v>
      </c>
      <c r="U3" s="97">
        <f t="shared" si="0"/>
        <v>20</v>
      </c>
      <c r="V3" s="97">
        <f t="shared" si="0"/>
        <v>21</v>
      </c>
      <c r="W3" s="97">
        <f t="shared" si="0"/>
        <v>22</v>
      </c>
      <c r="X3" s="97">
        <f t="shared" si="0"/>
        <v>23</v>
      </c>
      <c r="Y3" s="97">
        <f t="shared" si="0"/>
        <v>24</v>
      </c>
      <c r="Z3" s="97">
        <f t="shared" si="0"/>
        <v>25</v>
      </c>
      <c r="AA3" s="97">
        <f t="shared" si="0"/>
        <v>26</v>
      </c>
      <c r="AB3" s="97">
        <f t="shared" si="0"/>
        <v>27</v>
      </c>
      <c r="AC3" s="97">
        <f t="shared" si="0"/>
        <v>28</v>
      </c>
      <c r="AD3" s="97">
        <f t="shared" si="0"/>
        <v>29</v>
      </c>
      <c r="AE3" s="97">
        <v>30</v>
      </c>
      <c r="AF3" s="43" t="s">
        <v>44</v>
      </c>
      <c r="AG3" s="40" t="s">
        <v>41</v>
      </c>
      <c r="AH3" s="47" t="s">
        <v>46</v>
      </c>
    </row>
    <row r="4" spans="1:34" s="5" customFormat="1" ht="20.100000000000001" customHeight="1" x14ac:dyDescent="0.2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37" t="s">
        <v>39</v>
      </c>
      <c r="AG4" s="40" t="s">
        <v>39</v>
      </c>
      <c r="AH4" s="48"/>
    </row>
    <row r="5" spans="1:34" s="5" customFormat="1" ht="20.100000000000001" customHeight="1" x14ac:dyDescent="0.2">
      <c r="A5" s="17" t="s">
        <v>47</v>
      </c>
      <c r="B5" s="18">
        <f>[1]Junho!$K$5</f>
        <v>9.7999999999999989</v>
      </c>
      <c r="C5" s="18">
        <f>[1]Junho!$K$6</f>
        <v>0</v>
      </c>
      <c r="D5" s="18">
        <f>[1]Junho!$K$7</f>
        <v>0.2</v>
      </c>
      <c r="E5" s="18">
        <f>[1]Junho!$K$8</f>
        <v>0</v>
      </c>
      <c r="F5" s="18">
        <f>[1]Junho!$K$9</f>
        <v>0</v>
      </c>
      <c r="G5" s="18">
        <f>[1]Junho!$K$10</f>
        <v>0</v>
      </c>
      <c r="H5" s="18">
        <f>[1]Junho!$K$11</f>
        <v>0</v>
      </c>
      <c r="I5" s="18">
        <f>[1]Junho!$K$12</f>
        <v>0.2</v>
      </c>
      <c r="J5" s="18">
        <f>[1]Junho!$K$13</f>
        <v>1.9999999999999998</v>
      </c>
      <c r="K5" s="18">
        <f>[1]Junho!$K$14</f>
        <v>0.2</v>
      </c>
      <c r="L5" s="18">
        <f>[1]Junho!$K$15</f>
        <v>0</v>
      </c>
      <c r="M5" s="18">
        <f>[1]Junho!$K$16</f>
        <v>0</v>
      </c>
      <c r="N5" s="18">
        <f>[1]Junho!$K$17</f>
        <v>0</v>
      </c>
      <c r="O5" s="18">
        <f>[1]Junho!$K$18</f>
        <v>0</v>
      </c>
      <c r="P5" s="18">
        <f>[1]Junho!$K$19</f>
        <v>0</v>
      </c>
      <c r="Q5" s="18">
        <f>[1]Junho!$K$20</f>
        <v>0</v>
      </c>
      <c r="R5" s="18">
        <f>[1]Junho!$K$21</f>
        <v>0</v>
      </c>
      <c r="S5" s="18">
        <f>[1]Junho!$K$22</f>
        <v>0</v>
      </c>
      <c r="T5" s="18">
        <f>[1]Junho!$K$23</f>
        <v>0</v>
      </c>
      <c r="U5" s="18">
        <f>[1]Junho!$K$24</f>
        <v>0.2</v>
      </c>
      <c r="V5" s="18">
        <f>[1]Junho!$K$25</f>
        <v>0.2</v>
      </c>
      <c r="W5" s="18">
        <f>[1]Junho!$K$26</f>
        <v>0</v>
      </c>
      <c r="X5" s="18">
        <f>[1]Junho!$K$27</f>
        <v>0</v>
      </c>
      <c r="Y5" s="18">
        <f>[1]Junho!$K$28</f>
        <v>0</v>
      </c>
      <c r="Z5" s="18">
        <f>[1]Junho!$K$29</f>
        <v>0</v>
      </c>
      <c r="AA5" s="18">
        <f>[1]Junho!$K$30</f>
        <v>0</v>
      </c>
      <c r="AB5" s="18">
        <f>[1]Junho!$K$31</f>
        <v>0</v>
      </c>
      <c r="AC5" s="18">
        <f>[1]Junho!$K$32</f>
        <v>0</v>
      </c>
      <c r="AD5" s="18">
        <f>[1]Junho!$K$33</f>
        <v>0.2</v>
      </c>
      <c r="AE5" s="18">
        <f>[1]Junho!$K$34</f>
        <v>0</v>
      </c>
      <c r="AF5" s="38">
        <f t="shared" ref="AF5:AF32" si="1">SUM(B5:AE5)</f>
        <v>12.999999999999995</v>
      </c>
      <c r="AG5" s="41">
        <f t="shared" ref="AG5:AG30" si="2">MAX(B5:AE5)</f>
        <v>9.7999999999999989</v>
      </c>
      <c r="AH5" s="49">
        <f>COUNTIF(B5:AE5,"=0,0")</f>
        <v>22</v>
      </c>
    </row>
    <row r="6" spans="1:34" ht="17.100000000000001" customHeight="1" x14ac:dyDescent="0.2">
      <c r="A6" s="17" t="s">
        <v>0</v>
      </c>
      <c r="B6" s="19">
        <f>[2]Junho!$K$5</f>
        <v>0</v>
      </c>
      <c r="C6" s="19">
        <f>[2]Junho!$K$6</f>
        <v>0</v>
      </c>
      <c r="D6" s="19">
        <f>[2]Junho!$K$7</f>
        <v>0</v>
      </c>
      <c r="E6" s="19">
        <f>[2]Junho!$K$8</f>
        <v>0</v>
      </c>
      <c r="F6" s="19">
        <f>[2]Junho!$K$9</f>
        <v>0</v>
      </c>
      <c r="G6" s="19">
        <f>[2]Junho!$K$10</f>
        <v>14.399999999999999</v>
      </c>
      <c r="H6" s="19">
        <f>[2]Junho!$K$11</f>
        <v>6.1999999999999993</v>
      </c>
      <c r="I6" s="19">
        <f>[2]Junho!$K$12</f>
        <v>21.999999999999996</v>
      </c>
      <c r="J6" s="19">
        <f>[2]Junho!$K$13</f>
        <v>0.4</v>
      </c>
      <c r="K6" s="19">
        <f>[2]Junho!$K$14</f>
        <v>0.60000000000000009</v>
      </c>
      <c r="L6" s="19">
        <f>[2]Junho!$K$15</f>
        <v>0</v>
      </c>
      <c r="M6" s="19">
        <f>[2]Junho!$K$16</f>
        <v>0</v>
      </c>
      <c r="N6" s="19">
        <f>[2]Junho!$K$17</f>
        <v>0</v>
      </c>
      <c r="O6" s="19">
        <f>[2]Junho!$K$18</f>
        <v>0.2</v>
      </c>
      <c r="P6" s="19">
        <f>[2]Junho!$K$19</f>
        <v>0</v>
      </c>
      <c r="Q6" s="19">
        <f>[2]Junho!$K$20</f>
        <v>0</v>
      </c>
      <c r="R6" s="19">
        <f>[2]Junho!$K$21</f>
        <v>0</v>
      </c>
      <c r="S6" s="19">
        <f>[2]Junho!$K$22</f>
        <v>5.2</v>
      </c>
      <c r="T6" s="19">
        <f>[2]Junho!$K$23</f>
        <v>0</v>
      </c>
      <c r="U6" s="19">
        <f>[2]Junho!$K$24</f>
        <v>0</v>
      </c>
      <c r="V6" s="19">
        <f>[2]Junho!$K$25</f>
        <v>0.2</v>
      </c>
      <c r="W6" s="19">
        <f>[2]Junho!$K$26</f>
        <v>0</v>
      </c>
      <c r="X6" s="19">
        <f>[2]Junho!$K$27</f>
        <v>0</v>
      </c>
      <c r="Y6" s="19">
        <f>[2]Junho!$K$28</f>
        <v>0</v>
      </c>
      <c r="Z6" s="19">
        <f>[2]Junho!$K$29</f>
        <v>0</v>
      </c>
      <c r="AA6" s="19">
        <f>[2]Junho!$K$30</f>
        <v>0</v>
      </c>
      <c r="AB6" s="19">
        <f>[2]Junho!$K$31</f>
        <v>0</v>
      </c>
      <c r="AC6" s="19">
        <f>[2]Junho!$K$32</f>
        <v>12.4</v>
      </c>
      <c r="AD6" s="19">
        <f>[2]Junho!$K$33</f>
        <v>0.4</v>
      </c>
      <c r="AE6" s="19">
        <f>[2]Junho!$K$34</f>
        <v>0</v>
      </c>
      <c r="AF6" s="39">
        <f t="shared" si="1"/>
        <v>62</v>
      </c>
      <c r="AG6" s="42">
        <f t="shared" si="2"/>
        <v>21.999999999999996</v>
      </c>
      <c r="AH6" s="49">
        <f t="shared" ref="AH6:AH32" si="3">COUNTIF(B6:AE6,"=0,0")</f>
        <v>20</v>
      </c>
    </row>
    <row r="7" spans="1:34" ht="17.100000000000001" customHeight="1" x14ac:dyDescent="0.2">
      <c r="A7" s="17" t="s">
        <v>1</v>
      </c>
      <c r="B7" s="87" t="str">
        <f>[3]Junho!$K$5</f>
        <v>*</v>
      </c>
      <c r="C7" s="87" t="str">
        <f>[3]Junho!$K$6</f>
        <v>*</v>
      </c>
      <c r="D7" s="87" t="str">
        <f>[3]Junho!$K$7</f>
        <v>*</v>
      </c>
      <c r="E7" s="87" t="str">
        <f>[3]Junho!$K$8</f>
        <v>*</v>
      </c>
      <c r="F7" s="87" t="str">
        <f>[3]Junho!$K$9</f>
        <v>*</v>
      </c>
      <c r="G7" s="87" t="str">
        <f>[3]Junho!$K$10</f>
        <v>*</v>
      </c>
      <c r="H7" s="87" t="str">
        <f>[3]Junho!$K$11</f>
        <v>*</v>
      </c>
      <c r="I7" s="87" t="str">
        <f>[3]Junho!$K$12</f>
        <v>*</v>
      </c>
      <c r="J7" s="87" t="str">
        <f>[3]Junho!$K$13</f>
        <v>*</v>
      </c>
      <c r="K7" s="87" t="str">
        <f>[3]Junho!$K$14</f>
        <v>*</v>
      </c>
      <c r="L7" s="87" t="str">
        <f>[3]Junho!$K$15</f>
        <v>*</v>
      </c>
      <c r="M7" s="87" t="str">
        <f>[3]Junho!$K$16</f>
        <v>*</v>
      </c>
      <c r="N7" s="87" t="str">
        <f>[3]Junho!$K$17</f>
        <v>*</v>
      </c>
      <c r="O7" s="87" t="str">
        <f>[3]Junho!$K$18</f>
        <v>*</v>
      </c>
      <c r="P7" s="87" t="str">
        <f>[3]Junho!$K$19</f>
        <v>*</v>
      </c>
      <c r="Q7" s="87" t="str">
        <f>[3]Junho!$K$20</f>
        <v>*</v>
      </c>
      <c r="R7" s="87" t="str">
        <f>[3]Junho!$K$21</f>
        <v>*</v>
      </c>
      <c r="S7" s="87" t="str">
        <f>[3]Junho!$K$22</f>
        <v>*</v>
      </c>
      <c r="T7" s="87" t="str">
        <f>[3]Junho!$K$23</f>
        <v>*</v>
      </c>
      <c r="U7" s="87" t="str">
        <f>[3]Junho!$K$24</f>
        <v>*</v>
      </c>
      <c r="V7" s="87" t="str">
        <f>[3]Junho!$K$25</f>
        <v>*</v>
      </c>
      <c r="W7" s="87" t="str">
        <f>[3]Junho!$K$26</f>
        <v>*</v>
      </c>
      <c r="X7" s="87" t="str">
        <f>[3]Junho!$K$27</f>
        <v>*</v>
      </c>
      <c r="Y7" s="87" t="str">
        <f>[3]Junho!$K$28</f>
        <v>*</v>
      </c>
      <c r="Z7" s="87" t="str">
        <f>[3]Junho!$K$29</f>
        <v>*</v>
      </c>
      <c r="AA7" s="87" t="str">
        <f>[3]Junho!$K$30</f>
        <v>*</v>
      </c>
      <c r="AB7" s="87" t="str">
        <f>[3]Junho!$K$31</f>
        <v>*</v>
      </c>
      <c r="AC7" s="87" t="str">
        <f>[3]Junho!$K$32</f>
        <v>*</v>
      </c>
      <c r="AD7" s="87" t="str">
        <f>[3]Junho!$K$33</f>
        <v>*</v>
      </c>
      <c r="AE7" s="87" t="str">
        <f>[3]Junho!$K$34</f>
        <v>*</v>
      </c>
      <c r="AF7" s="88" t="s">
        <v>143</v>
      </c>
      <c r="AG7" s="89" t="s">
        <v>143</v>
      </c>
      <c r="AH7" s="49" t="s">
        <v>143</v>
      </c>
    </row>
    <row r="8" spans="1:34" ht="17.100000000000001" customHeight="1" x14ac:dyDescent="0.2">
      <c r="A8" s="17" t="s">
        <v>55</v>
      </c>
      <c r="B8" s="19">
        <f>[4]Junho!$K$5</f>
        <v>6.4</v>
      </c>
      <c r="C8" s="19">
        <f>[4]Junho!$K$6</f>
        <v>0</v>
      </c>
      <c r="D8" s="19">
        <f>[4]Junho!$K$7</f>
        <v>0</v>
      </c>
      <c r="E8" s="19">
        <f>[4]Junho!$K$8</f>
        <v>0</v>
      </c>
      <c r="F8" s="19">
        <f>[4]Junho!$K$9</f>
        <v>0</v>
      </c>
      <c r="G8" s="19">
        <f>[4]Junho!$K$10</f>
        <v>0</v>
      </c>
      <c r="H8" s="19">
        <f>[4]Junho!$K$11</f>
        <v>0</v>
      </c>
      <c r="I8" s="19">
        <f>[4]Junho!$K$12</f>
        <v>4.8</v>
      </c>
      <c r="J8" s="19">
        <f>[4]Junho!$K$13</f>
        <v>2.8</v>
      </c>
      <c r="K8" s="19">
        <f>[4]Junho!$K$14</f>
        <v>0.2</v>
      </c>
      <c r="L8" s="19">
        <f>[4]Junho!$K$15</f>
        <v>0</v>
      </c>
      <c r="M8" s="19">
        <f>[4]Junho!$K$16</f>
        <v>0</v>
      </c>
      <c r="N8" s="19">
        <f>[4]Junho!$K$17</f>
        <v>0</v>
      </c>
      <c r="O8" s="19">
        <f>[4]Junho!$K$18</f>
        <v>0</v>
      </c>
      <c r="P8" s="19">
        <f>[4]Junho!$K$19</f>
        <v>0</v>
      </c>
      <c r="Q8" s="19">
        <f>[4]Junho!$K$20</f>
        <v>0</v>
      </c>
      <c r="R8" s="19">
        <f>[4]Junho!$K$21</f>
        <v>0</v>
      </c>
      <c r="S8" s="19">
        <f>[4]Junho!$K$22</f>
        <v>0</v>
      </c>
      <c r="T8" s="19">
        <f>[4]Junho!$K$23</f>
        <v>0.2</v>
      </c>
      <c r="U8" s="19">
        <f>[4]Junho!$K$24</f>
        <v>0</v>
      </c>
      <c r="V8" s="19">
        <f>[4]Junho!$K$25</f>
        <v>0</v>
      </c>
      <c r="W8" s="19">
        <f>[4]Junho!$K$26</f>
        <v>0</v>
      </c>
      <c r="X8" s="19">
        <f>[4]Junho!$K$27</f>
        <v>0</v>
      </c>
      <c r="Y8" s="19">
        <f>[4]Junho!$K$28</f>
        <v>0</v>
      </c>
      <c r="Z8" s="19">
        <f>[4]Junho!$K$29</f>
        <v>0</v>
      </c>
      <c r="AA8" s="19">
        <f>[4]Junho!$K$30</f>
        <v>0</v>
      </c>
      <c r="AB8" s="19">
        <f>[4]Junho!$K$31</f>
        <v>0</v>
      </c>
      <c r="AC8" s="19">
        <f>[4]Junho!$K$32</f>
        <v>0</v>
      </c>
      <c r="AD8" s="19">
        <f>[4]Junho!$K$33</f>
        <v>0</v>
      </c>
      <c r="AE8" s="19">
        <f>[4]Junho!$K$34</f>
        <v>0.4</v>
      </c>
      <c r="AF8" s="39">
        <f t="shared" ref="AF8" si="4">SUM(B8:AE8)</f>
        <v>14.799999999999999</v>
      </c>
      <c r="AG8" s="42">
        <f t="shared" ref="AG8" si="5">MAX(B8:AE8)</f>
        <v>6.4</v>
      </c>
      <c r="AH8" s="49">
        <f t="shared" si="3"/>
        <v>24</v>
      </c>
    </row>
    <row r="9" spans="1:34" ht="17.100000000000001" customHeight="1" x14ac:dyDescent="0.2">
      <c r="A9" s="17" t="s">
        <v>48</v>
      </c>
      <c r="B9" s="19">
        <f>[5]Junho!$K$5</f>
        <v>0</v>
      </c>
      <c r="C9" s="19">
        <f>[5]Junho!$K$6</f>
        <v>0.2</v>
      </c>
      <c r="D9" s="19">
        <f>[5]Junho!$K$7</f>
        <v>0.2</v>
      </c>
      <c r="E9" s="19">
        <f>[5]Junho!$K$8</f>
        <v>0</v>
      </c>
      <c r="F9" s="19">
        <f>[5]Junho!$K$9</f>
        <v>8.8000000000000007</v>
      </c>
      <c r="G9" s="19">
        <f>[5]Junho!$K$10</f>
        <v>6.8000000000000007</v>
      </c>
      <c r="H9" s="19">
        <f>[5]Junho!$K$11</f>
        <v>1.8</v>
      </c>
      <c r="I9" s="19">
        <f>[5]Junho!$K$12</f>
        <v>38.600000000000009</v>
      </c>
      <c r="J9" s="19">
        <f>[5]Junho!$K$13</f>
        <v>0.2</v>
      </c>
      <c r="K9" s="19">
        <f>[5]Junho!$K$14</f>
        <v>35.000000000000007</v>
      </c>
      <c r="L9" s="19">
        <f>[5]Junho!$K$15</f>
        <v>0.2</v>
      </c>
      <c r="M9" s="19">
        <f>[5]Junho!$K$16</f>
        <v>0</v>
      </c>
      <c r="N9" s="19">
        <f>[5]Junho!$K$17</f>
        <v>0</v>
      </c>
      <c r="O9" s="19">
        <f>[5]Junho!$K$18</f>
        <v>9.6</v>
      </c>
      <c r="P9" s="19">
        <f>[5]Junho!$K$19</f>
        <v>0.2</v>
      </c>
      <c r="Q9" s="19">
        <f>[5]Junho!$K$20</f>
        <v>0</v>
      </c>
      <c r="R9" s="19">
        <f>[5]Junho!$K$21</f>
        <v>0</v>
      </c>
      <c r="S9" s="19">
        <f>[5]Junho!$K$22</f>
        <v>0</v>
      </c>
      <c r="T9" s="19">
        <f>[5]Junho!$K$23</f>
        <v>0</v>
      </c>
      <c r="U9" s="19">
        <f>[5]Junho!$K$24</f>
        <v>0</v>
      </c>
      <c r="V9" s="19">
        <f>[5]Junho!$K$25</f>
        <v>0.2</v>
      </c>
      <c r="W9" s="19">
        <f>[5]Junho!$K$26</f>
        <v>0</v>
      </c>
      <c r="X9" s="19">
        <f>[5]Junho!$K$27</f>
        <v>0</v>
      </c>
      <c r="Y9" s="19">
        <f>[5]Junho!$K$28</f>
        <v>0</v>
      </c>
      <c r="Z9" s="19">
        <f>[5]Junho!$K$29</f>
        <v>0</v>
      </c>
      <c r="AA9" s="19">
        <f>[5]Junho!$K$30</f>
        <v>0</v>
      </c>
      <c r="AB9" s="19">
        <f>[5]Junho!$K$31</f>
        <v>0</v>
      </c>
      <c r="AC9" s="19">
        <f>[5]Junho!$K$32</f>
        <v>12</v>
      </c>
      <c r="AD9" s="19">
        <f>[5]Junho!$K$33</f>
        <v>0</v>
      </c>
      <c r="AE9" s="19">
        <f>[5]Junho!$K$34</f>
        <v>0.2</v>
      </c>
      <c r="AF9" s="39">
        <f t="shared" si="1"/>
        <v>114.00000000000003</v>
      </c>
      <c r="AG9" s="42">
        <f t="shared" si="2"/>
        <v>38.600000000000009</v>
      </c>
      <c r="AH9" s="49">
        <f t="shared" si="3"/>
        <v>16</v>
      </c>
    </row>
    <row r="10" spans="1:34" ht="17.100000000000001" customHeight="1" x14ac:dyDescent="0.2">
      <c r="A10" s="17" t="s">
        <v>2</v>
      </c>
      <c r="B10" s="19">
        <f>[6]Junho!$K$5</f>
        <v>33.800000000000004</v>
      </c>
      <c r="C10" s="19">
        <f>[6]Junho!$K$6</f>
        <v>0</v>
      </c>
      <c r="D10" s="19">
        <f>[6]Junho!$K$7</f>
        <v>0</v>
      </c>
      <c r="E10" s="19">
        <f>[6]Junho!$K$8</f>
        <v>0</v>
      </c>
      <c r="F10" s="19">
        <f>[6]Junho!$K$9</f>
        <v>1</v>
      </c>
      <c r="G10" s="19">
        <f>[6]Junho!$K$10</f>
        <v>0</v>
      </c>
      <c r="H10" s="19">
        <f>[6]Junho!$K$11</f>
        <v>0</v>
      </c>
      <c r="I10" s="19">
        <f>[6]Junho!$K$12</f>
        <v>15.4</v>
      </c>
      <c r="J10" s="19">
        <f>[6]Junho!$K$13</f>
        <v>1.8</v>
      </c>
      <c r="K10" s="19">
        <f>[6]Junho!$K$14</f>
        <v>0</v>
      </c>
      <c r="L10" s="19">
        <f>[6]Junho!$K$15</f>
        <v>0</v>
      </c>
      <c r="M10" s="19">
        <f>[6]Junho!$K$16</f>
        <v>0</v>
      </c>
      <c r="N10" s="19">
        <f>[6]Junho!$K$17</f>
        <v>0</v>
      </c>
      <c r="O10" s="19">
        <f>[6]Junho!$K$18</f>
        <v>0</v>
      </c>
      <c r="P10" s="19">
        <f>[6]Junho!$K$19</f>
        <v>0</v>
      </c>
      <c r="Q10" s="19">
        <f>[6]Junho!$K$20</f>
        <v>0</v>
      </c>
      <c r="R10" s="19">
        <f>[6]Junho!$K$21</f>
        <v>0</v>
      </c>
      <c r="S10" s="19">
        <f>[6]Junho!$K$22</f>
        <v>0</v>
      </c>
      <c r="T10" s="19">
        <f>[6]Junho!$K$23</f>
        <v>0</v>
      </c>
      <c r="U10" s="19">
        <f>[6]Junho!$K$24</f>
        <v>0</v>
      </c>
      <c r="V10" s="19">
        <f>[6]Junho!$K$25</f>
        <v>0</v>
      </c>
      <c r="W10" s="19">
        <f>[6]Junho!$K$26</f>
        <v>0</v>
      </c>
      <c r="X10" s="19">
        <f>[6]Junho!$K$27</f>
        <v>0</v>
      </c>
      <c r="Y10" s="19">
        <f>[6]Junho!$K$28</f>
        <v>0</v>
      </c>
      <c r="Z10" s="19">
        <f>[6]Junho!$K$29</f>
        <v>0</v>
      </c>
      <c r="AA10" s="19">
        <f>[6]Junho!$K$30</f>
        <v>0</v>
      </c>
      <c r="AB10" s="19">
        <f>[6]Junho!$K$31</f>
        <v>0</v>
      </c>
      <c r="AC10" s="19">
        <f>[6]Junho!$K$32</f>
        <v>0</v>
      </c>
      <c r="AD10" s="19">
        <f>[6]Junho!$K$33</f>
        <v>1.9999999999999998</v>
      </c>
      <c r="AE10" s="19">
        <f>[6]Junho!$K$34</f>
        <v>0.2</v>
      </c>
      <c r="AF10" s="39">
        <f t="shared" si="1"/>
        <v>54.2</v>
      </c>
      <c r="AG10" s="42">
        <f t="shared" si="2"/>
        <v>33.800000000000004</v>
      </c>
      <c r="AH10" s="49">
        <f t="shared" si="3"/>
        <v>24</v>
      </c>
    </row>
    <row r="11" spans="1:34" ht="17.100000000000001" customHeight="1" x14ac:dyDescent="0.2">
      <c r="A11" s="17" t="s">
        <v>3</v>
      </c>
      <c r="B11" s="19">
        <f>[7]Junho!$K$5</f>
        <v>8.6</v>
      </c>
      <c r="C11" s="19">
        <f>[7]Junho!$K$6</f>
        <v>0.4</v>
      </c>
      <c r="D11" s="19">
        <f>[7]Junho!$K$7</f>
        <v>0.2</v>
      </c>
      <c r="E11" s="19">
        <f>[7]Junho!$K$8</f>
        <v>0</v>
      </c>
      <c r="F11" s="19">
        <f>[7]Junho!$K$9</f>
        <v>0</v>
      </c>
      <c r="G11" s="19">
        <f>[7]Junho!$K$10</f>
        <v>0</v>
      </c>
      <c r="H11" s="19">
        <f>[7]Junho!$K$11</f>
        <v>0</v>
      </c>
      <c r="I11" s="19">
        <f>[7]Junho!$K$12</f>
        <v>0</v>
      </c>
      <c r="J11" s="19">
        <f>[7]Junho!$K$13</f>
        <v>0</v>
      </c>
      <c r="K11" s="19">
        <f>[7]Junho!$K$14</f>
        <v>0</v>
      </c>
      <c r="L11" s="19">
        <f>[7]Junho!$K$15</f>
        <v>0</v>
      </c>
      <c r="M11" s="19">
        <f>[7]Junho!$K$16</f>
        <v>0</v>
      </c>
      <c r="N11" s="19">
        <f>[7]Junho!$K$17</f>
        <v>0</v>
      </c>
      <c r="O11" s="19">
        <f>[7]Junho!$K$18</f>
        <v>0</v>
      </c>
      <c r="P11" s="19">
        <f>[7]Junho!$K$19</f>
        <v>0</v>
      </c>
      <c r="Q11" s="19">
        <f>[7]Junho!$K$20</f>
        <v>0</v>
      </c>
      <c r="R11" s="19">
        <f>[7]Junho!$K$21</f>
        <v>0</v>
      </c>
      <c r="S11" s="19">
        <f>[7]Junho!$K$22</f>
        <v>0</v>
      </c>
      <c r="T11" s="19">
        <f>[7]Junho!$K$23</f>
        <v>0</v>
      </c>
      <c r="U11" s="19">
        <f>[7]Junho!$K$24</f>
        <v>0</v>
      </c>
      <c r="V11" s="19">
        <f>[7]Junho!$K$25</f>
        <v>0</v>
      </c>
      <c r="W11" s="19">
        <f>[7]Junho!$K$26</f>
        <v>0</v>
      </c>
      <c r="X11" s="19">
        <f>[7]Junho!$K$27</f>
        <v>0</v>
      </c>
      <c r="Y11" s="19">
        <f>[7]Junho!$K$28</f>
        <v>0</v>
      </c>
      <c r="Z11" s="19">
        <f>[7]Junho!$K$29</f>
        <v>0</v>
      </c>
      <c r="AA11" s="19">
        <f>[7]Junho!$K$30</f>
        <v>0</v>
      </c>
      <c r="AB11" s="19">
        <f>[7]Junho!$K$31</f>
        <v>0</v>
      </c>
      <c r="AC11" s="19">
        <f>[7]Junho!$K$32</f>
        <v>0</v>
      </c>
      <c r="AD11" s="19">
        <f>[7]Junho!$K$33</f>
        <v>0</v>
      </c>
      <c r="AE11" s="19">
        <f>[7]Junho!$K$34</f>
        <v>0</v>
      </c>
      <c r="AF11" s="39">
        <f t="shared" si="1"/>
        <v>9.1999999999999993</v>
      </c>
      <c r="AG11" s="42">
        <f t="shared" si="2"/>
        <v>8.6</v>
      </c>
      <c r="AH11" s="49">
        <f t="shared" si="3"/>
        <v>27</v>
      </c>
    </row>
    <row r="12" spans="1:34" ht="17.100000000000001" customHeight="1" x14ac:dyDescent="0.2">
      <c r="A12" s="17" t="s">
        <v>4</v>
      </c>
      <c r="B12" s="19">
        <f>[8]Junho!$K$5</f>
        <v>13</v>
      </c>
      <c r="C12" s="19">
        <f>[8]Junho!$K$6</f>
        <v>1</v>
      </c>
      <c r="D12" s="19">
        <f>[8]Junho!$K$7</f>
        <v>0</v>
      </c>
      <c r="E12" s="19">
        <f>[8]Junho!$K$8</f>
        <v>0</v>
      </c>
      <c r="F12" s="19">
        <f>[8]Junho!$K$9</f>
        <v>0</v>
      </c>
      <c r="G12" s="19">
        <f>[8]Junho!$K$10</f>
        <v>0</v>
      </c>
      <c r="H12" s="19">
        <f>[8]Junho!$K$11</f>
        <v>0</v>
      </c>
      <c r="I12" s="19">
        <f>[8]Junho!$K$12</f>
        <v>0</v>
      </c>
      <c r="J12" s="19">
        <f>[8]Junho!$K$13</f>
        <v>0</v>
      </c>
      <c r="K12" s="19">
        <f>[8]Junho!$K$14</f>
        <v>0</v>
      </c>
      <c r="L12" s="19">
        <f>[8]Junho!$K$15</f>
        <v>0</v>
      </c>
      <c r="M12" s="19">
        <f>[8]Junho!$K$16</f>
        <v>0</v>
      </c>
      <c r="N12" s="19">
        <f>[8]Junho!$K$17</f>
        <v>0</v>
      </c>
      <c r="O12" s="19">
        <f>[8]Junho!$K$18</f>
        <v>0</v>
      </c>
      <c r="P12" s="19">
        <f>[8]Junho!$K$19</f>
        <v>0</v>
      </c>
      <c r="Q12" s="19">
        <f>[8]Junho!$K$20</f>
        <v>0</v>
      </c>
      <c r="R12" s="19">
        <f>[8]Junho!$K$21</f>
        <v>0</v>
      </c>
      <c r="S12" s="19">
        <f>[8]Junho!$K$22</f>
        <v>0</v>
      </c>
      <c r="T12" s="19">
        <f>[8]Junho!$K$23</f>
        <v>0</v>
      </c>
      <c r="U12" s="19">
        <f>[8]Junho!$K$24</f>
        <v>0</v>
      </c>
      <c r="V12" s="19">
        <f>[8]Junho!$K$25</f>
        <v>0</v>
      </c>
      <c r="W12" s="19">
        <f>[8]Junho!$K$26</f>
        <v>0</v>
      </c>
      <c r="X12" s="19">
        <f>[8]Junho!$K$27</f>
        <v>0</v>
      </c>
      <c r="Y12" s="19">
        <f>[8]Junho!$K$28</f>
        <v>0</v>
      </c>
      <c r="Z12" s="19">
        <f>[8]Junho!$K$29</f>
        <v>0</v>
      </c>
      <c r="AA12" s="19">
        <f>[8]Junho!$K$30</f>
        <v>0</v>
      </c>
      <c r="AB12" s="19">
        <f>[8]Junho!$K$31</f>
        <v>0</v>
      </c>
      <c r="AC12" s="19">
        <f>[8]Junho!$K$32</f>
        <v>0</v>
      </c>
      <c r="AD12" s="19">
        <f>[8]Junho!$K$33</f>
        <v>0</v>
      </c>
      <c r="AE12" s="19">
        <f>[8]Junho!$K$34</f>
        <v>0</v>
      </c>
      <c r="AF12" s="39">
        <f t="shared" si="1"/>
        <v>14</v>
      </c>
      <c r="AG12" s="42">
        <f t="shared" si="2"/>
        <v>13</v>
      </c>
      <c r="AH12" s="49">
        <f t="shared" si="3"/>
        <v>28</v>
      </c>
    </row>
    <row r="13" spans="1:34" ht="17.100000000000001" customHeight="1" x14ac:dyDescent="0.2">
      <c r="A13" s="17" t="s">
        <v>5</v>
      </c>
      <c r="B13" s="21">
        <f>[9]Junho!$K$5</f>
        <v>6.6000000000000014</v>
      </c>
      <c r="C13" s="21">
        <f>[9]Junho!$K$6</f>
        <v>0</v>
      </c>
      <c r="D13" s="21">
        <f>[9]Junho!$K$7</f>
        <v>1.7999999999999998</v>
      </c>
      <c r="E13" s="21">
        <f>[9]Junho!$K$8</f>
        <v>0</v>
      </c>
      <c r="F13" s="21">
        <f>[9]Junho!$K$9</f>
        <v>0</v>
      </c>
      <c r="G13" s="21">
        <f>[9]Junho!$K$10</f>
        <v>0</v>
      </c>
      <c r="H13" s="21">
        <f>[9]Junho!$K$11</f>
        <v>0</v>
      </c>
      <c r="I13" s="21">
        <f>[9]Junho!$K$12</f>
        <v>2.6</v>
      </c>
      <c r="J13" s="21">
        <f>[9]Junho!$K$13</f>
        <v>0</v>
      </c>
      <c r="K13" s="21">
        <f>[9]Junho!$K$14</f>
        <v>0</v>
      </c>
      <c r="L13" s="21">
        <f>[9]Junho!$K$15</f>
        <v>0</v>
      </c>
      <c r="M13" s="21">
        <f>[9]Junho!$K$16</f>
        <v>0</v>
      </c>
      <c r="N13" s="21">
        <f>[9]Junho!$K$17</f>
        <v>0</v>
      </c>
      <c r="O13" s="21">
        <f>[9]Junho!$K$18</f>
        <v>0</v>
      </c>
      <c r="P13" s="21">
        <f>[9]Junho!$K$19</f>
        <v>0</v>
      </c>
      <c r="Q13" s="21">
        <f>[9]Junho!$K$20</f>
        <v>0</v>
      </c>
      <c r="R13" s="21">
        <f>[9]Junho!$K$21</f>
        <v>0</v>
      </c>
      <c r="S13" s="21">
        <f>[9]Junho!$K$22</f>
        <v>0</v>
      </c>
      <c r="T13" s="21">
        <f>[9]Junho!$K$23</f>
        <v>0</v>
      </c>
      <c r="U13" s="21">
        <f>[9]Junho!$K$24</f>
        <v>0</v>
      </c>
      <c r="V13" s="21">
        <f>[9]Junho!$K$25</f>
        <v>0</v>
      </c>
      <c r="W13" s="21">
        <f>[9]Junho!$K$26</f>
        <v>0</v>
      </c>
      <c r="X13" s="21">
        <f>[9]Junho!$K$27</f>
        <v>0</v>
      </c>
      <c r="Y13" s="21">
        <f>[9]Junho!$K$28</f>
        <v>0</v>
      </c>
      <c r="Z13" s="21">
        <f>[9]Junho!$K$29</f>
        <v>0</v>
      </c>
      <c r="AA13" s="21">
        <f>[9]Junho!$K$30</f>
        <v>0</v>
      </c>
      <c r="AB13" s="21">
        <f>[9]Junho!$K$31</f>
        <v>0</v>
      </c>
      <c r="AC13" s="21">
        <f>[9]Junho!$K$32</f>
        <v>0.60000000000000009</v>
      </c>
      <c r="AD13" s="21">
        <f>[9]Junho!$K$33</f>
        <v>0.4</v>
      </c>
      <c r="AE13" s="21">
        <f>[9]Junho!$K$34</f>
        <v>0</v>
      </c>
      <c r="AF13" s="39">
        <f t="shared" si="1"/>
        <v>12.000000000000002</v>
      </c>
      <c r="AG13" s="42">
        <f t="shared" si="2"/>
        <v>6.6000000000000014</v>
      </c>
      <c r="AH13" s="49">
        <f t="shared" si="3"/>
        <v>25</v>
      </c>
    </row>
    <row r="14" spans="1:34" ht="17.100000000000001" customHeight="1" x14ac:dyDescent="0.2">
      <c r="A14" s="17" t="s">
        <v>50</v>
      </c>
      <c r="B14" s="21">
        <f>[10]Junho!$K$5</f>
        <v>13.4</v>
      </c>
      <c r="C14" s="21">
        <f>[10]Junho!$K$6</f>
        <v>1</v>
      </c>
      <c r="D14" s="21">
        <f>[10]Junho!$K$7</f>
        <v>0</v>
      </c>
      <c r="E14" s="21">
        <f>[10]Junho!$K$8</f>
        <v>0</v>
      </c>
      <c r="F14" s="21">
        <f>[10]Junho!$K$9</f>
        <v>0</v>
      </c>
      <c r="G14" s="21">
        <f>[10]Junho!$K$10</f>
        <v>0</v>
      </c>
      <c r="H14" s="21">
        <f>[10]Junho!$K$11</f>
        <v>0</v>
      </c>
      <c r="I14" s="21">
        <f>[10]Junho!$K$12</f>
        <v>0</v>
      </c>
      <c r="J14" s="21">
        <f>[10]Junho!$K$13</f>
        <v>0</v>
      </c>
      <c r="K14" s="21">
        <f>[10]Junho!$K$14</f>
        <v>0</v>
      </c>
      <c r="L14" s="21">
        <f>[10]Junho!$K$15</f>
        <v>0</v>
      </c>
      <c r="M14" s="21">
        <f>[10]Junho!$K$16</f>
        <v>0</v>
      </c>
      <c r="N14" s="21">
        <f>[10]Junho!$K$17</f>
        <v>0</v>
      </c>
      <c r="O14" s="21">
        <f>[10]Junho!$K$18</f>
        <v>0</v>
      </c>
      <c r="P14" s="21">
        <f>[10]Junho!$K$19</f>
        <v>0</v>
      </c>
      <c r="Q14" s="21">
        <f>[10]Junho!$K$20</f>
        <v>0</v>
      </c>
      <c r="R14" s="21">
        <f>[10]Junho!$K$21</f>
        <v>0</v>
      </c>
      <c r="S14" s="21">
        <f>[10]Junho!$K$22</f>
        <v>0</v>
      </c>
      <c r="T14" s="21">
        <f>[10]Junho!$K$23</f>
        <v>0</v>
      </c>
      <c r="U14" s="21">
        <f>[10]Junho!$K$24</f>
        <v>0</v>
      </c>
      <c r="V14" s="21">
        <f>[10]Junho!$K$25</f>
        <v>0</v>
      </c>
      <c r="W14" s="21">
        <f>[10]Junho!$K$26</f>
        <v>0</v>
      </c>
      <c r="X14" s="21">
        <f>[10]Junho!$K$27</f>
        <v>0</v>
      </c>
      <c r="Y14" s="21">
        <f>[10]Junho!$K$28</f>
        <v>0</v>
      </c>
      <c r="Z14" s="21">
        <f>[10]Junho!$K$29</f>
        <v>0</v>
      </c>
      <c r="AA14" s="21">
        <f>[10]Junho!$K$30</f>
        <v>0</v>
      </c>
      <c r="AB14" s="21">
        <f>[10]Junho!$K$31</f>
        <v>0</v>
      </c>
      <c r="AC14" s="21">
        <f>[10]Junho!$K$32</f>
        <v>0.4</v>
      </c>
      <c r="AD14" s="21">
        <f>[10]Junho!$K$33</f>
        <v>0.4</v>
      </c>
      <c r="AE14" s="21">
        <f>[10]Junho!$K$34</f>
        <v>0</v>
      </c>
      <c r="AF14" s="39">
        <f t="shared" si="1"/>
        <v>15.200000000000001</v>
      </c>
      <c r="AG14" s="42">
        <f t="shared" si="2"/>
        <v>13.4</v>
      </c>
      <c r="AH14" s="49">
        <f t="shared" si="3"/>
        <v>26</v>
      </c>
    </row>
    <row r="15" spans="1:34" ht="17.100000000000001" customHeight="1" x14ac:dyDescent="0.2">
      <c r="A15" s="17" t="s">
        <v>6</v>
      </c>
      <c r="B15" s="21">
        <f>[11]Junho!$K$5</f>
        <v>66</v>
      </c>
      <c r="C15" s="21">
        <f>[11]Junho!$K$6</f>
        <v>1.2000000000000002</v>
      </c>
      <c r="D15" s="21">
        <f>[11]Junho!$K$7</f>
        <v>0</v>
      </c>
      <c r="E15" s="21">
        <f>[11]Junho!$K$8</f>
        <v>0</v>
      </c>
      <c r="F15" s="21">
        <f>[11]Junho!$K$9</f>
        <v>0.2</v>
      </c>
      <c r="G15" s="21">
        <f>[11]Junho!$K$10</f>
        <v>0</v>
      </c>
      <c r="H15" s="21">
        <f>[11]Junho!$K$11</f>
        <v>0</v>
      </c>
      <c r="I15" s="21">
        <f>[11]Junho!$K$12</f>
        <v>0</v>
      </c>
      <c r="J15" s="21">
        <f>[11]Junho!$K$13</f>
        <v>0.4</v>
      </c>
      <c r="K15" s="21">
        <f>[11]Junho!$K$14</f>
        <v>0</v>
      </c>
      <c r="L15" s="21">
        <f>[11]Junho!$K$15</f>
        <v>0</v>
      </c>
      <c r="M15" s="21">
        <f>[11]Junho!$K$16</f>
        <v>0</v>
      </c>
      <c r="N15" s="21">
        <f>[11]Junho!$K$17</f>
        <v>0</v>
      </c>
      <c r="O15" s="21">
        <f>[11]Junho!$K$18</f>
        <v>0.2</v>
      </c>
      <c r="P15" s="21">
        <f>[11]Junho!$K$19</f>
        <v>0</v>
      </c>
      <c r="Q15" s="21">
        <f>[11]Junho!$K$20</f>
        <v>0.2</v>
      </c>
      <c r="R15" s="21">
        <f>[11]Junho!$K$21</f>
        <v>0</v>
      </c>
      <c r="S15" s="21">
        <f>[11]Junho!$K$22</f>
        <v>0</v>
      </c>
      <c r="T15" s="21">
        <f>[11]Junho!$K$23</f>
        <v>0</v>
      </c>
      <c r="U15" s="21">
        <f>[11]Junho!$K$24</f>
        <v>0</v>
      </c>
      <c r="V15" s="21">
        <f>[11]Junho!$K$25</f>
        <v>0</v>
      </c>
      <c r="W15" s="21">
        <f>[11]Junho!$K$26</f>
        <v>0</v>
      </c>
      <c r="X15" s="21">
        <f>[11]Junho!$K$27</f>
        <v>0</v>
      </c>
      <c r="Y15" s="21">
        <f>[11]Junho!$K$28</f>
        <v>0</v>
      </c>
      <c r="Z15" s="21">
        <f>[11]Junho!$K$29</f>
        <v>0</v>
      </c>
      <c r="AA15" s="21">
        <f>[11]Junho!$K$30</f>
        <v>0</v>
      </c>
      <c r="AB15" s="21">
        <f>[11]Junho!$K$31</f>
        <v>0.2</v>
      </c>
      <c r="AC15" s="21">
        <f>[11]Junho!$K$32</f>
        <v>0</v>
      </c>
      <c r="AD15" s="21">
        <f>[11]Junho!$K$33</f>
        <v>0</v>
      </c>
      <c r="AE15" s="21">
        <f>[11]Junho!$K$34</f>
        <v>0</v>
      </c>
      <c r="AF15" s="39">
        <f t="shared" si="1"/>
        <v>68.40000000000002</v>
      </c>
      <c r="AG15" s="42">
        <f t="shared" si="2"/>
        <v>66</v>
      </c>
      <c r="AH15" s="49">
        <f t="shared" si="3"/>
        <v>23</v>
      </c>
    </row>
    <row r="16" spans="1:34" ht="17.100000000000001" customHeight="1" x14ac:dyDescent="0.2">
      <c r="A16" s="17" t="s">
        <v>7</v>
      </c>
      <c r="B16" s="21">
        <f>[12]Junho!$K$5</f>
        <v>0.8</v>
      </c>
      <c r="C16" s="21">
        <f>[12]Junho!$K$6</f>
        <v>0.2</v>
      </c>
      <c r="D16" s="21">
        <f>[12]Junho!$K$7</f>
        <v>0</v>
      </c>
      <c r="E16" s="21">
        <f>[12]Junho!$K$8</f>
        <v>0</v>
      </c>
      <c r="F16" s="21">
        <f>[12]Junho!$K$9</f>
        <v>0</v>
      </c>
      <c r="G16" s="21">
        <f>[12]Junho!$K$10</f>
        <v>0</v>
      </c>
      <c r="H16" s="21">
        <f>[12]Junho!$K$11</f>
        <v>0</v>
      </c>
      <c r="I16" s="21">
        <f>[12]Junho!$K$12</f>
        <v>28.8</v>
      </c>
      <c r="J16" s="21">
        <f>[12]Junho!$K$13</f>
        <v>0</v>
      </c>
      <c r="K16" s="21">
        <f>[12]Junho!$K$14</f>
        <v>0</v>
      </c>
      <c r="L16" s="21">
        <f>[12]Junho!$K$15</f>
        <v>0.4</v>
      </c>
      <c r="M16" s="21">
        <f>[12]Junho!$K$16</f>
        <v>0</v>
      </c>
      <c r="N16" s="21">
        <f>[12]Junho!$K$17</f>
        <v>0</v>
      </c>
      <c r="O16" s="21">
        <f>[12]Junho!$K$18</f>
        <v>3</v>
      </c>
      <c r="P16" s="21">
        <f>[12]Junho!$K$19</f>
        <v>0</v>
      </c>
      <c r="Q16" s="21">
        <f>[12]Junho!$K$20</f>
        <v>0</v>
      </c>
      <c r="R16" s="21">
        <f>[12]Junho!$K$21</f>
        <v>0.2</v>
      </c>
      <c r="S16" s="21">
        <f>[12]Junho!$K$22</f>
        <v>0</v>
      </c>
      <c r="T16" s="21">
        <f>[12]Junho!$K$23</f>
        <v>0</v>
      </c>
      <c r="U16" s="21">
        <f>[12]Junho!$K$24</f>
        <v>0</v>
      </c>
      <c r="V16" s="21">
        <f>[12]Junho!$K$25</f>
        <v>0</v>
      </c>
      <c r="W16" s="21">
        <f>[12]Junho!$K$26</f>
        <v>0</v>
      </c>
      <c r="X16" s="21">
        <f>[12]Junho!$K$27</f>
        <v>0</v>
      </c>
      <c r="Y16" s="21">
        <f>[12]Junho!$K$28</f>
        <v>0</v>
      </c>
      <c r="Z16" s="21">
        <f>[12]Junho!$K$29</f>
        <v>0</v>
      </c>
      <c r="AA16" s="21">
        <f>[12]Junho!$K$30</f>
        <v>0</v>
      </c>
      <c r="AB16" s="21">
        <f>[12]Junho!$K$31</f>
        <v>0</v>
      </c>
      <c r="AC16" s="21">
        <f>[12]Junho!$K$32</f>
        <v>7.4</v>
      </c>
      <c r="AD16" s="21">
        <f>[12]Junho!$K$33</f>
        <v>0.8</v>
      </c>
      <c r="AE16" s="21">
        <f>[12]Junho!$K$34</f>
        <v>0.2</v>
      </c>
      <c r="AF16" s="39">
        <f t="shared" si="1"/>
        <v>41.800000000000004</v>
      </c>
      <c r="AG16" s="42">
        <f t="shared" si="2"/>
        <v>28.8</v>
      </c>
      <c r="AH16" s="49">
        <f t="shared" si="3"/>
        <v>21</v>
      </c>
    </row>
    <row r="17" spans="1:35" ht="17.100000000000001" customHeight="1" x14ac:dyDescent="0.2">
      <c r="A17" s="17" t="s">
        <v>8</v>
      </c>
      <c r="B17" s="19">
        <f>[13]Junho!$K$5</f>
        <v>0.60000000000000009</v>
      </c>
      <c r="C17" s="19">
        <f>[13]Junho!$K$6</f>
        <v>0.2</v>
      </c>
      <c r="D17" s="19">
        <f>[13]Junho!$K$7</f>
        <v>0</v>
      </c>
      <c r="E17" s="19">
        <f>[13]Junho!$K$8</f>
        <v>0</v>
      </c>
      <c r="F17" s="19">
        <f>[13]Junho!$K$9</f>
        <v>0</v>
      </c>
      <c r="G17" s="19">
        <f>[13]Junho!$K$10</f>
        <v>40.4</v>
      </c>
      <c r="H17" s="19">
        <f>[13]Junho!$K$11</f>
        <v>18.2</v>
      </c>
      <c r="I17" s="19">
        <f>[13]Junho!$K$12</f>
        <v>19.400000000000002</v>
      </c>
      <c r="J17" s="19">
        <f>[13]Junho!$K$13</f>
        <v>0</v>
      </c>
      <c r="K17" s="19">
        <f>[13]Junho!$K$14</f>
        <v>0.2</v>
      </c>
      <c r="L17" s="19">
        <f>[13]Junho!$K$15</f>
        <v>0</v>
      </c>
      <c r="M17" s="19">
        <f>[13]Junho!$K$16</f>
        <v>0</v>
      </c>
      <c r="N17" s="19">
        <f>[13]Junho!$K$17</f>
        <v>0</v>
      </c>
      <c r="O17" s="19">
        <f>[13]Junho!$K$18</f>
        <v>5.4</v>
      </c>
      <c r="P17" s="19">
        <f>[13]Junho!$K$19</f>
        <v>0</v>
      </c>
      <c r="Q17" s="19">
        <f>[13]Junho!$K$20</f>
        <v>0</v>
      </c>
      <c r="R17" s="19">
        <f>[13]Junho!$K$21</f>
        <v>0.2</v>
      </c>
      <c r="S17" s="19">
        <f>[13]Junho!$K$22</f>
        <v>0.2</v>
      </c>
      <c r="T17" s="87" t="str">
        <f>[13]Junho!$K$23</f>
        <v>*</v>
      </c>
      <c r="U17" s="87" t="str">
        <f>[13]Junho!$K$24</f>
        <v>*</v>
      </c>
      <c r="V17" s="87" t="str">
        <f>[13]Junho!$K$25</f>
        <v>*</v>
      </c>
      <c r="W17" s="87" t="str">
        <f>[13]Junho!$K$26</f>
        <v>*</v>
      </c>
      <c r="X17" s="87" t="str">
        <f>[13]Junho!$K$27</f>
        <v>*</v>
      </c>
      <c r="Y17" s="87" t="str">
        <f>[13]Junho!$K$28</f>
        <v>*</v>
      </c>
      <c r="Z17" s="87" t="str">
        <f>[13]Junho!$K$29</f>
        <v>*</v>
      </c>
      <c r="AA17" s="87" t="str">
        <f>[13]Junho!$K$30</f>
        <v>*</v>
      </c>
      <c r="AB17" s="87" t="str">
        <f>[13]Junho!$K$31</f>
        <v>*</v>
      </c>
      <c r="AC17" s="87" t="str">
        <f>[13]Junho!$K$32</f>
        <v>*</v>
      </c>
      <c r="AD17" s="87" t="str">
        <f>[13]Junho!$K$33</f>
        <v>*</v>
      </c>
      <c r="AE17" s="87" t="str">
        <f>[13]Junho!$K$34</f>
        <v>*</v>
      </c>
      <c r="AF17" s="39">
        <f t="shared" si="1"/>
        <v>84.800000000000011</v>
      </c>
      <c r="AG17" s="42">
        <f t="shared" si="2"/>
        <v>40.4</v>
      </c>
      <c r="AH17" s="49">
        <f t="shared" si="3"/>
        <v>9</v>
      </c>
    </row>
    <row r="18" spans="1:35" ht="17.100000000000001" customHeight="1" x14ac:dyDescent="0.2">
      <c r="A18" s="17" t="s">
        <v>9</v>
      </c>
      <c r="B18" s="21">
        <f>[14]Junho!$K$5</f>
        <v>11.200000000000001</v>
      </c>
      <c r="C18" s="21">
        <f>[14]Junho!$K$6</f>
        <v>0</v>
      </c>
      <c r="D18" s="21">
        <f>[14]Junho!$K$7</f>
        <v>0</v>
      </c>
      <c r="E18" s="21">
        <f>[14]Junho!$K$8</f>
        <v>0</v>
      </c>
      <c r="F18" s="21">
        <f>[14]Junho!$K$9</f>
        <v>4.3999999999999995</v>
      </c>
      <c r="G18" s="21">
        <f>[14]Junho!$K$10</f>
        <v>0</v>
      </c>
      <c r="H18" s="21">
        <f>[14]Junho!$K$11</f>
        <v>0</v>
      </c>
      <c r="I18" s="21">
        <f>[14]Junho!$K$12</f>
        <v>22</v>
      </c>
      <c r="J18" s="21">
        <f>[14]Junho!$K$13</f>
        <v>0</v>
      </c>
      <c r="K18" s="21">
        <f>[14]Junho!$K$14</f>
        <v>0</v>
      </c>
      <c r="L18" s="21">
        <f>[14]Junho!$K$15</f>
        <v>0</v>
      </c>
      <c r="M18" s="21">
        <f>[14]Junho!$K$16</f>
        <v>0</v>
      </c>
      <c r="N18" s="21">
        <f>[14]Junho!$K$17</f>
        <v>0</v>
      </c>
      <c r="O18" s="21">
        <f>[14]Junho!$K$18</f>
        <v>1.7999999999999998</v>
      </c>
      <c r="P18" s="21">
        <f>[14]Junho!$K$19</f>
        <v>0</v>
      </c>
      <c r="Q18" s="21">
        <f>[14]Junho!$K$20</f>
        <v>0</v>
      </c>
      <c r="R18" s="21">
        <f>[14]Junho!$K$21</f>
        <v>0</v>
      </c>
      <c r="S18" s="21">
        <f>[14]Junho!$K$22</f>
        <v>0</v>
      </c>
      <c r="T18" s="21">
        <f>[14]Junho!$K$23</f>
        <v>0</v>
      </c>
      <c r="U18" s="21">
        <f>[14]Junho!$K$24</f>
        <v>0.2</v>
      </c>
      <c r="V18" s="21">
        <f>[14]Junho!$K$25</f>
        <v>0</v>
      </c>
      <c r="W18" s="21">
        <f>[14]Junho!$K$26</f>
        <v>0</v>
      </c>
      <c r="X18" s="21">
        <f>[14]Junho!$K$27</f>
        <v>0</v>
      </c>
      <c r="Y18" s="21">
        <f>[14]Junho!$K$28</f>
        <v>0</v>
      </c>
      <c r="Z18" s="21">
        <f>[14]Junho!$K$29</f>
        <v>0</v>
      </c>
      <c r="AA18" s="21">
        <f>[14]Junho!$K$30</f>
        <v>0</v>
      </c>
      <c r="AB18" s="21">
        <f>[14]Junho!$K$31</f>
        <v>0</v>
      </c>
      <c r="AC18" s="21">
        <f>[14]Junho!$K$32</f>
        <v>6.6000000000000005</v>
      </c>
      <c r="AD18" s="21">
        <f>[14]Junho!$K$33</f>
        <v>0.4</v>
      </c>
      <c r="AE18" s="21">
        <f>[14]Junho!$K$34</f>
        <v>0.2</v>
      </c>
      <c r="AF18" s="39">
        <f t="shared" si="1"/>
        <v>46.800000000000004</v>
      </c>
      <c r="AG18" s="42">
        <f t="shared" si="2"/>
        <v>22</v>
      </c>
      <c r="AH18" s="49">
        <f t="shared" si="3"/>
        <v>22</v>
      </c>
    </row>
    <row r="19" spans="1:35" ht="17.100000000000001" customHeight="1" x14ac:dyDescent="0.2">
      <c r="A19" s="17" t="s">
        <v>49</v>
      </c>
      <c r="B19" s="21">
        <f>[15]Junho!$K$5</f>
        <v>0.60000000000000009</v>
      </c>
      <c r="C19" s="21">
        <f>[15]Junho!$K$6</f>
        <v>0.2</v>
      </c>
      <c r="D19" s="21">
        <f>[15]Junho!$K$7</f>
        <v>0</v>
      </c>
      <c r="E19" s="21">
        <f>[15]Junho!$K$8</f>
        <v>0.4</v>
      </c>
      <c r="F19" s="21">
        <f>[15]Junho!$K$9</f>
        <v>0</v>
      </c>
      <c r="G19" s="21">
        <f>[15]Junho!$K$10</f>
        <v>0</v>
      </c>
      <c r="H19" s="21">
        <f>[15]Junho!$K$11</f>
        <v>2.2000000000000002</v>
      </c>
      <c r="I19" s="21">
        <f>[15]Junho!$K$12</f>
        <v>41.4</v>
      </c>
      <c r="J19" s="21">
        <f>[15]Junho!$K$13</f>
        <v>0</v>
      </c>
      <c r="K19" s="21">
        <f>[15]Junho!$K$14</f>
        <v>6.8000000000000007</v>
      </c>
      <c r="L19" s="21">
        <f>[15]Junho!$K$15</f>
        <v>0</v>
      </c>
      <c r="M19" s="21">
        <f>[15]Junho!$K$16</f>
        <v>0</v>
      </c>
      <c r="N19" s="21">
        <f>[15]Junho!$K$17</f>
        <v>0</v>
      </c>
      <c r="O19" s="21">
        <f>[15]Junho!$K$18</f>
        <v>3.6</v>
      </c>
      <c r="P19" s="21">
        <f>[15]Junho!$K$19</f>
        <v>0</v>
      </c>
      <c r="Q19" s="21">
        <f>[15]Junho!$K$20</f>
        <v>0</v>
      </c>
      <c r="R19" s="21">
        <f>[15]Junho!$K$21</f>
        <v>0</v>
      </c>
      <c r="S19" s="21">
        <f>[15]Junho!$K$22</f>
        <v>0</v>
      </c>
      <c r="T19" s="21">
        <f>[15]Junho!$K$23</f>
        <v>0</v>
      </c>
      <c r="U19" s="21">
        <f>[15]Junho!$K$24</f>
        <v>0.2</v>
      </c>
      <c r="V19" s="21">
        <f>[15]Junho!$K$25</f>
        <v>0</v>
      </c>
      <c r="W19" s="21">
        <f>[15]Junho!$K$26</f>
        <v>0</v>
      </c>
      <c r="X19" s="21">
        <f>[15]Junho!$K$27</f>
        <v>0</v>
      </c>
      <c r="Y19" s="21">
        <f>[15]Junho!$K$28</f>
        <v>0</v>
      </c>
      <c r="Z19" s="21">
        <f>[15]Junho!$K$29</f>
        <v>0</v>
      </c>
      <c r="AA19" s="21">
        <f>[15]Junho!$K$30</f>
        <v>0</v>
      </c>
      <c r="AB19" s="21">
        <f>[15]Junho!$K$31</f>
        <v>0</v>
      </c>
      <c r="AC19" s="21">
        <f>[15]Junho!$K$32</f>
        <v>6.6000000000000005</v>
      </c>
      <c r="AD19" s="21">
        <f>[15]Junho!$K$33</f>
        <v>0.2</v>
      </c>
      <c r="AE19" s="21">
        <f>[15]Junho!$K$34</f>
        <v>0.2</v>
      </c>
      <c r="AF19" s="39">
        <f t="shared" si="1"/>
        <v>62.400000000000006</v>
      </c>
      <c r="AG19" s="42">
        <f t="shared" si="2"/>
        <v>41.4</v>
      </c>
      <c r="AH19" s="49">
        <f t="shared" si="3"/>
        <v>19</v>
      </c>
      <c r="AI19" s="50" t="s">
        <v>54</v>
      </c>
    </row>
    <row r="20" spans="1:35" ht="17.100000000000001" customHeight="1" x14ac:dyDescent="0.2">
      <c r="A20" s="17" t="s">
        <v>10</v>
      </c>
      <c r="B20" s="21">
        <f>[16]Junho!$K$5</f>
        <v>0.4</v>
      </c>
      <c r="C20" s="21">
        <f>[16]Junho!$K$6</f>
        <v>0.2</v>
      </c>
      <c r="D20" s="21">
        <f>[16]Junho!$K$7</f>
        <v>0</v>
      </c>
      <c r="E20" s="21">
        <f>[16]Junho!$K$8</f>
        <v>0</v>
      </c>
      <c r="F20" s="21">
        <f>[16]Junho!$K$9</f>
        <v>0</v>
      </c>
      <c r="G20" s="21">
        <f>[16]Junho!$K$10</f>
        <v>1.4</v>
      </c>
      <c r="H20" s="21">
        <f>[16]Junho!$K$11</f>
        <v>5.8</v>
      </c>
      <c r="I20" s="21">
        <f>[16]Junho!$K$12</f>
        <v>14.799999999999999</v>
      </c>
      <c r="J20" s="21">
        <f>[16]Junho!$K$13</f>
        <v>0</v>
      </c>
      <c r="K20" s="21">
        <f>[16]Junho!$K$14</f>
        <v>0</v>
      </c>
      <c r="L20" s="21">
        <f>[16]Junho!$K$15</f>
        <v>0.2</v>
      </c>
      <c r="M20" s="21">
        <f>[16]Junho!$K$16</f>
        <v>0</v>
      </c>
      <c r="N20" s="21">
        <f>[16]Junho!$K$17</f>
        <v>0</v>
      </c>
      <c r="O20" s="21">
        <f>[16]Junho!$K$18</f>
        <v>1.4</v>
      </c>
      <c r="P20" s="21">
        <f>[16]Junho!$K$19</f>
        <v>0</v>
      </c>
      <c r="Q20" s="21">
        <f>[16]Junho!$K$20</f>
        <v>0</v>
      </c>
      <c r="R20" s="21">
        <f>[16]Junho!$K$21</f>
        <v>0</v>
      </c>
      <c r="S20" s="21">
        <f>[16]Junho!$K$22</f>
        <v>0.2</v>
      </c>
      <c r="T20" s="21">
        <f>[16]Junho!$K$23</f>
        <v>0</v>
      </c>
      <c r="U20" s="21">
        <f>[16]Junho!$K$24</f>
        <v>0</v>
      </c>
      <c r="V20" s="21">
        <f>[16]Junho!$K$25</f>
        <v>0.2</v>
      </c>
      <c r="W20" s="21">
        <f>[16]Junho!$K$26</f>
        <v>0</v>
      </c>
      <c r="X20" s="21">
        <f>[16]Junho!$K$27</f>
        <v>0</v>
      </c>
      <c r="Y20" s="21">
        <f>[16]Junho!$K$28</f>
        <v>0</v>
      </c>
      <c r="Z20" s="21">
        <f>[16]Junho!$K$29</f>
        <v>0</v>
      </c>
      <c r="AA20" s="21">
        <f>[16]Junho!$K$30</f>
        <v>0</v>
      </c>
      <c r="AB20" s="21">
        <f>[16]Junho!$K$31</f>
        <v>0</v>
      </c>
      <c r="AC20" s="21">
        <f>[16]Junho!$K$32</f>
        <v>6.6000000000000005</v>
      </c>
      <c r="AD20" s="21">
        <f>[16]Junho!$K$33</f>
        <v>0.2</v>
      </c>
      <c r="AE20" s="21">
        <f>[16]Junho!$K$34</f>
        <v>0.2</v>
      </c>
      <c r="AF20" s="39">
        <f t="shared" si="1"/>
        <v>31.599999999999994</v>
      </c>
      <c r="AG20" s="42">
        <f t="shared" si="2"/>
        <v>14.799999999999999</v>
      </c>
      <c r="AH20" s="49">
        <f t="shared" si="3"/>
        <v>18</v>
      </c>
    </row>
    <row r="21" spans="1:35" ht="17.100000000000001" customHeight="1" x14ac:dyDescent="0.2">
      <c r="A21" s="17" t="s">
        <v>11</v>
      </c>
      <c r="B21" s="21">
        <f>[17]Junho!$K$5</f>
        <v>4.4000000000000004</v>
      </c>
      <c r="C21" s="21">
        <f>[17]Junho!$K$6</f>
        <v>0</v>
      </c>
      <c r="D21" s="21">
        <f>[17]Junho!$K$7</f>
        <v>0.2</v>
      </c>
      <c r="E21" s="21">
        <f>[17]Junho!$K$8</f>
        <v>0</v>
      </c>
      <c r="F21" s="21">
        <f>[17]Junho!$K$9</f>
        <v>0</v>
      </c>
      <c r="G21" s="21">
        <f>[17]Junho!$K$10</f>
        <v>0.2</v>
      </c>
      <c r="H21" s="21">
        <f>[17]Junho!$K$11</f>
        <v>0</v>
      </c>
      <c r="I21" s="21">
        <f>[17]Junho!$K$12</f>
        <v>28</v>
      </c>
      <c r="J21" s="21">
        <f>[17]Junho!$K$13</f>
        <v>0</v>
      </c>
      <c r="K21" s="21">
        <f>[17]Junho!$K$14</f>
        <v>0</v>
      </c>
      <c r="L21" s="21">
        <f>[17]Junho!$K$15</f>
        <v>0</v>
      </c>
      <c r="M21" s="21">
        <f>[17]Junho!$K$16</f>
        <v>0</v>
      </c>
      <c r="N21" s="21">
        <f>[17]Junho!$K$17</f>
        <v>0</v>
      </c>
      <c r="O21" s="21">
        <f>[17]Junho!$K$18</f>
        <v>1</v>
      </c>
      <c r="P21" s="21">
        <f>[17]Junho!$K$19</f>
        <v>0</v>
      </c>
      <c r="Q21" s="21">
        <f>[17]Junho!$K$20</f>
        <v>0</v>
      </c>
      <c r="R21" s="21">
        <f>[17]Junho!$K$21</f>
        <v>0.2</v>
      </c>
      <c r="S21" s="21">
        <f>[17]Junho!$K$22</f>
        <v>9.3999999999999986</v>
      </c>
      <c r="T21" s="21">
        <f>[17]Junho!$K$23</f>
        <v>0</v>
      </c>
      <c r="U21" s="21">
        <f>[17]Junho!$K$24</f>
        <v>0</v>
      </c>
      <c r="V21" s="21">
        <f>[17]Junho!$K$25</f>
        <v>0.2</v>
      </c>
      <c r="W21" s="21">
        <f>[17]Junho!$K$26</f>
        <v>0</v>
      </c>
      <c r="X21" s="21">
        <f>[17]Junho!$K$27</f>
        <v>0</v>
      </c>
      <c r="Y21" s="21">
        <f>[17]Junho!$K$28</f>
        <v>0</v>
      </c>
      <c r="Z21" s="21">
        <f>[17]Junho!$K$29</f>
        <v>0</v>
      </c>
      <c r="AA21" s="21">
        <f>[17]Junho!$K$30</f>
        <v>0</v>
      </c>
      <c r="AB21" s="21">
        <f>[17]Junho!$K$31</f>
        <v>0</v>
      </c>
      <c r="AC21" s="21">
        <f>[17]Junho!$K$32</f>
        <v>6.2</v>
      </c>
      <c r="AD21" s="21">
        <f>[17]Junho!$K$33</f>
        <v>0.2</v>
      </c>
      <c r="AE21" s="21">
        <f>[17]Junho!$K$34</f>
        <v>0</v>
      </c>
      <c r="AF21" s="39">
        <f t="shared" si="1"/>
        <v>50.000000000000007</v>
      </c>
      <c r="AG21" s="42">
        <f t="shared" si="2"/>
        <v>28</v>
      </c>
      <c r="AH21" s="49">
        <f t="shared" si="3"/>
        <v>20</v>
      </c>
    </row>
    <row r="22" spans="1:35" ht="17.100000000000001" customHeight="1" x14ac:dyDescent="0.2">
      <c r="A22" s="17" t="s">
        <v>12</v>
      </c>
      <c r="B22" s="21">
        <f>[18]Junho!$K$5</f>
        <v>2.8000000000000007</v>
      </c>
      <c r="C22" s="21">
        <f>[18]Junho!$K$6</f>
        <v>0</v>
      </c>
      <c r="D22" s="21">
        <f>[18]Junho!$K$7</f>
        <v>0</v>
      </c>
      <c r="E22" s="21">
        <f>[18]Junho!$K$8</f>
        <v>0</v>
      </c>
      <c r="F22" s="21">
        <f>[18]Junho!$K$9</f>
        <v>0</v>
      </c>
      <c r="G22" s="21">
        <f>[18]Junho!$K$10</f>
        <v>0</v>
      </c>
      <c r="H22" s="21">
        <f>[18]Junho!$K$11</f>
        <v>0</v>
      </c>
      <c r="I22" s="21">
        <f>[18]Junho!$K$12</f>
        <v>16.599999999999998</v>
      </c>
      <c r="J22" s="21">
        <f>[18]Junho!$K$13</f>
        <v>9.6</v>
      </c>
      <c r="K22" s="21">
        <f>[18]Junho!$K$14</f>
        <v>1.6</v>
      </c>
      <c r="L22" s="21">
        <f>[18]Junho!$K$15</f>
        <v>0</v>
      </c>
      <c r="M22" s="21">
        <f>[18]Junho!$K$16</f>
        <v>0</v>
      </c>
      <c r="N22" s="21">
        <f>[18]Junho!$K$17</f>
        <v>0</v>
      </c>
      <c r="O22" s="21">
        <f>[18]Junho!$K$18</f>
        <v>0.60000000000000009</v>
      </c>
      <c r="P22" s="21">
        <f>[18]Junho!$K$19</f>
        <v>0</v>
      </c>
      <c r="Q22" s="21">
        <f>[18]Junho!$K$20</f>
        <v>0.2</v>
      </c>
      <c r="R22" s="21">
        <f>[18]Junho!$K$21</f>
        <v>0</v>
      </c>
      <c r="S22" s="21">
        <f>[18]Junho!$K$22</f>
        <v>0.2</v>
      </c>
      <c r="T22" s="21">
        <f>[18]Junho!$K$23</f>
        <v>0</v>
      </c>
      <c r="U22" s="21">
        <f>[18]Junho!$K$24</f>
        <v>0</v>
      </c>
      <c r="V22" s="21">
        <f>[18]Junho!$K$25</f>
        <v>0.2</v>
      </c>
      <c r="W22" s="21">
        <f>[18]Junho!$K$26</f>
        <v>0</v>
      </c>
      <c r="X22" s="21">
        <f>[18]Junho!$K$27</f>
        <v>0</v>
      </c>
      <c r="Y22" s="21">
        <f>[18]Junho!$K$28</f>
        <v>0</v>
      </c>
      <c r="Z22" s="21">
        <f>[18]Junho!$K$29</f>
        <v>0</v>
      </c>
      <c r="AA22" s="21">
        <f>[18]Junho!$K$30</f>
        <v>0</v>
      </c>
      <c r="AB22" s="21">
        <f>[18]Junho!$K$31</f>
        <v>0.2</v>
      </c>
      <c r="AC22" s="21">
        <f>[18]Junho!$K$32</f>
        <v>0.60000000000000009</v>
      </c>
      <c r="AD22" s="21">
        <f>[18]Junho!$K$33</f>
        <v>0</v>
      </c>
      <c r="AE22" s="21">
        <f>[18]Junho!$K$34</f>
        <v>0.2</v>
      </c>
      <c r="AF22" s="39">
        <f t="shared" si="1"/>
        <v>32.800000000000004</v>
      </c>
      <c r="AG22" s="42">
        <f t="shared" si="2"/>
        <v>16.599999999999998</v>
      </c>
      <c r="AH22" s="49">
        <f t="shared" si="3"/>
        <v>19</v>
      </c>
    </row>
    <row r="23" spans="1:35" ht="17.100000000000001" customHeight="1" x14ac:dyDescent="0.2">
      <c r="A23" s="17" t="s">
        <v>13</v>
      </c>
      <c r="B23" s="21">
        <f>[19]Junho!$K$5</f>
        <v>17.399999999999995</v>
      </c>
      <c r="C23" s="21">
        <f>[19]Junho!$K$6</f>
        <v>0.2</v>
      </c>
      <c r="D23" s="21">
        <f>[19]Junho!$K$7</f>
        <v>0.4</v>
      </c>
      <c r="E23" s="21">
        <f>[19]Junho!$K$8</f>
        <v>0</v>
      </c>
      <c r="F23" s="21">
        <f>[19]Junho!$K$9</f>
        <v>0</v>
      </c>
      <c r="G23" s="21">
        <f>[19]Junho!$K$10</f>
        <v>0</v>
      </c>
      <c r="H23" s="21">
        <f>[19]Junho!$K$11</f>
        <v>0</v>
      </c>
      <c r="I23" s="21">
        <f>[19]Junho!$K$12</f>
        <v>0</v>
      </c>
      <c r="J23" s="87" t="str">
        <f>[19]Junho!$K$13</f>
        <v>*</v>
      </c>
      <c r="K23" s="87" t="str">
        <f>[19]Junho!$K$14</f>
        <v>*</v>
      </c>
      <c r="L23" s="87" t="str">
        <f>[19]Junho!$K$15</f>
        <v>*</v>
      </c>
      <c r="M23" s="21">
        <f>[19]Junho!$K$16</f>
        <v>0</v>
      </c>
      <c r="N23" s="21">
        <f>[19]Junho!$K$17</f>
        <v>0</v>
      </c>
      <c r="O23" s="87" t="str">
        <f>[19]Junho!$K$18</f>
        <v>*</v>
      </c>
      <c r="P23" s="87" t="str">
        <f>[19]Junho!$K$19</f>
        <v>*</v>
      </c>
      <c r="Q23" s="87" t="str">
        <f>[19]Junho!$K$20</f>
        <v>*</v>
      </c>
      <c r="R23" s="87" t="str">
        <f>[19]Junho!$K$21</f>
        <v>*</v>
      </c>
      <c r="S23" s="87" t="str">
        <f>[19]Junho!$K$22</f>
        <v>*</v>
      </c>
      <c r="T23" s="87" t="str">
        <f>[19]Junho!$K$23</f>
        <v>*</v>
      </c>
      <c r="U23" s="87" t="str">
        <f>[19]Junho!$K$24</f>
        <v>*</v>
      </c>
      <c r="V23" s="87" t="str">
        <f>[19]Junho!$K$25</f>
        <v>*</v>
      </c>
      <c r="W23" s="87" t="str">
        <f>[19]Junho!$K$26</f>
        <v>*</v>
      </c>
      <c r="X23" s="87" t="str">
        <f>[19]Junho!$K$27</f>
        <v>*</v>
      </c>
      <c r="Y23" s="87" t="str">
        <f>[19]Junho!$K$28</f>
        <v>*</v>
      </c>
      <c r="Z23" s="87" t="str">
        <f>[19]Junho!$K$29</f>
        <v>*</v>
      </c>
      <c r="AA23" s="87" t="str">
        <f>[19]Junho!$K$30</f>
        <v>*</v>
      </c>
      <c r="AB23" s="87" t="str">
        <f>[19]Junho!$K$31</f>
        <v>*</v>
      </c>
      <c r="AC23" s="87" t="str">
        <f>[19]Junho!$K$32</f>
        <v>*</v>
      </c>
      <c r="AD23" s="87" t="str">
        <f>[19]Junho!$K$33</f>
        <v>*</v>
      </c>
      <c r="AE23" s="87" t="str">
        <f>[19]Junho!$K$34</f>
        <v>*</v>
      </c>
      <c r="AF23" s="39">
        <f t="shared" si="1"/>
        <v>17.999999999999993</v>
      </c>
      <c r="AG23" s="42">
        <f t="shared" si="2"/>
        <v>17.399999999999995</v>
      </c>
      <c r="AH23" s="49">
        <f t="shared" si="3"/>
        <v>7</v>
      </c>
    </row>
    <row r="24" spans="1:35" ht="17.100000000000001" customHeight="1" x14ac:dyDescent="0.2">
      <c r="A24" s="17" t="s">
        <v>14</v>
      </c>
      <c r="B24" s="21">
        <f>[20]Junho!$K$5</f>
        <v>7.6</v>
      </c>
      <c r="C24" s="21">
        <f>[20]Junho!$K$6</f>
        <v>0.4</v>
      </c>
      <c r="D24" s="21">
        <f>[20]Junho!$K$7</f>
        <v>0</v>
      </c>
      <c r="E24" s="21">
        <f>[20]Junho!$K$8</f>
        <v>0</v>
      </c>
      <c r="F24" s="21">
        <f>[20]Junho!$K$9</f>
        <v>0</v>
      </c>
      <c r="G24" s="21">
        <f>[20]Junho!$K$10</f>
        <v>0</v>
      </c>
      <c r="H24" s="21">
        <f>[20]Junho!$K$11</f>
        <v>0</v>
      </c>
      <c r="I24" s="21">
        <f>[20]Junho!$K$12</f>
        <v>0</v>
      </c>
      <c r="J24" s="21">
        <f>[20]Junho!$K$13</f>
        <v>0</v>
      </c>
      <c r="K24" s="21">
        <f>[20]Junho!$K$14</f>
        <v>0</v>
      </c>
      <c r="L24" s="21">
        <f>[20]Junho!$K$15</f>
        <v>0</v>
      </c>
      <c r="M24" s="21">
        <f>[20]Junho!$K$16</f>
        <v>0</v>
      </c>
      <c r="N24" s="21">
        <f>[20]Junho!$K$17</f>
        <v>0</v>
      </c>
      <c r="O24" s="21">
        <f>[20]Junho!$K$18</f>
        <v>0</v>
      </c>
      <c r="P24" s="21">
        <f>[20]Junho!$K$19</f>
        <v>0</v>
      </c>
      <c r="Q24" s="21">
        <f>[20]Junho!$K$20</f>
        <v>0</v>
      </c>
      <c r="R24" s="21">
        <f>[20]Junho!$K$21</f>
        <v>0</v>
      </c>
      <c r="S24" s="21">
        <f>[20]Junho!$K$22</f>
        <v>0</v>
      </c>
      <c r="T24" s="21">
        <f>[20]Junho!$K$23</f>
        <v>0</v>
      </c>
      <c r="U24" s="21">
        <f>[20]Junho!$K$24</f>
        <v>0</v>
      </c>
      <c r="V24" s="21">
        <f>[20]Junho!$K$25</f>
        <v>0</v>
      </c>
      <c r="W24" s="21">
        <f>[20]Junho!$K$26</f>
        <v>0</v>
      </c>
      <c r="X24" s="21">
        <f>[20]Junho!$K$27</f>
        <v>0</v>
      </c>
      <c r="Y24" s="21">
        <f>[20]Junho!$K$28</f>
        <v>0</v>
      </c>
      <c r="Z24" s="21">
        <f>[20]Junho!$K$29</f>
        <v>0</v>
      </c>
      <c r="AA24" s="21">
        <f>[20]Junho!$K$30</f>
        <v>0</v>
      </c>
      <c r="AB24" s="21">
        <f>[20]Junho!$K$31</f>
        <v>0</v>
      </c>
      <c r="AC24" s="21">
        <f>[20]Junho!$K$32</f>
        <v>0</v>
      </c>
      <c r="AD24" s="21">
        <f>[20]Junho!$K$33</f>
        <v>0</v>
      </c>
      <c r="AE24" s="21">
        <f>[20]Junho!$K$34</f>
        <v>0</v>
      </c>
      <c r="AF24" s="39">
        <f t="shared" si="1"/>
        <v>8</v>
      </c>
      <c r="AG24" s="42">
        <f t="shared" si="2"/>
        <v>7.6</v>
      </c>
      <c r="AH24" s="49">
        <f t="shared" si="3"/>
        <v>28</v>
      </c>
    </row>
    <row r="25" spans="1:35" ht="17.100000000000001" customHeight="1" x14ac:dyDescent="0.2">
      <c r="A25" s="17" t="s">
        <v>15</v>
      </c>
      <c r="B25" s="21">
        <f>[21]Junho!$K$5</f>
        <v>1.2</v>
      </c>
      <c r="C25" s="21">
        <f>[21]Junho!$K$6</f>
        <v>0.2</v>
      </c>
      <c r="D25" s="21">
        <f>[21]Junho!$K$7</f>
        <v>0</v>
      </c>
      <c r="E25" s="21">
        <f>[21]Junho!$K$8</f>
        <v>0</v>
      </c>
      <c r="F25" s="21">
        <f>[21]Junho!$K$9</f>
        <v>1.7999999999999998</v>
      </c>
      <c r="G25" s="21">
        <f>[21]Junho!$K$10</f>
        <v>6.2</v>
      </c>
      <c r="H25" s="21">
        <f>[21]Junho!$K$11</f>
        <v>11.8</v>
      </c>
      <c r="I25" s="21">
        <f>[21]Junho!$K$12</f>
        <v>28.200000000000003</v>
      </c>
      <c r="J25" s="21">
        <f>[21]Junho!$K$13</f>
        <v>0.60000000000000009</v>
      </c>
      <c r="K25" s="21">
        <f>[21]Junho!$K$14</f>
        <v>9</v>
      </c>
      <c r="L25" s="21">
        <f>[21]Junho!$K$15</f>
        <v>0</v>
      </c>
      <c r="M25" s="21">
        <f>[21]Junho!$K$16</f>
        <v>0.2</v>
      </c>
      <c r="N25" s="21">
        <f>[21]Junho!$K$17</f>
        <v>0</v>
      </c>
      <c r="O25" s="21">
        <f>[21]Junho!$K$18</f>
        <v>3.6</v>
      </c>
      <c r="P25" s="21">
        <f>[21]Junho!$K$19</f>
        <v>0.4</v>
      </c>
      <c r="Q25" s="21">
        <f>[21]Junho!$K$20</f>
        <v>0</v>
      </c>
      <c r="R25" s="21">
        <f>[21]Junho!$K$21</f>
        <v>0.2</v>
      </c>
      <c r="S25" s="21">
        <f>[21]Junho!$K$22</f>
        <v>6.3999999999999995</v>
      </c>
      <c r="T25" s="21">
        <f>[21]Junho!$K$23</f>
        <v>0</v>
      </c>
      <c r="U25" s="21">
        <f>[21]Junho!$K$24</f>
        <v>0</v>
      </c>
      <c r="V25" s="21">
        <f>[21]Junho!$K$25</f>
        <v>0.4</v>
      </c>
      <c r="W25" s="21">
        <f>[21]Junho!$K$26</f>
        <v>0</v>
      </c>
      <c r="X25" s="21">
        <f>[21]Junho!$K$27</f>
        <v>0</v>
      </c>
      <c r="Y25" s="21">
        <f>[21]Junho!$K$28</f>
        <v>0</v>
      </c>
      <c r="Z25" s="21">
        <f>[21]Junho!$K$29</f>
        <v>0</v>
      </c>
      <c r="AA25" s="21">
        <f>[21]Junho!$K$30</f>
        <v>0</v>
      </c>
      <c r="AB25" s="21">
        <f>[21]Junho!$K$31</f>
        <v>0.2</v>
      </c>
      <c r="AC25" s="21">
        <f>[21]Junho!$K$32</f>
        <v>14.599999999999996</v>
      </c>
      <c r="AD25" s="21">
        <f>[21]Junho!$K$33</f>
        <v>3.0000000000000004</v>
      </c>
      <c r="AE25" s="21">
        <f>[21]Junho!$K$34</f>
        <v>0.2</v>
      </c>
      <c r="AF25" s="39">
        <f t="shared" si="1"/>
        <v>88.200000000000017</v>
      </c>
      <c r="AG25" s="42">
        <f t="shared" si="2"/>
        <v>28.200000000000003</v>
      </c>
      <c r="AH25" s="49">
        <f t="shared" si="3"/>
        <v>12</v>
      </c>
    </row>
    <row r="26" spans="1:35" ht="17.100000000000001" customHeight="1" x14ac:dyDescent="0.2">
      <c r="A26" s="17" t="s">
        <v>16</v>
      </c>
      <c r="B26" s="21">
        <f>[22]Junho!$K$5</f>
        <v>0</v>
      </c>
      <c r="C26" s="21">
        <f>[22]Junho!$K$6</f>
        <v>0.2</v>
      </c>
      <c r="D26" s="21">
        <f>[22]Junho!$K$7</f>
        <v>0</v>
      </c>
      <c r="E26" s="21">
        <f>[22]Junho!$K$8</f>
        <v>0</v>
      </c>
      <c r="F26" s="21">
        <f>[22]Junho!$K$9</f>
        <v>2</v>
      </c>
      <c r="G26" s="21">
        <f>[22]Junho!$K$10</f>
        <v>5.6000000000000005</v>
      </c>
      <c r="H26" s="21">
        <f>[22]Junho!$K$11</f>
        <v>1.2000000000000002</v>
      </c>
      <c r="I26" s="21">
        <f>[22]Junho!$K$12</f>
        <v>22.799999999999997</v>
      </c>
      <c r="J26" s="21">
        <f>[22]Junho!$K$13</f>
        <v>25.8</v>
      </c>
      <c r="K26" s="21">
        <f>[22]Junho!$K$14</f>
        <v>25.999999999999996</v>
      </c>
      <c r="L26" s="21">
        <f>[22]Junho!$K$15</f>
        <v>0</v>
      </c>
      <c r="M26" s="21">
        <f>[22]Junho!$K$16</f>
        <v>0</v>
      </c>
      <c r="N26" s="21">
        <f>[22]Junho!$K$17</f>
        <v>54</v>
      </c>
      <c r="O26" s="21">
        <f>[22]Junho!$K$18</f>
        <v>22.399999999999991</v>
      </c>
      <c r="P26" s="21">
        <f>[22]Junho!$K$19</f>
        <v>0.60000000000000009</v>
      </c>
      <c r="Q26" s="21">
        <f>[22]Junho!$K$20</f>
        <v>0.2</v>
      </c>
      <c r="R26" s="21">
        <f>[22]Junho!$K$21</f>
        <v>0</v>
      </c>
      <c r="S26" s="21">
        <f>[22]Junho!$K$22</f>
        <v>1.4</v>
      </c>
      <c r="T26" s="21">
        <f>[22]Junho!$K$23</f>
        <v>0</v>
      </c>
      <c r="U26" s="21">
        <f>[22]Junho!$K$24</f>
        <v>0</v>
      </c>
      <c r="V26" s="21">
        <f>[22]Junho!$K$25</f>
        <v>0.2</v>
      </c>
      <c r="W26" s="21">
        <f>[22]Junho!$K$26</f>
        <v>0</v>
      </c>
      <c r="X26" s="21">
        <f>[22]Junho!$K$27</f>
        <v>0</v>
      </c>
      <c r="Y26" s="21">
        <f>[22]Junho!$K$28</f>
        <v>0</v>
      </c>
      <c r="Z26" s="21">
        <f>[22]Junho!$K$29</f>
        <v>0</v>
      </c>
      <c r="AA26" s="21">
        <f>[22]Junho!$K$30</f>
        <v>0</v>
      </c>
      <c r="AB26" s="21">
        <f>[22]Junho!$K$31</f>
        <v>3.2000000000000006</v>
      </c>
      <c r="AC26" s="21">
        <f>[22]Junho!$K$32</f>
        <v>6.2000000000000011</v>
      </c>
      <c r="AD26" s="21">
        <f>[22]Junho!$K$33</f>
        <v>0</v>
      </c>
      <c r="AE26" s="21">
        <f>[22]Junho!$K$34</f>
        <v>0.2</v>
      </c>
      <c r="AF26" s="39">
        <f t="shared" si="1"/>
        <v>171.99999999999994</v>
      </c>
      <c r="AG26" s="42">
        <f t="shared" si="2"/>
        <v>54</v>
      </c>
      <c r="AH26" s="49">
        <f t="shared" si="3"/>
        <v>14</v>
      </c>
    </row>
    <row r="27" spans="1:35" ht="17.100000000000001" customHeight="1" x14ac:dyDescent="0.2">
      <c r="A27" s="17" t="s">
        <v>17</v>
      </c>
      <c r="B27" s="21">
        <f>[23]Junho!$K$5</f>
        <v>8.3999999999999986</v>
      </c>
      <c r="C27" s="21">
        <f>[23]Junho!$K$6</f>
        <v>0.2</v>
      </c>
      <c r="D27" s="21">
        <f>[23]Junho!$K$7</f>
        <v>0.2</v>
      </c>
      <c r="E27" s="21">
        <f>[23]Junho!$K$8</f>
        <v>0</v>
      </c>
      <c r="F27" s="21">
        <f>[23]Junho!$K$9</f>
        <v>3.8000000000000003</v>
      </c>
      <c r="G27" s="21">
        <f>[23]Junho!$K$10</f>
        <v>0</v>
      </c>
      <c r="H27" s="21">
        <f>[23]Junho!$K$11</f>
        <v>0</v>
      </c>
      <c r="I27" s="21">
        <f>[23]Junho!$K$12</f>
        <v>24.999999999999996</v>
      </c>
      <c r="J27" s="21">
        <f>[23]Junho!$K$13</f>
        <v>0.2</v>
      </c>
      <c r="K27" s="21">
        <f>[23]Junho!$K$14</f>
        <v>0</v>
      </c>
      <c r="L27" s="21">
        <f>[23]Junho!$K$15</f>
        <v>0.2</v>
      </c>
      <c r="M27" s="21">
        <f>[23]Junho!$K$16</f>
        <v>0</v>
      </c>
      <c r="N27" s="21">
        <f>[23]Junho!$K$17</f>
        <v>0</v>
      </c>
      <c r="O27" s="21">
        <f>[23]Junho!$K$18</f>
        <v>0</v>
      </c>
      <c r="P27" s="21">
        <f>[23]Junho!$K$19</f>
        <v>0</v>
      </c>
      <c r="Q27" s="21">
        <f>[23]Junho!$K$20</f>
        <v>0</v>
      </c>
      <c r="R27" s="21">
        <f>[23]Junho!$K$21</f>
        <v>0.2</v>
      </c>
      <c r="S27" s="21">
        <f>[23]Junho!$K$22</f>
        <v>0.2</v>
      </c>
      <c r="T27" s="21">
        <f>[23]Junho!$K$23</f>
        <v>0</v>
      </c>
      <c r="U27" s="21">
        <f>[23]Junho!$K$24</f>
        <v>0.2</v>
      </c>
      <c r="V27" s="21">
        <f>[23]Junho!$K$25</f>
        <v>0.2</v>
      </c>
      <c r="W27" s="21">
        <f>[23]Junho!$K$26</f>
        <v>0</v>
      </c>
      <c r="X27" s="21">
        <f>[23]Junho!$K$27</f>
        <v>0</v>
      </c>
      <c r="Y27" s="21">
        <f>[23]Junho!$K$28</f>
        <v>0</v>
      </c>
      <c r="Z27" s="21">
        <f>[23]Junho!$K$29</f>
        <v>0</v>
      </c>
      <c r="AA27" s="21">
        <f>[23]Junho!$K$30</f>
        <v>0</v>
      </c>
      <c r="AB27" s="21">
        <f>[23]Junho!$K$31</f>
        <v>0</v>
      </c>
      <c r="AC27" s="21">
        <f>[23]Junho!$K$32</f>
        <v>3.6000000000000005</v>
      </c>
      <c r="AD27" s="21">
        <f>[23]Junho!$K$33</f>
        <v>0.2</v>
      </c>
      <c r="AE27" s="21">
        <f>[23]Junho!$K$34</f>
        <v>0</v>
      </c>
      <c r="AF27" s="39">
        <f>SUM(B27:AE27)</f>
        <v>42.600000000000016</v>
      </c>
      <c r="AG27" s="42">
        <f>MAX(B27:AE27)</f>
        <v>24.999999999999996</v>
      </c>
      <c r="AH27" s="49">
        <f t="shared" si="3"/>
        <v>17</v>
      </c>
    </row>
    <row r="28" spans="1:35" ht="17.100000000000001" customHeight="1" x14ac:dyDescent="0.2">
      <c r="A28" s="17" t="s">
        <v>18</v>
      </c>
      <c r="B28" s="21">
        <f>[24]Junho!$K$5</f>
        <v>29.999999999999996</v>
      </c>
      <c r="C28" s="21">
        <f>[24]Junho!$K$6</f>
        <v>0</v>
      </c>
      <c r="D28" s="21">
        <f>[24]Junho!$K$7</f>
        <v>0</v>
      </c>
      <c r="E28" s="21">
        <f>[24]Junho!$K$8</f>
        <v>0</v>
      </c>
      <c r="F28" s="21">
        <f>[24]Junho!$K$9</f>
        <v>0</v>
      </c>
      <c r="G28" s="21">
        <f>[24]Junho!$K$10</f>
        <v>0</v>
      </c>
      <c r="H28" s="21">
        <f>[24]Junho!$K$11</f>
        <v>0</v>
      </c>
      <c r="I28" s="21">
        <f>[24]Junho!$K$12</f>
        <v>13</v>
      </c>
      <c r="J28" s="21">
        <f>[24]Junho!$K$13</f>
        <v>12.2</v>
      </c>
      <c r="K28" s="21">
        <f>[24]Junho!$K$14</f>
        <v>5.8000000000000007</v>
      </c>
      <c r="L28" s="21">
        <f>[24]Junho!$K$15</f>
        <v>0</v>
      </c>
      <c r="M28" s="21">
        <f>[24]Junho!$K$16</f>
        <v>0</v>
      </c>
      <c r="N28" s="21">
        <f>[24]Junho!$K$17</f>
        <v>0</v>
      </c>
      <c r="O28" s="21">
        <f>[24]Junho!$K$18</f>
        <v>0</v>
      </c>
      <c r="P28" s="21">
        <f>[24]Junho!$K$19</f>
        <v>0</v>
      </c>
      <c r="Q28" s="21">
        <f>[24]Junho!$K$20</f>
        <v>0</v>
      </c>
      <c r="R28" s="21">
        <f>[24]Junho!$K$21</f>
        <v>0</v>
      </c>
      <c r="S28" s="21">
        <f>[24]Junho!$K$22</f>
        <v>0</v>
      </c>
      <c r="T28" s="21">
        <f>[24]Junho!$K$23</f>
        <v>0</v>
      </c>
      <c r="U28" s="21">
        <f>[24]Junho!$K$24</f>
        <v>0</v>
      </c>
      <c r="V28" s="21">
        <f>[24]Junho!$K$25</f>
        <v>0</v>
      </c>
      <c r="W28" s="21">
        <f>[24]Junho!$K$26</f>
        <v>0</v>
      </c>
      <c r="X28" s="21">
        <f>[24]Junho!$K$27</f>
        <v>0</v>
      </c>
      <c r="Y28" s="21">
        <f>[24]Junho!$K$28</f>
        <v>0</v>
      </c>
      <c r="Z28" s="21">
        <f>[24]Junho!$K$29</f>
        <v>0</v>
      </c>
      <c r="AA28" s="21">
        <f>[24]Junho!$K$30</f>
        <v>0</v>
      </c>
      <c r="AB28" s="21">
        <f>[24]Junho!$K$31</f>
        <v>0</v>
      </c>
      <c r="AC28" s="21">
        <f>[24]Junho!$K$32</f>
        <v>0.2</v>
      </c>
      <c r="AD28" s="21">
        <f>[24]Junho!$K$33</f>
        <v>0</v>
      </c>
      <c r="AE28" s="21">
        <f>[24]Junho!$K$34</f>
        <v>0</v>
      </c>
      <c r="AF28" s="39">
        <f t="shared" si="1"/>
        <v>61.2</v>
      </c>
      <c r="AG28" s="42">
        <f t="shared" si="2"/>
        <v>29.999999999999996</v>
      </c>
      <c r="AH28" s="49">
        <f t="shared" si="3"/>
        <v>25</v>
      </c>
    </row>
    <row r="29" spans="1:35" ht="17.100000000000001" customHeight="1" x14ac:dyDescent="0.2">
      <c r="A29" s="17" t="s">
        <v>19</v>
      </c>
      <c r="B29" s="21">
        <f>[25]Junho!$K$5</f>
        <v>0</v>
      </c>
      <c r="C29" s="21">
        <f>[25]Junho!$K$6</f>
        <v>0.4</v>
      </c>
      <c r="D29" s="21">
        <f>[25]Junho!$K$7</f>
        <v>0</v>
      </c>
      <c r="E29" s="21">
        <f>[25]Junho!$K$8</f>
        <v>0</v>
      </c>
      <c r="F29" s="21">
        <f>[25]Junho!$K$9</f>
        <v>4.8000000000000007</v>
      </c>
      <c r="G29" s="21">
        <f>[25]Junho!$K$10</f>
        <v>70.2</v>
      </c>
      <c r="H29" s="21">
        <f>[25]Junho!$K$11</f>
        <v>0.8</v>
      </c>
      <c r="I29" s="21">
        <f>[25]Junho!$K$12</f>
        <v>0.2</v>
      </c>
      <c r="J29" s="21">
        <f>[25]Junho!$K$13</f>
        <v>0.2</v>
      </c>
      <c r="K29" s="21">
        <f>[25]Junho!$K$14</f>
        <v>0</v>
      </c>
      <c r="L29" s="21">
        <f>[25]Junho!$K$15</f>
        <v>0</v>
      </c>
      <c r="M29" s="21">
        <f>[25]Junho!$K$16</f>
        <v>0</v>
      </c>
      <c r="N29" s="21">
        <f>[25]Junho!$K$17</f>
        <v>0.4</v>
      </c>
      <c r="O29" s="21">
        <f>[25]Junho!$K$18</f>
        <v>30.000000000000004</v>
      </c>
      <c r="P29" s="21">
        <f>[25]Junho!$K$19</f>
        <v>0</v>
      </c>
      <c r="Q29" s="21">
        <f>[25]Junho!$K$20</f>
        <v>2.8000000000000003</v>
      </c>
      <c r="R29" s="21">
        <f>[25]Junho!$K$21</f>
        <v>0.2</v>
      </c>
      <c r="S29" s="21">
        <f>[25]Junho!$K$22</f>
        <v>0.4</v>
      </c>
      <c r="T29" s="21">
        <f>[25]Junho!$K$23</f>
        <v>0</v>
      </c>
      <c r="U29" s="21">
        <f>[25]Junho!$K$24</f>
        <v>0</v>
      </c>
      <c r="V29" s="21">
        <f>[25]Junho!$K$25</f>
        <v>0.2</v>
      </c>
      <c r="W29" s="21">
        <f>[25]Junho!$K$26</f>
        <v>0</v>
      </c>
      <c r="X29" s="21">
        <f>[25]Junho!$K$27</f>
        <v>0</v>
      </c>
      <c r="Y29" s="21">
        <f>[25]Junho!$K$28</f>
        <v>0</v>
      </c>
      <c r="Z29" s="21">
        <f>[25]Junho!$K$29</f>
        <v>0</v>
      </c>
      <c r="AA29" s="21">
        <f>[25]Junho!$K$30</f>
        <v>0.2</v>
      </c>
      <c r="AB29" s="21">
        <f>[25]Junho!$K$31</f>
        <v>0.2</v>
      </c>
      <c r="AC29" s="21">
        <f>[25]Junho!$K$32</f>
        <v>1.8</v>
      </c>
      <c r="AD29" s="21">
        <f>[25]Junho!$K$33</f>
        <v>0</v>
      </c>
      <c r="AE29" s="21">
        <f>[25]Junho!$K$34</f>
        <v>0</v>
      </c>
      <c r="AF29" s="39">
        <f t="shared" si="1"/>
        <v>112.80000000000003</v>
      </c>
      <c r="AG29" s="42">
        <f t="shared" si="2"/>
        <v>70.2</v>
      </c>
      <c r="AH29" s="49">
        <f t="shared" si="3"/>
        <v>15</v>
      </c>
    </row>
    <row r="30" spans="1:35" ht="17.100000000000001" customHeight="1" x14ac:dyDescent="0.2">
      <c r="A30" s="17" t="s">
        <v>31</v>
      </c>
      <c r="B30" s="21">
        <f>[26]Junho!$K$5</f>
        <v>32</v>
      </c>
      <c r="C30" s="21">
        <f>[26]Junho!$K$6</f>
        <v>0.2</v>
      </c>
      <c r="D30" s="21">
        <f>[26]Junho!$K$7</f>
        <v>0</v>
      </c>
      <c r="E30" s="21">
        <f>[26]Junho!$K$8</f>
        <v>0</v>
      </c>
      <c r="F30" s="21">
        <f>[26]Junho!$K$9</f>
        <v>8.6</v>
      </c>
      <c r="G30" s="21">
        <f>[26]Junho!$K$10</f>
        <v>0</v>
      </c>
      <c r="H30" s="21">
        <f>[26]Junho!$K$11</f>
        <v>0</v>
      </c>
      <c r="I30" s="21">
        <f>[26]Junho!$K$12</f>
        <v>32.799999999999997</v>
      </c>
      <c r="J30" s="21">
        <f>[26]Junho!$K$13</f>
        <v>0.60000000000000009</v>
      </c>
      <c r="K30" s="21">
        <f>[26]Junho!$K$14</f>
        <v>0</v>
      </c>
      <c r="L30" s="21">
        <f>[26]Junho!$K$15</f>
        <v>0.2</v>
      </c>
      <c r="M30" s="21">
        <f>[26]Junho!$K$16</f>
        <v>0</v>
      </c>
      <c r="N30" s="21">
        <f>[26]Junho!$K$17</f>
        <v>0</v>
      </c>
      <c r="O30" s="21">
        <f>[26]Junho!$K$18</f>
        <v>1.2</v>
      </c>
      <c r="P30" s="21">
        <f>[26]Junho!$K$19</f>
        <v>0</v>
      </c>
      <c r="Q30" s="21">
        <f>[26]Junho!$K$20</f>
        <v>0.2</v>
      </c>
      <c r="R30" s="21">
        <f>[26]Junho!$K$21</f>
        <v>0</v>
      </c>
      <c r="S30" s="21">
        <f>[26]Junho!$K$22</f>
        <v>0</v>
      </c>
      <c r="T30" s="21">
        <f>[26]Junho!$K$23</f>
        <v>0</v>
      </c>
      <c r="U30" s="21">
        <f>[26]Junho!$K$24</f>
        <v>0.2</v>
      </c>
      <c r="V30" s="21">
        <f>[26]Junho!$K$25</f>
        <v>0.2</v>
      </c>
      <c r="W30" s="21">
        <f>[26]Junho!$K$26</f>
        <v>0</v>
      </c>
      <c r="X30" s="21">
        <f>[26]Junho!$K$27</f>
        <v>0</v>
      </c>
      <c r="Y30" s="21">
        <f>[26]Junho!$K$28</f>
        <v>0</v>
      </c>
      <c r="Z30" s="21">
        <f>[26]Junho!$K$29</f>
        <v>0</v>
      </c>
      <c r="AA30" s="21">
        <f>[26]Junho!$K$30</f>
        <v>0</v>
      </c>
      <c r="AB30" s="21">
        <f>[26]Junho!$K$31</f>
        <v>0</v>
      </c>
      <c r="AC30" s="21">
        <f>[26]Junho!$K$32</f>
        <v>3.4000000000000004</v>
      </c>
      <c r="AD30" s="21">
        <f>[26]Junho!$K$33</f>
        <v>0.4</v>
      </c>
      <c r="AE30" s="21">
        <f>[26]Junho!$K$34</f>
        <v>0</v>
      </c>
      <c r="AF30" s="39">
        <f t="shared" si="1"/>
        <v>80.000000000000014</v>
      </c>
      <c r="AG30" s="42">
        <f t="shared" si="2"/>
        <v>32.799999999999997</v>
      </c>
      <c r="AH30" s="49">
        <f t="shared" si="3"/>
        <v>18</v>
      </c>
    </row>
    <row r="31" spans="1:35" ht="17.100000000000001" customHeight="1" x14ac:dyDescent="0.2">
      <c r="A31" s="17" t="s">
        <v>51</v>
      </c>
      <c r="B31" s="21">
        <f>[27]Junho!$K$5</f>
        <v>13.4</v>
      </c>
      <c r="C31" s="21">
        <f>[27]Junho!$K$6</f>
        <v>1.4</v>
      </c>
      <c r="D31" s="21">
        <f>[27]Junho!$K$7</f>
        <v>3.2</v>
      </c>
      <c r="E31" s="21">
        <f>[27]Junho!$K$8</f>
        <v>0</v>
      </c>
      <c r="F31" s="21">
        <f>[27]Junho!$K$9</f>
        <v>0</v>
      </c>
      <c r="G31" s="21">
        <f>[27]Junho!$K$10</f>
        <v>0</v>
      </c>
      <c r="H31" s="21">
        <f>[27]Junho!$K$11</f>
        <v>0</v>
      </c>
      <c r="I31" s="21">
        <f>[27]Junho!$K$12</f>
        <v>0</v>
      </c>
      <c r="J31" s="21">
        <f>[27]Junho!$K$13</f>
        <v>0</v>
      </c>
      <c r="K31" s="21">
        <f>[27]Junho!$K$14</f>
        <v>0</v>
      </c>
      <c r="L31" s="21">
        <f>[27]Junho!$K$15</f>
        <v>0</v>
      </c>
      <c r="M31" s="21">
        <f>[27]Junho!$K$16</f>
        <v>0</v>
      </c>
      <c r="N31" s="21">
        <f>[27]Junho!$K$17</f>
        <v>0</v>
      </c>
      <c r="O31" s="21">
        <f>[27]Junho!$K$18</f>
        <v>0</v>
      </c>
      <c r="P31" s="21">
        <f>[27]Junho!$K$19</f>
        <v>0</v>
      </c>
      <c r="Q31" s="21">
        <f>[27]Junho!$K$20</f>
        <v>0</v>
      </c>
      <c r="R31" s="21">
        <f>[27]Junho!$K$21</f>
        <v>0</v>
      </c>
      <c r="S31" s="21">
        <f>[27]Junho!$K$22</f>
        <v>0</v>
      </c>
      <c r="T31" s="21">
        <f>[27]Junho!$K$23</f>
        <v>0</v>
      </c>
      <c r="U31" s="21">
        <f>[27]Junho!$K$24</f>
        <v>0</v>
      </c>
      <c r="V31" s="21">
        <f>[27]Junho!$K$25</f>
        <v>0</v>
      </c>
      <c r="W31" s="21">
        <f>[27]Junho!$K$26</f>
        <v>0</v>
      </c>
      <c r="X31" s="21">
        <f>[27]Junho!$K$27</f>
        <v>0</v>
      </c>
      <c r="Y31" s="21">
        <f>[27]Junho!$K$28</f>
        <v>0</v>
      </c>
      <c r="Z31" s="21">
        <f>[27]Junho!$K$29</f>
        <v>0</v>
      </c>
      <c r="AA31" s="21">
        <f>[27]Junho!$K$30</f>
        <v>0</v>
      </c>
      <c r="AB31" s="21">
        <f>[27]Junho!$K$31</f>
        <v>0</v>
      </c>
      <c r="AC31" s="21">
        <f>[27]Junho!$K$32</f>
        <v>0.4</v>
      </c>
      <c r="AD31" s="21">
        <f>[27]Junho!$K$33</f>
        <v>0</v>
      </c>
      <c r="AE31" s="21">
        <f>[27]Junho!$K$34</f>
        <v>0.2</v>
      </c>
      <c r="AF31" s="39">
        <f>SUM(B31:AE31)</f>
        <v>18.599999999999998</v>
      </c>
      <c r="AG31" s="42">
        <f>MAX(B31:AE31)</f>
        <v>13.4</v>
      </c>
      <c r="AH31" s="49">
        <f t="shared" si="3"/>
        <v>25</v>
      </c>
    </row>
    <row r="32" spans="1:35" ht="17.100000000000001" customHeight="1" x14ac:dyDescent="0.2">
      <c r="A32" s="17" t="s">
        <v>20</v>
      </c>
      <c r="B32" s="19">
        <f>[28]Junho!$K$5</f>
        <v>3.4000000000000004</v>
      </c>
      <c r="C32" s="19">
        <f>[28]Junho!$K$6</f>
        <v>0</v>
      </c>
      <c r="D32" s="19">
        <f>[28]Junho!$K$7</f>
        <v>0.2</v>
      </c>
      <c r="E32" s="19">
        <f>[28]Junho!$K$8</f>
        <v>0</v>
      </c>
      <c r="F32" s="19">
        <f>[28]Junho!$K$9</f>
        <v>0</v>
      </c>
      <c r="G32" s="19">
        <f>[28]Junho!$K$10</f>
        <v>0</v>
      </c>
      <c r="H32" s="19">
        <f>[28]Junho!$K$11</f>
        <v>0</v>
      </c>
      <c r="I32" s="19">
        <f>[28]Junho!$K$12</f>
        <v>0</v>
      </c>
      <c r="J32" s="19">
        <f>[28]Junho!$K$13</f>
        <v>0</v>
      </c>
      <c r="K32" s="19">
        <f>[28]Junho!$K$14</f>
        <v>0</v>
      </c>
      <c r="L32" s="19">
        <f>[28]Junho!$K$15</f>
        <v>0</v>
      </c>
      <c r="M32" s="19">
        <f>[28]Junho!$K$16</f>
        <v>0</v>
      </c>
      <c r="N32" s="19">
        <f>[28]Junho!$K$17</f>
        <v>0</v>
      </c>
      <c r="O32" s="19">
        <f>[28]Junho!$K$18</f>
        <v>0</v>
      </c>
      <c r="P32" s="19">
        <f>[28]Junho!$K$19</f>
        <v>0</v>
      </c>
      <c r="Q32" s="19">
        <f>[28]Junho!$K$20</f>
        <v>0</v>
      </c>
      <c r="R32" s="19">
        <f>[28]Junho!$K$21</f>
        <v>0</v>
      </c>
      <c r="S32" s="19">
        <f>[28]Junho!$K$22</f>
        <v>0</v>
      </c>
      <c r="T32" s="19">
        <f>[28]Junho!$K$23</f>
        <v>0</v>
      </c>
      <c r="U32" s="19">
        <f>[28]Junho!$K$24</f>
        <v>0</v>
      </c>
      <c r="V32" s="19">
        <f>[28]Junho!$K$25</f>
        <v>0</v>
      </c>
      <c r="W32" s="19">
        <f>[28]Junho!$K$26</f>
        <v>0</v>
      </c>
      <c r="X32" s="19">
        <f>[28]Junho!$K$27</f>
        <v>0</v>
      </c>
      <c r="Y32" s="19">
        <f>[28]Junho!$K$28</f>
        <v>0</v>
      </c>
      <c r="Z32" s="19">
        <f>[28]Junho!$K$29</f>
        <v>0</v>
      </c>
      <c r="AA32" s="19">
        <f>[28]Junho!$K$30</f>
        <v>0</v>
      </c>
      <c r="AB32" s="19">
        <f>[28]Junho!$K$31</f>
        <v>0</v>
      </c>
      <c r="AC32" s="19">
        <f>[28]Junho!$K$32</f>
        <v>0</v>
      </c>
      <c r="AD32" s="19">
        <f>[28]Junho!$K$33</f>
        <v>0</v>
      </c>
      <c r="AE32" s="19">
        <f>[28]Junho!$K$34</f>
        <v>0</v>
      </c>
      <c r="AF32" s="39">
        <f t="shared" si="1"/>
        <v>3.6000000000000005</v>
      </c>
      <c r="AG32" s="42">
        <f>MAX(B32:AE32)</f>
        <v>3.4000000000000004</v>
      </c>
      <c r="AH32" s="49">
        <f t="shared" si="3"/>
        <v>28</v>
      </c>
    </row>
    <row r="33" spans="1:35" s="5" customFormat="1" ht="17.100000000000001" customHeight="1" x14ac:dyDescent="0.2">
      <c r="A33" s="32" t="s">
        <v>33</v>
      </c>
      <c r="B33" s="33">
        <f t="shared" ref="B33:AG33" si="6">MAX(B5:B32)</f>
        <v>66</v>
      </c>
      <c r="C33" s="33">
        <f t="shared" si="6"/>
        <v>1.4</v>
      </c>
      <c r="D33" s="33">
        <f t="shared" si="6"/>
        <v>3.2</v>
      </c>
      <c r="E33" s="33">
        <f t="shared" si="6"/>
        <v>0.4</v>
      </c>
      <c r="F33" s="33">
        <f t="shared" si="6"/>
        <v>8.8000000000000007</v>
      </c>
      <c r="G33" s="33">
        <f t="shared" si="6"/>
        <v>70.2</v>
      </c>
      <c r="H33" s="33">
        <f t="shared" si="6"/>
        <v>18.2</v>
      </c>
      <c r="I33" s="33">
        <f t="shared" si="6"/>
        <v>41.4</v>
      </c>
      <c r="J33" s="33">
        <f t="shared" si="6"/>
        <v>25.8</v>
      </c>
      <c r="K33" s="33">
        <f t="shared" si="6"/>
        <v>35.000000000000007</v>
      </c>
      <c r="L33" s="33">
        <f t="shared" si="6"/>
        <v>0.4</v>
      </c>
      <c r="M33" s="33">
        <f t="shared" si="6"/>
        <v>0.2</v>
      </c>
      <c r="N33" s="33">
        <f t="shared" si="6"/>
        <v>54</v>
      </c>
      <c r="O33" s="33">
        <f t="shared" si="6"/>
        <v>30.000000000000004</v>
      </c>
      <c r="P33" s="33">
        <f t="shared" si="6"/>
        <v>0.60000000000000009</v>
      </c>
      <c r="Q33" s="33">
        <f t="shared" si="6"/>
        <v>2.8000000000000003</v>
      </c>
      <c r="R33" s="33">
        <f t="shared" si="6"/>
        <v>0.2</v>
      </c>
      <c r="S33" s="33">
        <f t="shared" si="6"/>
        <v>9.3999999999999986</v>
      </c>
      <c r="T33" s="33">
        <f t="shared" si="6"/>
        <v>0.2</v>
      </c>
      <c r="U33" s="33">
        <f t="shared" si="6"/>
        <v>0.2</v>
      </c>
      <c r="V33" s="33">
        <f t="shared" si="6"/>
        <v>0.4</v>
      </c>
      <c r="W33" s="33">
        <f t="shared" si="6"/>
        <v>0</v>
      </c>
      <c r="X33" s="33">
        <f t="shared" si="6"/>
        <v>0</v>
      </c>
      <c r="Y33" s="33">
        <f t="shared" si="6"/>
        <v>0</v>
      </c>
      <c r="Z33" s="33">
        <f t="shared" si="6"/>
        <v>0</v>
      </c>
      <c r="AA33" s="33">
        <f t="shared" si="6"/>
        <v>0.2</v>
      </c>
      <c r="AB33" s="33">
        <f t="shared" si="6"/>
        <v>3.2000000000000006</v>
      </c>
      <c r="AC33" s="33">
        <f t="shared" si="6"/>
        <v>14.599999999999996</v>
      </c>
      <c r="AD33" s="33">
        <f t="shared" si="6"/>
        <v>3.0000000000000004</v>
      </c>
      <c r="AE33" s="33">
        <f t="shared" si="6"/>
        <v>0.4</v>
      </c>
      <c r="AF33" s="38">
        <f t="shared" si="6"/>
        <v>171.99999999999994</v>
      </c>
      <c r="AG33" s="45">
        <f t="shared" si="6"/>
        <v>70.2</v>
      </c>
      <c r="AH33" s="49"/>
    </row>
    <row r="34" spans="1:35" s="12" customFormat="1" x14ac:dyDescent="0.2">
      <c r="A34" s="35" t="s">
        <v>36</v>
      </c>
      <c r="B34" s="36">
        <f t="shared" ref="B34:AF34" si="7">SUM(B5:B32)</f>
        <v>291.79999999999995</v>
      </c>
      <c r="C34" s="36">
        <f t="shared" si="7"/>
        <v>7.8000000000000025</v>
      </c>
      <c r="D34" s="36">
        <f t="shared" si="7"/>
        <v>6.6000000000000005</v>
      </c>
      <c r="E34" s="36">
        <f t="shared" si="7"/>
        <v>0.4</v>
      </c>
      <c r="F34" s="36">
        <f t="shared" si="7"/>
        <v>35.4</v>
      </c>
      <c r="G34" s="36">
        <f t="shared" si="7"/>
        <v>145.19999999999999</v>
      </c>
      <c r="H34" s="36">
        <f t="shared" si="7"/>
        <v>48</v>
      </c>
      <c r="I34" s="36">
        <f t="shared" si="7"/>
        <v>376.6</v>
      </c>
      <c r="J34" s="36">
        <f t="shared" si="7"/>
        <v>56.800000000000004</v>
      </c>
      <c r="K34" s="36">
        <f t="shared" si="7"/>
        <v>85.4</v>
      </c>
      <c r="L34" s="36">
        <f t="shared" si="7"/>
        <v>1.2</v>
      </c>
      <c r="M34" s="36">
        <f t="shared" si="7"/>
        <v>0.2</v>
      </c>
      <c r="N34" s="36">
        <f t="shared" si="7"/>
        <v>54.4</v>
      </c>
      <c r="O34" s="36">
        <f t="shared" si="7"/>
        <v>84</v>
      </c>
      <c r="P34" s="36">
        <f t="shared" si="7"/>
        <v>1.2000000000000002</v>
      </c>
      <c r="Q34" s="36">
        <f t="shared" si="7"/>
        <v>3.6000000000000005</v>
      </c>
      <c r="R34" s="36">
        <f t="shared" si="7"/>
        <v>1.2</v>
      </c>
      <c r="S34" s="36">
        <f t="shared" si="7"/>
        <v>23.599999999999994</v>
      </c>
      <c r="T34" s="36">
        <f t="shared" si="7"/>
        <v>0.2</v>
      </c>
      <c r="U34" s="36">
        <f t="shared" si="7"/>
        <v>1</v>
      </c>
      <c r="V34" s="36">
        <f t="shared" si="7"/>
        <v>2.4000000000000004</v>
      </c>
      <c r="W34" s="36">
        <f t="shared" si="7"/>
        <v>0</v>
      </c>
      <c r="X34" s="36">
        <f t="shared" si="7"/>
        <v>0</v>
      </c>
      <c r="Y34" s="36">
        <f t="shared" si="7"/>
        <v>0</v>
      </c>
      <c r="Z34" s="36">
        <f t="shared" si="7"/>
        <v>0</v>
      </c>
      <c r="AA34" s="36">
        <f t="shared" si="7"/>
        <v>0.2</v>
      </c>
      <c r="AB34" s="36">
        <f t="shared" si="7"/>
        <v>4.0000000000000009</v>
      </c>
      <c r="AC34" s="36">
        <f t="shared" si="7"/>
        <v>89.600000000000009</v>
      </c>
      <c r="AD34" s="36">
        <f t="shared" si="7"/>
        <v>8.8000000000000007</v>
      </c>
      <c r="AE34" s="36">
        <f t="shared" si="7"/>
        <v>2.4</v>
      </c>
      <c r="AF34" s="39">
        <f t="shared" si="7"/>
        <v>1331.9999999999998</v>
      </c>
      <c r="AG34" s="46"/>
      <c r="AH34" s="49"/>
    </row>
    <row r="36" spans="1:35" x14ac:dyDescent="0.2">
      <c r="A36" s="82"/>
      <c r="B36" s="82"/>
      <c r="C36" s="83"/>
      <c r="D36" s="83" t="s">
        <v>142</v>
      </c>
      <c r="E36" s="83"/>
      <c r="F36" s="83"/>
      <c r="G36" s="83"/>
      <c r="M36" s="2" t="s">
        <v>52</v>
      </c>
      <c r="V36" s="2" t="s">
        <v>140</v>
      </c>
      <c r="AD36" s="9"/>
      <c r="AF36" s="2"/>
      <c r="AG36" s="9"/>
      <c r="AH36" s="2"/>
    </row>
    <row r="37" spans="1:35" x14ac:dyDescent="0.2">
      <c r="J37" s="20"/>
      <c r="K37" s="20"/>
      <c r="L37" s="20"/>
      <c r="M37" s="20" t="s">
        <v>53</v>
      </c>
      <c r="N37" s="20"/>
      <c r="O37" s="20"/>
      <c r="P37" s="20"/>
      <c r="V37" s="20" t="s">
        <v>141</v>
      </c>
      <c r="W37" s="20"/>
      <c r="AD37" s="9"/>
      <c r="AE37" s="1"/>
      <c r="AF37"/>
      <c r="AG37" s="2"/>
      <c r="AH37" s="2"/>
      <c r="AI37" s="2"/>
    </row>
    <row r="38" spans="1:35" x14ac:dyDescent="0.2">
      <c r="Q38" s="31"/>
      <c r="R38" s="31"/>
      <c r="S38" s="31"/>
    </row>
    <row r="39" spans="1:35" x14ac:dyDescent="0.2">
      <c r="E39" s="90"/>
      <c r="F39" s="90"/>
      <c r="G39" s="90"/>
      <c r="H39" s="90" t="s">
        <v>144</v>
      </c>
      <c r="I39" s="90"/>
      <c r="J39" s="90"/>
      <c r="K39" s="90"/>
      <c r="L39" s="90"/>
    </row>
    <row r="40" spans="1:35" x14ac:dyDescent="0.2">
      <c r="H40" s="30"/>
      <c r="I40" s="30"/>
      <c r="J40" s="31"/>
      <c r="K40" s="30"/>
      <c r="L40" s="30"/>
      <c r="M40" s="30"/>
      <c r="N40" s="30"/>
      <c r="O40" s="30"/>
      <c r="P40" s="31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35" x14ac:dyDescent="0.2">
      <c r="E41" s="52" t="s">
        <v>54</v>
      </c>
      <c r="F41" s="52"/>
      <c r="G41" s="52"/>
      <c r="H41" s="52"/>
      <c r="I41" s="52"/>
      <c r="J41" s="52"/>
      <c r="K41" s="52"/>
      <c r="L41" s="52"/>
      <c r="M41" s="52"/>
    </row>
    <row r="43" spans="1:35" x14ac:dyDescent="0.2">
      <c r="AG43" s="29"/>
    </row>
    <row r="47" spans="1:35" x14ac:dyDescent="0.2">
      <c r="J47" s="2" t="s">
        <v>54</v>
      </c>
      <c r="N47" s="2" t="s">
        <v>54</v>
      </c>
    </row>
    <row r="48" spans="1:35" x14ac:dyDescent="0.2">
      <c r="D48" s="2" t="s">
        <v>54</v>
      </c>
    </row>
  </sheetData>
  <mergeCells count="33">
    <mergeCell ref="A1:AG1"/>
    <mergeCell ref="B2:AG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E3:AE4"/>
    <mergeCell ref="S3:S4"/>
    <mergeCell ref="R3:R4"/>
    <mergeCell ref="Q3:Q4"/>
    <mergeCell ref="M3:M4"/>
    <mergeCell ref="N3:N4"/>
    <mergeCell ref="O3:O4"/>
    <mergeCell ref="AA3:AA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topLeftCell="A13" zoomScale="70" zoomScaleNormal="100" zoomScalePageLayoutView="70" workbookViewId="0">
      <selection sqref="A1:XFD1048576"/>
    </sheetView>
  </sheetViews>
  <sheetFormatPr defaultRowHeight="12.75" x14ac:dyDescent="0.2"/>
  <cols>
    <col min="1" max="1" width="30.28515625" customWidth="1"/>
    <col min="2" max="2" width="9.5703125" style="80" customWidth="1"/>
    <col min="3" max="3" width="9.5703125" style="81" customWidth="1"/>
    <col min="4" max="4" width="10.140625" style="80" bestFit="1" customWidth="1"/>
    <col min="5" max="5" width="11.85546875" style="80" customWidth="1"/>
    <col min="6" max="6" width="9.5703125" style="80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55" customFormat="1" ht="42.75" customHeight="1" x14ac:dyDescent="0.2">
      <c r="A1" s="53" t="s">
        <v>63</v>
      </c>
      <c r="B1" s="53" t="s">
        <v>64</v>
      </c>
      <c r="C1" s="53" t="s">
        <v>65</v>
      </c>
      <c r="D1" s="53" t="s">
        <v>66</v>
      </c>
      <c r="E1" s="53" t="s">
        <v>67</v>
      </c>
      <c r="F1" s="53" t="s">
        <v>68</v>
      </c>
      <c r="G1" s="53" t="s">
        <v>69</v>
      </c>
      <c r="H1" s="53" t="s">
        <v>70</v>
      </c>
      <c r="I1" s="53" t="s">
        <v>71</v>
      </c>
      <c r="J1" s="54"/>
      <c r="K1" s="54"/>
      <c r="L1" s="54"/>
      <c r="M1" s="54"/>
    </row>
    <row r="2" spans="1:13" s="60" customFormat="1" x14ac:dyDescent="0.2">
      <c r="A2" s="56" t="s">
        <v>72</v>
      </c>
      <c r="B2" s="56" t="s">
        <v>73</v>
      </c>
      <c r="C2" s="57" t="s">
        <v>74</v>
      </c>
      <c r="D2" s="57">
        <v>-20.444199999999999</v>
      </c>
      <c r="E2" s="57">
        <v>-52.875599999999999</v>
      </c>
      <c r="F2" s="57">
        <v>388</v>
      </c>
      <c r="G2" s="58">
        <v>40405</v>
      </c>
      <c r="H2" s="59">
        <v>1</v>
      </c>
      <c r="I2" s="57" t="s">
        <v>75</v>
      </c>
      <c r="J2" s="54"/>
      <c r="K2" s="54"/>
      <c r="L2" s="54"/>
      <c r="M2" s="54"/>
    </row>
    <row r="3" spans="1:13" ht="12.75" customHeight="1" x14ac:dyDescent="0.2">
      <c r="A3" s="56" t="s">
        <v>0</v>
      </c>
      <c r="B3" s="56" t="s">
        <v>73</v>
      </c>
      <c r="C3" s="57" t="s">
        <v>76</v>
      </c>
      <c r="D3" s="59">
        <v>-23.002500000000001</v>
      </c>
      <c r="E3" s="59">
        <v>-55.3294</v>
      </c>
      <c r="F3" s="59">
        <v>431</v>
      </c>
      <c r="G3" s="61">
        <v>39611</v>
      </c>
      <c r="H3" s="59">
        <v>1</v>
      </c>
      <c r="I3" s="57" t="s">
        <v>77</v>
      </c>
      <c r="J3" s="62"/>
      <c r="K3" s="62"/>
      <c r="L3" s="62"/>
      <c r="M3" s="62"/>
    </row>
    <row r="4" spans="1:13" x14ac:dyDescent="0.2">
      <c r="A4" s="56" t="s">
        <v>1</v>
      </c>
      <c r="B4" s="56" t="s">
        <v>73</v>
      </c>
      <c r="C4" s="57" t="s">
        <v>78</v>
      </c>
      <c r="D4" s="63">
        <v>-20.4756</v>
      </c>
      <c r="E4" s="63">
        <v>-55.783900000000003</v>
      </c>
      <c r="F4" s="63">
        <v>155</v>
      </c>
      <c r="G4" s="61">
        <v>39022</v>
      </c>
      <c r="H4" s="59">
        <v>1</v>
      </c>
      <c r="I4" s="57" t="s">
        <v>79</v>
      </c>
      <c r="J4" s="62"/>
      <c r="K4" s="62"/>
      <c r="L4" s="62"/>
      <c r="M4" s="62"/>
    </row>
    <row r="5" spans="1:13" s="65" customFormat="1" x14ac:dyDescent="0.2">
      <c r="A5" s="56" t="s">
        <v>48</v>
      </c>
      <c r="B5" s="56" t="s">
        <v>73</v>
      </c>
      <c r="C5" s="57" t="s">
        <v>80</v>
      </c>
      <c r="D5" s="63">
        <v>-22.1008</v>
      </c>
      <c r="E5" s="63">
        <v>-56.54</v>
      </c>
      <c r="F5" s="63">
        <v>208</v>
      </c>
      <c r="G5" s="61">
        <v>40764</v>
      </c>
      <c r="H5" s="59">
        <v>1</v>
      </c>
      <c r="I5" s="64" t="s">
        <v>81</v>
      </c>
      <c r="J5" s="62"/>
      <c r="K5" s="62"/>
      <c r="L5" s="62"/>
      <c r="M5" s="62"/>
    </row>
    <row r="6" spans="1:13" s="65" customFormat="1" x14ac:dyDescent="0.2">
      <c r="A6" s="56" t="s">
        <v>55</v>
      </c>
      <c r="B6" s="56" t="s">
        <v>73</v>
      </c>
      <c r="C6" s="57" t="s">
        <v>82</v>
      </c>
      <c r="D6" s="63">
        <v>-21.7514</v>
      </c>
      <c r="E6" s="63">
        <v>-52.470599999999997</v>
      </c>
      <c r="F6" s="63">
        <v>387</v>
      </c>
      <c r="G6" s="61">
        <v>41354</v>
      </c>
      <c r="H6" s="59">
        <v>1</v>
      </c>
      <c r="I6" s="64" t="s">
        <v>83</v>
      </c>
      <c r="J6" s="62"/>
      <c r="K6" s="62"/>
      <c r="L6" s="62"/>
      <c r="M6" s="62"/>
    </row>
    <row r="7" spans="1:13" x14ac:dyDescent="0.2">
      <c r="A7" s="56" t="s">
        <v>2</v>
      </c>
      <c r="B7" s="56" t="s">
        <v>73</v>
      </c>
      <c r="C7" s="57" t="s">
        <v>84</v>
      </c>
      <c r="D7" s="63">
        <v>-20.45</v>
      </c>
      <c r="E7" s="63">
        <v>-54.616599999999998</v>
      </c>
      <c r="F7" s="63">
        <v>530</v>
      </c>
      <c r="G7" s="61">
        <v>37145</v>
      </c>
      <c r="H7" s="59">
        <v>1</v>
      </c>
      <c r="I7" s="57" t="s">
        <v>85</v>
      </c>
      <c r="J7" s="62"/>
      <c r="K7" s="62"/>
      <c r="L7" s="62"/>
      <c r="M7" s="62"/>
    </row>
    <row r="8" spans="1:13" x14ac:dyDescent="0.2">
      <c r="A8" s="56" t="s">
        <v>3</v>
      </c>
      <c r="B8" s="56" t="s">
        <v>73</v>
      </c>
      <c r="C8" s="57" t="s">
        <v>86</v>
      </c>
      <c r="D8" s="59">
        <v>-19.122499999999999</v>
      </c>
      <c r="E8" s="59">
        <v>-51.720799999999997</v>
      </c>
      <c r="F8" s="63">
        <v>516</v>
      </c>
      <c r="G8" s="61">
        <v>39515</v>
      </c>
      <c r="H8" s="59">
        <v>1</v>
      </c>
      <c r="I8" s="57" t="s">
        <v>87</v>
      </c>
      <c r="J8" s="62"/>
      <c r="K8" s="62"/>
      <c r="L8" s="62"/>
      <c r="M8" s="62"/>
    </row>
    <row r="9" spans="1:13" x14ac:dyDescent="0.2">
      <c r="A9" s="56" t="s">
        <v>4</v>
      </c>
      <c r="B9" s="56" t="s">
        <v>73</v>
      </c>
      <c r="C9" s="57" t="s">
        <v>88</v>
      </c>
      <c r="D9" s="63">
        <v>-18.802199999999999</v>
      </c>
      <c r="E9" s="63">
        <v>-52.602800000000002</v>
      </c>
      <c r="F9" s="63">
        <v>818</v>
      </c>
      <c r="G9" s="61">
        <v>39070</v>
      </c>
      <c r="H9" s="59">
        <v>1</v>
      </c>
      <c r="I9" s="57" t="s">
        <v>89</v>
      </c>
      <c r="J9" s="62"/>
      <c r="K9" s="62"/>
      <c r="L9" s="62"/>
      <c r="M9" s="62"/>
    </row>
    <row r="10" spans="1:13" ht="13.5" customHeight="1" x14ac:dyDescent="0.2">
      <c r="A10" s="56" t="s">
        <v>5</v>
      </c>
      <c r="B10" s="56" t="s">
        <v>73</v>
      </c>
      <c r="C10" s="57" t="s">
        <v>90</v>
      </c>
      <c r="D10" s="63">
        <v>-18.996700000000001</v>
      </c>
      <c r="E10" s="63">
        <v>-57.637500000000003</v>
      </c>
      <c r="F10" s="63">
        <v>126</v>
      </c>
      <c r="G10" s="61">
        <v>39017</v>
      </c>
      <c r="H10" s="59">
        <v>1</v>
      </c>
      <c r="I10" s="57" t="s">
        <v>91</v>
      </c>
      <c r="J10" s="62"/>
      <c r="K10" s="62"/>
      <c r="L10" s="62"/>
      <c r="M10" s="62"/>
    </row>
    <row r="11" spans="1:13" ht="13.5" customHeight="1" x14ac:dyDescent="0.2">
      <c r="A11" s="56" t="s">
        <v>50</v>
      </c>
      <c r="B11" s="56" t="s">
        <v>73</v>
      </c>
      <c r="C11" s="57" t="s">
        <v>92</v>
      </c>
      <c r="D11" s="63">
        <v>-18.4922</v>
      </c>
      <c r="E11" s="63">
        <v>-53.167200000000001</v>
      </c>
      <c r="F11" s="63">
        <v>730</v>
      </c>
      <c r="G11" s="61">
        <v>41247</v>
      </c>
      <c r="H11" s="59">
        <v>1</v>
      </c>
      <c r="I11" s="64" t="s">
        <v>93</v>
      </c>
      <c r="J11" s="62"/>
      <c r="K11" s="62"/>
      <c r="L11" s="62"/>
      <c r="M11" s="62"/>
    </row>
    <row r="12" spans="1:13" x14ac:dyDescent="0.2">
      <c r="A12" s="56" t="s">
        <v>6</v>
      </c>
      <c r="B12" s="56" t="s">
        <v>73</v>
      </c>
      <c r="C12" s="57" t="s">
        <v>94</v>
      </c>
      <c r="D12" s="63">
        <v>-18.304400000000001</v>
      </c>
      <c r="E12" s="63">
        <v>-54.440899999999999</v>
      </c>
      <c r="F12" s="63">
        <v>252</v>
      </c>
      <c r="G12" s="61">
        <v>39028</v>
      </c>
      <c r="H12" s="59">
        <v>1</v>
      </c>
      <c r="I12" s="57" t="s">
        <v>95</v>
      </c>
      <c r="J12" s="62"/>
      <c r="K12" s="62"/>
      <c r="L12" s="62"/>
      <c r="M12" s="62"/>
    </row>
    <row r="13" spans="1:13" x14ac:dyDescent="0.2">
      <c r="A13" s="56" t="s">
        <v>7</v>
      </c>
      <c r="B13" s="56" t="s">
        <v>73</v>
      </c>
      <c r="C13" s="57" t="s">
        <v>96</v>
      </c>
      <c r="D13" s="63">
        <v>-22.193899999999999</v>
      </c>
      <c r="E13" s="66">
        <v>-54.9114</v>
      </c>
      <c r="F13" s="63">
        <v>469</v>
      </c>
      <c r="G13" s="61">
        <v>39011</v>
      </c>
      <c r="H13" s="59">
        <v>1</v>
      </c>
      <c r="I13" s="57" t="s">
        <v>97</v>
      </c>
      <c r="J13" s="62"/>
      <c r="K13" s="62"/>
      <c r="L13" s="62"/>
      <c r="M13" s="62"/>
    </row>
    <row r="14" spans="1:13" x14ac:dyDescent="0.2">
      <c r="A14" s="56" t="s">
        <v>98</v>
      </c>
      <c r="B14" s="56" t="s">
        <v>73</v>
      </c>
      <c r="C14" s="57" t="s">
        <v>99</v>
      </c>
      <c r="D14" s="59">
        <v>-23.449400000000001</v>
      </c>
      <c r="E14" s="59">
        <v>-54.181699999999999</v>
      </c>
      <c r="F14" s="59">
        <v>336</v>
      </c>
      <c r="G14" s="61">
        <v>39598</v>
      </c>
      <c r="H14" s="59">
        <v>1</v>
      </c>
      <c r="I14" s="57" t="s">
        <v>100</v>
      </c>
      <c r="J14" s="62"/>
      <c r="K14" s="62"/>
      <c r="L14" s="62"/>
      <c r="M14" s="62"/>
    </row>
    <row r="15" spans="1:13" x14ac:dyDescent="0.2">
      <c r="A15" s="56" t="s">
        <v>9</v>
      </c>
      <c r="B15" s="56" t="s">
        <v>73</v>
      </c>
      <c r="C15" s="57" t="s">
        <v>101</v>
      </c>
      <c r="D15" s="63">
        <v>-22.3</v>
      </c>
      <c r="E15" s="63">
        <v>-53.816600000000001</v>
      </c>
      <c r="F15" s="63">
        <v>373.29</v>
      </c>
      <c r="G15" s="61">
        <v>37662</v>
      </c>
      <c r="H15" s="59">
        <v>1</v>
      </c>
      <c r="I15" s="57" t="s">
        <v>102</v>
      </c>
      <c r="J15" s="62"/>
      <c r="K15" s="62"/>
      <c r="L15" s="62"/>
      <c r="M15" s="62"/>
    </row>
    <row r="16" spans="1:13" s="65" customFormat="1" x14ac:dyDescent="0.2">
      <c r="A16" s="56" t="s">
        <v>49</v>
      </c>
      <c r="B16" s="56" t="s">
        <v>73</v>
      </c>
      <c r="C16" s="57" t="s">
        <v>103</v>
      </c>
      <c r="D16" s="63">
        <v>-21.478200000000001</v>
      </c>
      <c r="E16" s="63">
        <v>-56.136899999999997</v>
      </c>
      <c r="F16" s="63">
        <v>249</v>
      </c>
      <c r="G16" s="61">
        <v>40759</v>
      </c>
      <c r="H16" s="59">
        <v>1</v>
      </c>
      <c r="I16" s="64" t="s">
        <v>104</v>
      </c>
      <c r="J16" s="62"/>
      <c r="K16" s="62"/>
      <c r="L16" s="62"/>
      <c r="M16" s="62"/>
    </row>
    <row r="17" spans="1:13" x14ac:dyDescent="0.2">
      <c r="A17" s="56" t="s">
        <v>10</v>
      </c>
      <c r="B17" s="56" t="s">
        <v>73</v>
      </c>
      <c r="C17" s="57" t="s">
        <v>105</v>
      </c>
      <c r="D17" s="59">
        <v>-22.857199999999999</v>
      </c>
      <c r="E17" s="59">
        <v>-54.605600000000003</v>
      </c>
      <c r="F17" s="59">
        <v>379</v>
      </c>
      <c r="G17" s="61">
        <v>39617</v>
      </c>
      <c r="H17" s="59">
        <v>1</v>
      </c>
      <c r="I17" s="57" t="s">
        <v>106</v>
      </c>
      <c r="J17" s="62"/>
      <c r="K17" s="62"/>
      <c r="L17" s="62"/>
      <c r="M17" s="62"/>
    </row>
    <row r="18" spans="1:13" ht="12.75" customHeight="1" x14ac:dyDescent="0.2">
      <c r="A18" s="56" t="s">
        <v>11</v>
      </c>
      <c r="B18" s="56" t="s">
        <v>73</v>
      </c>
      <c r="C18" s="57" t="s">
        <v>107</v>
      </c>
      <c r="D18" s="63">
        <v>-21.609200000000001</v>
      </c>
      <c r="E18" s="63">
        <v>-55.177799999999998</v>
      </c>
      <c r="F18" s="63">
        <v>401</v>
      </c>
      <c r="G18" s="61">
        <v>39065</v>
      </c>
      <c r="H18" s="59">
        <v>1</v>
      </c>
      <c r="I18" s="57" t="s">
        <v>108</v>
      </c>
      <c r="J18" s="62"/>
      <c r="K18" s="62"/>
      <c r="L18" s="62"/>
      <c r="M18" s="62"/>
    </row>
    <row r="19" spans="1:13" s="65" customFormat="1" x14ac:dyDescent="0.2">
      <c r="A19" s="56" t="s">
        <v>12</v>
      </c>
      <c r="B19" s="56" t="s">
        <v>73</v>
      </c>
      <c r="C19" s="57" t="s">
        <v>109</v>
      </c>
      <c r="D19" s="63">
        <v>-20.395600000000002</v>
      </c>
      <c r="E19" s="63">
        <v>-56.431699999999999</v>
      </c>
      <c r="F19" s="63">
        <v>140</v>
      </c>
      <c r="G19" s="61">
        <v>39023</v>
      </c>
      <c r="H19" s="59">
        <v>1</v>
      </c>
      <c r="I19" s="57" t="s">
        <v>110</v>
      </c>
      <c r="J19" s="62"/>
      <c r="K19" s="62"/>
      <c r="L19" s="62"/>
      <c r="M19" s="62"/>
    </row>
    <row r="20" spans="1:13" x14ac:dyDescent="0.2">
      <c r="A20" s="56" t="s">
        <v>111</v>
      </c>
      <c r="B20" s="56" t="s">
        <v>73</v>
      </c>
      <c r="C20" s="57" t="s">
        <v>112</v>
      </c>
      <c r="D20" s="63">
        <v>-18.988900000000001</v>
      </c>
      <c r="E20" s="63">
        <v>-56.623100000000001</v>
      </c>
      <c r="F20" s="63">
        <v>104</v>
      </c>
      <c r="G20" s="61">
        <v>38932</v>
      </c>
      <c r="H20" s="59">
        <v>1</v>
      </c>
      <c r="I20" s="57" t="s">
        <v>113</v>
      </c>
      <c r="J20" s="62"/>
      <c r="K20" s="62"/>
      <c r="L20" s="62"/>
      <c r="M20" s="62"/>
    </row>
    <row r="21" spans="1:13" s="65" customFormat="1" x14ac:dyDescent="0.2">
      <c r="A21" s="56" t="s">
        <v>14</v>
      </c>
      <c r="B21" s="56" t="s">
        <v>73</v>
      </c>
      <c r="C21" s="57" t="s">
        <v>114</v>
      </c>
      <c r="D21" s="63">
        <v>-19.414300000000001</v>
      </c>
      <c r="E21" s="63">
        <v>-51.1053</v>
      </c>
      <c r="F21" s="63">
        <v>424</v>
      </c>
      <c r="G21" s="61" t="s">
        <v>115</v>
      </c>
      <c r="H21" s="59">
        <v>1</v>
      </c>
      <c r="I21" s="57" t="s">
        <v>116</v>
      </c>
      <c r="J21" s="62"/>
      <c r="K21" s="62"/>
      <c r="L21" s="62"/>
      <c r="M21" s="62"/>
    </row>
    <row r="22" spans="1:13" x14ac:dyDescent="0.2">
      <c r="A22" s="56" t="s">
        <v>15</v>
      </c>
      <c r="B22" s="56" t="s">
        <v>73</v>
      </c>
      <c r="C22" s="57" t="s">
        <v>117</v>
      </c>
      <c r="D22" s="63">
        <v>-22.533300000000001</v>
      </c>
      <c r="E22" s="63">
        <v>-55.533299999999997</v>
      </c>
      <c r="F22" s="63">
        <v>650</v>
      </c>
      <c r="G22" s="61">
        <v>37140</v>
      </c>
      <c r="H22" s="59">
        <v>1</v>
      </c>
      <c r="I22" s="57" t="s">
        <v>118</v>
      </c>
      <c r="J22" s="62"/>
      <c r="K22" s="62"/>
      <c r="L22" s="62"/>
      <c r="M22" s="62"/>
    </row>
    <row r="23" spans="1:13" x14ac:dyDescent="0.2">
      <c r="A23" s="56" t="s">
        <v>16</v>
      </c>
      <c r="B23" s="56" t="s">
        <v>73</v>
      </c>
      <c r="C23" s="57" t="s">
        <v>119</v>
      </c>
      <c r="D23" s="63">
        <v>-21.7058</v>
      </c>
      <c r="E23" s="63">
        <v>-57.5533</v>
      </c>
      <c r="F23" s="63">
        <v>85</v>
      </c>
      <c r="G23" s="61">
        <v>39014</v>
      </c>
      <c r="H23" s="59">
        <v>1</v>
      </c>
      <c r="I23" s="57" t="s">
        <v>120</v>
      </c>
      <c r="J23" s="62"/>
      <c r="K23" s="62"/>
      <c r="L23" s="62"/>
      <c r="M23" s="62"/>
    </row>
    <row r="24" spans="1:13" s="65" customFormat="1" x14ac:dyDescent="0.2">
      <c r="A24" s="56" t="s">
        <v>18</v>
      </c>
      <c r="B24" s="56" t="s">
        <v>73</v>
      </c>
      <c r="C24" s="57" t="s">
        <v>121</v>
      </c>
      <c r="D24" s="63">
        <v>-19.420100000000001</v>
      </c>
      <c r="E24" s="63">
        <v>-54.553100000000001</v>
      </c>
      <c r="F24" s="63">
        <v>647</v>
      </c>
      <c r="G24" s="61">
        <v>39067</v>
      </c>
      <c r="H24" s="59">
        <v>1</v>
      </c>
      <c r="I24" s="57" t="s">
        <v>122</v>
      </c>
      <c r="J24" s="62"/>
      <c r="K24" s="62"/>
      <c r="L24" s="62"/>
      <c r="M24" s="62"/>
    </row>
    <row r="25" spans="1:13" x14ac:dyDescent="0.2">
      <c r="A25" s="56" t="s">
        <v>123</v>
      </c>
      <c r="B25" s="56" t="s">
        <v>73</v>
      </c>
      <c r="C25" s="57" t="s">
        <v>124</v>
      </c>
      <c r="D25" s="59">
        <v>-21.774999999999999</v>
      </c>
      <c r="E25" s="59">
        <v>-54.528100000000002</v>
      </c>
      <c r="F25" s="59">
        <v>329</v>
      </c>
      <c r="G25" s="61">
        <v>39625</v>
      </c>
      <c r="H25" s="59">
        <v>1</v>
      </c>
      <c r="I25" s="57" t="s">
        <v>125</v>
      </c>
      <c r="J25" s="62"/>
      <c r="K25" s="62"/>
      <c r="L25" s="62"/>
      <c r="M25" s="62"/>
    </row>
    <row r="26" spans="1:13" s="70" customFormat="1" ht="15" customHeight="1" x14ac:dyDescent="0.2">
      <c r="A26" s="67" t="s">
        <v>31</v>
      </c>
      <c r="B26" s="67" t="s">
        <v>73</v>
      </c>
      <c r="C26" s="57" t="s">
        <v>126</v>
      </c>
      <c r="D26" s="68">
        <v>-20.9817</v>
      </c>
      <c r="E26" s="68">
        <v>-54.971899999999998</v>
      </c>
      <c r="F26" s="68">
        <v>464</v>
      </c>
      <c r="G26" s="58" t="s">
        <v>127</v>
      </c>
      <c r="H26" s="57">
        <v>1</v>
      </c>
      <c r="I26" s="67" t="s">
        <v>128</v>
      </c>
      <c r="J26" s="69"/>
      <c r="K26" s="69"/>
      <c r="L26" s="69"/>
      <c r="M26" s="69"/>
    </row>
    <row r="27" spans="1:13" s="65" customFormat="1" x14ac:dyDescent="0.2">
      <c r="A27" s="56" t="s">
        <v>19</v>
      </c>
      <c r="B27" s="56" t="s">
        <v>73</v>
      </c>
      <c r="C27" s="57" t="s">
        <v>129</v>
      </c>
      <c r="D27" s="59">
        <v>-23.966899999999999</v>
      </c>
      <c r="E27" s="59">
        <v>-55.0242</v>
      </c>
      <c r="F27" s="59">
        <v>402</v>
      </c>
      <c r="G27" s="61">
        <v>39605</v>
      </c>
      <c r="H27" s="59">
        <v>1</v>
      </c>
      <c r="I27" s="57" t="s">
        <v>130</v>
      </c>
      <c r="J27" s="62"/>
      <c r="K27" s="62"/>
      <c r="L27" s="62"/>
      <c r="M27" s="62"/>
    </row>
    <row r="28" spans="1:13" s="72" customFormat="1" x14ac:dyDescent="0.2">
      <c r="A28" s="67" t="s">
        <v>51</v>
      </c>
      <c r="B28" s="67" t="s">
        <v>73</v>
      </c>
      <c r="C28" s="57" t="s">
        <v>131</v>
      </c>
      <c r="D28" s="57">
        <v>-17.634699999999999</v>
      </c>
      <c r="E28" s="57">
        <v>-54.760100000000001</v>
      </c>
      <c r="F28" s="57">
        <v>486</v>
      </c>
      <c r="G28" s="58" t="s">
        <v>132</v>
      </c>
      <c r="H28" s="57">
        <v>1</v>
      </c>
      <c r="I28" s="59" t="s">
        <v>133</v>
      </c>
      <c r="J28" s="71"/>
      <c r="K28" s="71"/>
      <c r="L28" s="71"/>
      <c r="M28" s="71"/>
    </row>
    <row r="29" spans="1:13" x14ac:dyDescent="0.2">
      <c r="A29" s="56" t="s">
        <v>20</v>
      </c>
      <c r="B29" s="56" t="s">
        <v>73</v>
      </c>
      <c r="C29" s="57" t="s">
        <v>134</v>
      </c>
      <c r="D29" s="59">
        <v>-20.783300000000001</v>
      </c>
      <c r="E29" s="59">
        <v>-51.7</v>
      </c>
      <c r="F29" s="59">
        <v>313</v>
      </c>
      <c r="G29" s="61">
        <v>37137</v>
      </c>
      <c r="H29" s="59">
        <v>1</v>
      </c>
      <c r="I29" s="57" t="s">
        <v>135</v>
      </c>
      <c r="J29" s="62"/>
      <c r="K29" s="62"/>
      <c r="L29" s="62"/>
      <c r="M29" s="62"/>
    </row>
    <row r="30" spans="1:13" ht="18" customHeight="1" x14ac:dyDescent="0.2">
      <c r="A30" s="73"/>
      <c r="B30" s="74"/>
      <c r="C30" s="75"/>
      <c r="D30" s="75"/>
      <c r="E30" s="75"/>
      <c r="F30" s="75"/>
      <c r="G30" s="53" t="s">
        <v>136</v>
      </c>
      <c r="H30" s="57">
        <f>SUM(H2:H29)</f>
        <v>28</v>
      </c>
      <c r="I30" s="73"/>
      <c r="J30" s="62"/>
      <c r="K30" s="62"/>
      <c r="L30" s="62"/>
      <c r="M30" s="62"/>
    </row>
    <row r="31" spans="1:13" x14ac:dyDescent="0.2">
      <c r="A31" s="62" t="s">
        <v>137</v>
      </c>
      <c r="B31" s="76"/>
      <c r="C31" s="76"/>
      <c r="D31" s="76"/>
      <c r="E31" s="76"/>
      <c r="F31" s="76"/>
      <c r="G31" s="62"/>
      <c r="H31" s="77"/>
      <c r="I31" s="62"/>
      <c r="J31" s="62"/>
      <c r="K31" s="62"/>
      <c r="L31" s="62"/>
      <c r="M31" s="62"/>
    </row>
    <row r="32" spans="1:13" x14ac:dyDescent="0.2">
      <c r="A32" s="78" t="s">
        <v>138</v>
      </c>
      <c r="B32" s="79"/>
      <c r="C32" s="79"/>
      <c r="D32" s="79"/>
      <c r="E32" s="79"/>
      <c r="F32" s="79"/>
      <c r="G32" s="62"/>
      <c r="H32" s="62"/>
      <c r="I32" s="62"/>
      <c r="J32" s="62"/>
      <c r="K32" s="62"/>
      <c r="L32" s="62"/>
      <c r="M32" s="62"/>
    </row>
    <row r="33" spans="1:13" x14ac:dyDescent="0.2">
      <c r="A33" s="62"/>
      <c r="B33" s="79"/>
      <c r="C33" s="79"/>
      <c r="D33" s="79"/>
      <c r="E33" s="79"/>
      <c r="F33" s="79"/>
      <c r="G33" s="62"/>
      <c r="H33" s="62"/>
      <c r="I33" s="62"/>
      <c r="J33" s="62"/>
      <c r="K33" s="62"/>
      <c r="L33" s="62"/>
      <c r="M33" s="62"/>
    </row>
    <row r="34" spans="1:13" x14ac:dyDescent="0.2">
      <c r="A34" s="62"/>
      <c r="B34" s="79"/>
      <c r="C34" s="79"/>
      <c r="D34" s="79"/>
      <c r="E34" s="79"/>
      <c r="F34" s="79"/>
      <c r="G34" s="62"/>
      <c r="H34" s="62"/>
      <c r="I34" s="62"/>
      <c r="J34" s="62"/>
      <c r="K34" s="62"/>
      <c r="L34" s="62"/>
      <c r="M34" s="62"/>
    </row>
    <row r="35" spans="1:13" x14ac:dyDescent="0.2">
      <c r="A35" s="62"/>
      <c r="B35" s="79"/>
      <c r="C35" s="79"/>
      <c r="D35" s="79"/>
      <c r="E35" s="79"/>
      <c r="F35" s="79"/>
      <c r="G35" s="62"/>
      <c r="H35" s="62"/>
      <c r="I35" s="62"/>
      <c r="J35" s="62"/>
      <c r="K35" s="62"/>
      <c r="L35" s="62"/>
      <c r="M35" s="62"/>
    </row>
    <row r="36" spans="1:13" x14ac:dyDescent="0.2">
      <c r="A36" s="62"/>
      <c r="B36" s="79"/>
      <c r="C36" s="79"/>
      <c r="D36" s="79"/>
      <c r="E36" s="79"/>
      <c r="F36" s="79"/>
      <c r="G36" s="62"/>
      <c r="H36" s="62"/>
      <c r="I36" s="62"/>
      <c r="J36" s="62"/>
      <c r="K36" s="62"/>
      <c r="L36" s="62"/>
      <c r="M36" s="62"/>
    </row>
    <row r="37" spans="1:13" x14ac:dyDescent="0.2">
      <c r="A37" s="62"/>
      <c r="B37" s="79"/>
      <c r="C37" s="79"/>
      <c r="D37" s="79"/>
      <c r="E37" s="79"/>
      <c r="F37" s="79"/>
      <c r="G37" s="62"/>
      <c r="H37" s="62"/>
      <c r="I37" s="62"/>
      <c r="J37" s="62"/>
      <c r="K37" s="62"/>
      <c r="L37" s="62"/>
      <c r="M37" s="62"/>
    </row>
    <row r="38" spans="1:13" x14ac:dyDescent="0.2">
      <c r="A38" s="62"/>
      <c r="B38" s="79"/>
      <c r="C38" s="79"/>
      <c r="D38" s="79"/>
      <c r="E38" s="79"/>
      <c r="F38" s="79"/>
      <c r="G38" s="62"/>
      <c r="H38" s="62"/>
      <c r="I38" s="62"/>
      <c r="J38" s="62"/>
      <c r="K38" s="62"/>
      <c r="L38" s="62"/>
      <c r="M38" s="62"/>
    </row>
    <row r="39" spans="1:13" x14ac:dyDescent="0.2">
      <c r="A39" s="62"/>
      <c r="B39" s="79"/>
      <c r="C39" s="79"/>
      <c r="D39" s="79"/>
      <c r="E39" s="79"/>
      <c r="F39" s="79"/>
      <c r="G39" s="62"/>
      <c r="H39" s="62"/>
      <c r="I39" s="62"/>
      <c r="J39" s="62"/>
      <c r="K39" s="62"/>
      <c r="L39" s="62"/>
      <c r="M39" s="62"/>
    </row>
    <row r="40" spans="1:13" x14ac:dyDescent="0.2">
      <c r="A40" s="62"/>
      <c r="B40" s="79"/>
      <c r="C40" s="79"/>
      <c r="D40" s="79"/>
      <c r="E40" s="79"/>
      <c r="F40" s="79"/>
      <c r="G40" s="62"/>
      <c r="H40" s="62"/>
      <c r="I40" s="62"/>
      <c r="J40" s="62"/>
      <c r="K40" s="62"/>
      <c r="L40" s="62"/>
      <c r="M40" s="62"/>
    </row>
    <row r="41" spans="1:13" x14ac:dyDescent="0.2">
      <c r="A41" s="62"/>
      <c r="B41" s="79"/>
      <c r="C41" s="79"/>
      <c r="D41" s="79"/>
      <c r="E41" s="79"/>
      <c r="F41" s="79"/>
      <c r="G41" s="62"/>
      <c r="H41" s="62"/>
      <c r="I41" s="62"/>
      <c r="J41" s="62"/>
      <c r="K41" s="62"/>
      <c r="L41" s="62"/>
      <c r="M41" s="62"/>
    </row>
    <row r="42" spans="1:13" x14ac:dyDescent="0.2">
      <c r="A42" s="62"/>
      <c r="B42" s="79"/>
      <c r="C42" s="79"/>
      <c r="D42" s="79"/>
      <c r="E42" s="79"/>
      <c r="F42" s="79"/>
      <c r="G42" s="62"/>
      <c r="H42" s="62"/>
      <c r="I42" s="62"/>
      <c r="J42" s="62"/>
      <c r="K42" s="62"/>
      <c r="L42" s="62"/>
      <c r="M42" s="62"/>
    </row>
    <row r="43" spans="1:13" x14ac:dyDescent="0.2">
      <c r="A43" s="62"/>
      <c r="B43" s="79"/>
      <c r="C43" s="79"/>
      <c r="D43" s="79"/>
      <c r="E43" s="79"/>
      <c r="F43" s="79"/>
      <c r="G43" s="62"/>
      <c r="H43" s="62"/>
      <c r="I43" s="62"/>
      <c r="J43" s="62"/>
      <c r="K43" s="62"/>
      <c r="L43" s="62"/>
      <c r="M43" s="62"/>
    </row>
    <row r="44" spans="1:13" x14ac:dyDescent="0.2">
      <c r="A44" s="62"/>
      <c r="B44" s="79"/>
      <c r="C44" s="79"/>
      <c r="D44" s="79"/>
      <c r="E44" s="79"/>
      <c r="F44" s="79"/>
      <c r="G44" s="62"/>
      <c r="H44" s="62"/>
      <c r="I44" s="62"/>
      <c r="J44" s="62"/>
      <c r="K44" s="62"/>
      <c r="L44" s="62"/>
      <c r="M44" s="62"/>
    </row>
    <row r="45" spans="1:13" x14ac:dyDescent="0.2">
      <c r="A45" s="62"/>
      <c r="B45" s="79"/>
      <c r="C45" s="79"/>
      <c r="D45" s="79"/>
      <c r="E45" s="79"/>
      <c r="F45" s="79"/>
      <c r="G45" s="62"/>
      <c r="H45" s="62"/>
      <c r="I45" s="62"/>
      <c r="J45" s="62"/>
      <c r="K45" s="62"/>
      <c r="L45" s="62"/>
      <c r="M45" s="62"/>
    </row>
    <row r="46" spans="1:13" x14ac:dyDescent="0.2">
      <c r="A46" s="62"/>
      <c r="B46" s="79"/>
      <c r="C46" s="79"/>
      <c r="D46" s="79"/>
      <c r="E46" s="79"/>
      <c r="F46" s="79"/>
      <c r="G46" s="62"/>
      <c r="H46" s="62"/>
      <c r="I46" s="62"/>
      <c r="J46" s="62"/>
      <c r="K46" s="62"/>
      <c r="L46" s="62"/>
      <c r="M46" s="62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&amp;LCentro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Carlos Eduardo Borges Daniel</cp:lastModifiedBy>
  <cp:lastPrinted>2014-07-02T20:29:24Z</cp:lastPrinted>
  <dcterms:created xsi:type="dcterms:W3CDTF">2008-08-15T13:32:29Z</dcterms:created>
  <dcterms:modified xsi:type="dcterms:W3CDTF">2022-03-10T18:37:25Z</dcterms:modified>
</cp:coreProperties>
</file>