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Chuva!$A$2:$AH$39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H30" i="16" l="1"/>
  <c r="AG6" i="14" l="1"/>
  <c r="AF6" i="14"/>
  <c r="AF8" i="4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26" i="14"/>
  <c r="AH25" i="14"/>
  <c r="AH24" i="14"/>
  <c r="AH23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1" i="5"/>
  <c r="AG11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1" i="14"/>
  <c r="AF20" i="15"/>
  <c r="AF21" i="15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0" i="6"/>
  <c r="AG20" i="8"/>
  <c r="AF28" i="14"/>
  <c r="AG21" i="6"/>
  <c r="AF29" i="7"/>
  <c r="AF28" i="12"/>
  <c r="AF24" i="6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1" i="8"/>
  <c r="AF20" i="4"/>
  <c r="AF17" i="14"/>
  <c r="AF17" i="8"/>
  <c r="AG13" i="14"/>
  <c r="AG13" i="8"/>
  <c r="AG13" i="9"/>
  <c r="AG13" i="6"/>
  <c r="AF6" i="15"/>
  <c r="AF6" i="7"/>
  <c r="AF6" i="9"/>
  <c r="AF5" i="15"/>
  <c r="AF29" i="15"/>
  <c r="AF28" i="8"/>
  <c r="AF16" i="7"/>
  <c r="AF16" i="14"/>
  <c r="AF12" i="12"/>
  <c r="AF11" i="9"/>
  <c r="AF10" i="8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18" i="4" l="1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G30" i="5"/>
  <c r="AF30" i="6"/>
  <c r="AF32" i="5"/>
  <c r="AG30" i="9"/>
  <c r="AG30" i="6"/>
  <c r="AF25" i="15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<sst xmlns="http://schemas.openxmlformats.org/spreadsheetml/2006/main" count="654" uniqueCount="145">
  <si>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</si>
  <si>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</si>
  <si>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</si>
  <si>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</si>
  <si>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</si>
  <si>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</si>
  <si>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</si>
  <si>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</si>
  <si>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</si>
  <si>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</si>
  <si>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</si>
  <si>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</si>
  <si>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</si>
  <si>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</si>
  <si>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</si>
  <si>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</si>
  <si>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</si>
  <si>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</si>
  <si>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</si>
  <si>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</si>
  <si>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</si>
  <si>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</si>
  <si>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</si>
  <si>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</si>
  <si>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</si>
  <si>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</si>
  <si>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</si>
  <si>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</si>
  <si>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</si>
  <si>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</si>
  <si>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</si>
  <si>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</si>
  <si>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</si>
  <si>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</si>
  <si>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</si>
  <si>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</si>
  <si>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</si>
  <si>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</si>
  <si>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</si>
  <si>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</si>
  <si>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</si>
  <si>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</si>
  <si>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</si>
  <si>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</si>
  <si>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</si>
  <si>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</si>
  <si>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</si>
  <si>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</si>
  <si>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</si>
  <si>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</si>
  <si>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</si>
  <si>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</si>
  <si>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</si>
  <si>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</si>
  <si>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</si>
  <si>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</si>
  <si>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</si>
  <si>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SE</t>
  </si>
  <si>
    <t>L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</si>
  <si>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</si>
  <si>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</si>
  <si>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</si>
  <si>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</si>
  <si>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</si>
  <si>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</si>
  <si>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</si>
  <si>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</si>
  <si>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</si>
  <si>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</si>
  <si>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</si>
  <si>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</si>
  <si>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</si>
  <si>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</si>
  <si>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</si>
  <si>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</si>
  <si>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</si>
  <si>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</si>
  <si>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</si>
  <si>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</si>
  <si>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</si>
  <si>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</si>
  <si>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</si>
  <si>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</si>
  <si>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</si>
  <si>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</si>
  <si>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</si>
  <si>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</si>
  <si>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</si>
  <si>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</si>
  <si>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</si>
  <si>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</si>
  <si>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</si>
  <si>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</si>
  <si>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</si>
  <si>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</si>
  <si>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</si>
  <si>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</si>
  <si>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</si>
  <si>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</si>
  <si>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</si>
  <si>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</si>
  <si>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</si>
  <si>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</si>
  <si>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</si>
  <si>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</si>
  <si>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</si>
  <si>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</si>
  <si>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</si>
  <si>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</si>
  <si>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</si>
  <si>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</si>
  <si>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</si>
  <si>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</si>
  <si>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</si>
  <si>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</si>
  <si>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</si>
  <si>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</si>
  <si>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</si>
  <si>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</si>
  <si>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</si>
  <si>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</si>
  <si>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</si>
  <si>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</si>
  <si>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</si>
  <si>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</si>
  <si>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</si>
  <si>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</si>
  <si>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</si>
  <si>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</si>
  <si>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</si>
  <si>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</si>
  <si>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</si>
  <si>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</si>
  <si>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</si>
  <si>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</si>
  <si>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</si>
  <si>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</si>
  <si>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*</t>
  </si>
  <si>
    <t>Obs: (*)_NID_Nenhuma Informação Dispopnivel</t>
  </si>
  <si>
    <t>Fonte: Inmet/Sepaf/Agraer/Cemtec-MS</t>
  </si>
  <si>
    <t>Junho/2015</t>
  </si>
  <si>
    <t>N</t>
  </si>
  <si>
    <t>NO</t>
  </si>
  <si>
    <t>S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</si>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</sst>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49" fontId="4" fillId="4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49" fontId="9" fillId="7" borderId="9" xfId="0" applyNumberFormat="1" applyFont="1" applyFill="1" applyBorder="1" applyAlignment="1">
      <alignment horizontal="center" vertical="center"/>
    </xf>
    <xf numFmtId="49" fontId="9" fillId="7" borderId="0" xfId="0" applyNumberFormat="1" applyFont="1" applyFill="1" applyBorder="1" applyAlignment="1">
      <alignment horizontal="center" vertical="center"/>
    </xf>
    <xf numFmtId="49" fontId="12" fillId="7" borderId="0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center" vertical="center"/>
    </xf>
    <xf numFmtId="49" fontId="13" fillId="7" borderId="0" xfId="0" applyNumberFormat="1" applyFont="1" applyFill="1" applyBorder="1" applyAlignment="1">
      <alignment horizontal="center" vertical="center"/>
    </xf>
    <xf numFmtId="49" fontId="0" fillId="7" borderId="0" xfId="0" applyNumberFormat="1" applyFill="1" applyBorder="1" applyAlignment="1">
      <alignment horizontal="center" vertical="center"/>
    </xf>
    <xf numFmtId="49" fontId="0" fillId="7" borderId="10" xfId="0" applyNumberFormat="1" applyFill="1" applyBorder="1"/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9" fillId="7" borderId="1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49" fontId="17" fillId="7" borderId="12" xfId="0" applyNumberFormat="1" applyFont="1" applyFill="1" applyBorder="1" applyAlignment="1">
      <alignment horizontal="center" vertical="center"/>
    </xf>
    <xf numFmtId="2" fontId="3" fillId="7" borderId="7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2" fontId="2" fillId="7" borderId="8" xfId="0" applyNumberFormat="1" applyFont="1" applyFill="1" applyBorder="1" applyAlignment="1">
      <alignment vertical="center"/>
    </xf>
    <xf numFmtId="0" fontId="9" fillId="7" borderId="8" xfId="0" applyFont="1" applyFill="1" applyBorder="1" applyAlignment="1">
      <alignment horizontal="center" vertical="center"/>
    </xf>
    <xf numFmtId="0" fontId="0" fillId="7" borderId="10" xfId="0" applyFill="1" applyBorder="1"/>
    <xf numFmtId="0" fontId="9" fillId="7" borderId="13" xfId="0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21.316666666666666</v>
          </cell>
          <cell r="C5">
            <v>25</v>
          </cell>
          <cell r="D5">
            <v>19.7</v>
          </cell>
          <cell r="E5">
            <v>94.083333333333329</v>
          </cell>
          <cell r="F5">
            <v>100</v>
          </cell>
          <cell r="G5">
            <v>73</v>
          </cell>
          <cell r="H5">
            <v>6.84</v>
          </cell>
          <cell r="I5" t="str">
            <v>SO</v>
          </cell>
          <cell r="J5">
            <v>14.4</v>
          </cell>
          <cell r="K5">
            <v>7.8</v>
          </cell>
        </row>
        <row r="6">
          <cell r="B6">
            <v>20.470833333333331</v>
          </cell>
          <cell r="C6">
            <v>22.9</v>
          </cell>
          <cell r="D6">
            <v>19.3</v>
          </cell>
          <cell r="E6">
            <v>98.458333333333329</v>
          </cell>
          <cell r="F6">
            <v>100</v>
          </cell>
          <cell r="G6">
            <v>79</v>
          </cell>
          <cell r="H6">
            <v>10.08</v>
          </cell>
          <cell r="I6" t="str">
            <v>O</v>
          </cell>
          <cell r="J6">
            <v>26.64</v>
          </cell>
          <cell r="K6">
            <v>58.800000000000011</v>
          </cell>
        </row>
        <row r="7">
          <cell r="B7">
            <v>21.345833333333335</v>
          </cell>
          <cell r="C7">
            <v>28.5</v>
          </cell>
          <cell r="D7">
            <v>16.3</v>
          </cell>
          <cell r="E7">
            <v>83.583333333333329</v>
          </cell>
          <cell r="F7">
            <v>100</v>
          </cell>
          <cell r="G7">
            <v>51</v>
          </cell>
          <cell r="H7">
            <v>7.2</v>
          </cell>
          <cell r="I7" t="str">
            <v>S</v>
          </cell>
          <cell r="J7">
            <v>20.88</v>
          </cell>
          <cell r="K7">
            <v>0.2</v>
          </cell>
        </row>
        <row r="8">
          <cell r="B8">
            <v>21.770833333333339</v>
          </cell>
          <cell r="C8">
            <v>30.8</v>
          </cell>
          <cell r="D8">
            <v>15.8</v>
          </cell>
          <cell r="E8">
            <v>81.25</v>
          </cell>
          <cell r="F8">
            <v>100</v>
          </cell>
          <cell r="G8">
            <v>36</v>
          </cell>
          <cell r="H8">
            <v>9.3600000000000012</v>
          </cell>
          <cell r="I8" t="str">
            <v>O</v>
          </cell>
          <cell r="J8">
            <v>18.36</v>
          </cell>
          <cell r="K8">
            <v>0</v>
          </cell>
        </row>
        <row r="9">
          <cell r="B9">
            <v>21.099999999999998</v>
          </cell>
          <cell r="C9">
            <v>29.4</v>
          </cell>
          <cell r="D9">
            <v>15</v>
          </cell>
          <cell r="E9">
            <v>79.833333333333329</v>
          </cell>
          <cell r="F9">
            <v>100</v>
          </cell>
          <cell r="G9">
            <v>40</v>
          </cell>
          <cell r="H9">
            <v>15.120000000000001</v>
          </cell>
          <cell r="I9" t="str">
            <v>O</v>
          </cell>
          <cell r="J9">
            <v>28.08</v>
          </cell>
          <cell r="K9">
            <v>0</v>
          </cell>
        </row>
        <row r="10">
          <cell r="B10">
            <v>22.270833333333332</v>
          </cell>
          <cell r="C10">
            <v>31.6</v>
          </cell>
          <cell r="D10">
            <v>16.600000000000001</v>
          </cell>
          <cell r="E10">
            <v>75.666666666666671</v>
          </cell>
          <cell r="F10">
            <v>100</v>
          </cell>
          <cell r="G10">
            <v>30</v>
          </cell>
          <cell r="H10">
            <v>16.920000000000002</v>
          </cell>
          <cell r="I10" t="str">
            <v>O</v>
          </cell>
          <cell r="J10">
            <v>35.64</v>
          </cell>
          <cell r="K10">
            <v>0</v>
          </cell>
        </row>
        <row r="11">
          <cell r="B11">
            <v>22.116666666666671</v>
          </cell>
          <cell r="C11">
            <v>32.299999999999997</v>
          </cell>
          <cell r="D11">
            <v>15.2</v>
          </cell>
          <cell r="E11">
            <v>76.125</v>
          </cell>
          <cell r="F11">
            <v>100</v>
          </cell>
          <cell r="G11">
            <v>28</v>
          </cell>
          <cell r="H11">
            <v>11.16</v>
          </cell>
          <cell r="I11" t="str">
            <v>NO</v>
          </cell>
          <cell r="J11">
            <v>24.48</v>
          </cell>
          <cell r="K11">
            <v>0</v>
          </cell>
        </row>
        <row r="12">
          <cell r="B12">
            <v>22.079166666666669</v>
          </cell>
          <cell r="C12">
            <v>31.9</v>
          </cell>
          <cell r="D12">
            <v>14.9</v>
          </cell>
          <cell r="E12">
            <v>76.458333333333329</v>
          </cell>
          <cell r="F12">
            <v>100</v>
          </cell>
          <cell r="G12">
            <v>29</v>
          </cell>
          <cell r="H12">
            <v>10.08</v>
          </cell>
          <cell r="I12" t="str">
            <v>O</v>
          </cell>
          <cell r="J12">
            <v>22.68</v>
          </cell>
          <cell r="K12">
            <v>0</v>
          </cell>
        </row>
        <row r="13">
          <cell r="B13">
            <v>22.074999999999999</v>
          </cell>
          <cell r="C13">
            <v>31.9</v>
          </cell>
          <cell r="D13">
            <v>15.7</v>
          </cell>
          <cell r="E13">
            <v>77.416666666666671</v>
          </cell>
          <cell r="F13">
            <v>100</v>
          </cell>
          <cell r="G13">
            <v>32</v>
          </cell>
          <cell r="H13">
            <v>9.7200000000000006</v>
          </cell>
          <cell r="I13" t="str">
            <v>O</v>
          </cell>
          <cell r="J13">
            <v>20.52</v>
          </cell>
          <cell r="K13">
            <v>0</v>
          </cell>
        </row>
        <row r="14">
          <cell r="B14">
            <v>23.262500000000003</v>
          </cell>
          <cell r="C14">
            <v>32.299999999999997</v>
          </cell>
          <cell r="D14">
            <v>15.9</v>
          </cell>
          <cell r="E14">
            <v>73.083333333333329</v>
          </cell>
          <cell r="F14">
            <v>100</v>
          </cell>
          <cell r="G14">
            <v>33</v>
          </cell>
          <cell r="H14">
            <v>10.08</v>
          </cell>
          <cell r="I14" t="str">
            <v>O</v>
          </cell>
          <cell r="J14">
            <v>26.28</v>
          </cell>
          <cell r="K14">
            <v>0</v>
          </cell>
        </row>
        <row r="15">
          <cell r="B15">
            <v>23.191666666666666</v>
          </cell>
          <cell r="C15">
            <v>32.5</v>
          </cell>
          <cell r="D15">
            <v>15.9</v>
          </cell>
          <cell r="E15">
            <v>74.333333333333329</v>
          </cell>
          <cell r="F15">
            <v>100</v>
          </cell>
          <cell r="G15">
            <v>31</v>
          </cell>
          <cell r="H15">
            <v>10.44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23.245833333333334</v>
          </cell>
          <cell r="C16">
            <v>32.5</v>
          </cell>
          <cell r="D16">
            <v>16.5</v>
          </cell>
          <cell r="E16">
            <v>73.583333333333329</v>
          </cell>
          <cell r="F16">
            <v>100</v>
          </cell>
          <cell r="G16">
            <v>32</v>
          </cell>
          <cell r="H16">
            <v>7.9200000000000008</v>
          </cell>
          <cell r="I16" t="str">
            <v>NE</v>
          </cell>
          <cell r="J16">
            <v>23.400000000000002</v>
          </cell>
          <cell r="K16">
            <v>0</v>
          </cell>
        </row>
        <row r="17">
          <cell r="B17">
            <v>23.1875</v>
          </cell>
          <cell r="C17">
            <v>32.700000000000003</v>
          </cell>
          <cell r="D17">
            <v>15.6</v>
          </cell>
          <cell r="E17">
            <v>71.25</v>
          </cell>
          <cell r="F17">
            <v>100</v>
          </cell>
          <cell r="G17">
            <v>27</v>
          </cell>
          <cell r="H17">
            <v>12.24</v>
          </cell>
          <cell r="I17" t="str">
            <v>L</v>
          </cell>
          <cell r="J17">
            <v>33.119999999999997</v>
          </cell>
          <cell r="K17">
            <v>0</v>
          </cell>
        </row>
        <row r="18">
          <cell r="B18">
            <v>22.929166666666664</v>
          </cell>
          <cell r="C18">
            <v>32.4</v>
          </cell>
          <cell r="D18">
            <v>15.9</v>
          </cell>
          <cell r="E18">
            <v>72</v>
          </cell>
          <cell r="F18">
            <v>100</v>
          </cell>
          <cell r="G18">
            <v>32</v>
          </cell>
          <cell r="H18">
            <v>16.2</v>
          </cell>
          <cell r="I18" t="str">
            <v>NE</v>
          </cell>
          <cell r="J18">
            <v>40.32</v>
          </cell>
          <cell r="K18">
            <v>0</v>
          </cell>
        </row>
        <row r="19">
          <cell r="B19">
            <v>18.025000000000002</v>
          </cell>
          <cell r="C19">
            <v>23</v>
          </cell>
          <cell r="D19">
            <v>14.8</v>
          </cell>
          <cell r="E19">
            <v>85</v>
          </cell>
          <cell r="F19">
            <v>97</v>
          </cell>
          <cell r="G19">
            <v>68</v>
          </cell>
          <cell r="H19">
            <v>16.2</v>
          </cell>
          <cell r="I19" t="str">
            <v>NE</v>
          </cell>
          <cell r="J19">
            <v>37.080000000000005</v>
          </cell>
          <cell r="K19">
            <v>0.6</v>
          </cell>
        </row>
        <row r="20">
          <cell r="B20">
            <v>18.333333333333336</v>
          </cell>
          <cell r="C20">
            <v>25.8</v>
          </cell>
          <cell r="D20">
            <v>14.9</v>
          </cell>
          <cell r="E20">
            <v>82.208333333333329</v>
          </cell>
          <cell r="F20">
            <v>98</v>
          </cell>
          <cell r="G20">
            <v>50</v>
          </cell>
          <cell r="H20">
            <v>8.64</v>
          </cell>
          <cell r="I20" t="str">
            <v>O</v>
          </cell>
          <cell r="J20">
            <v>21.240000000000002</v>
          </cell>
          <cell r="K20">
            <v>0.2</v>
          </cell>
        </row>
        <row r="21">
          <cell r="B21">
            <v>21.087500000000002</v>
          </cell>
          <cell r="C21">
            <v>32.6</v>
          </cell>
          <cell r="D21">
            <v>13.1</v>
          </cell>
          <cell r="E21">
            <v>78.833333333333329</v>
          </cell>
          <cell r="F21">
            <v>100</v>
          </cell>
          <cell r="G21">
            <v>36</v>
          </cell>
          <cell r="H21">
            <v>10.44</v>
          </cell>
          <cell r="I21" t="str">
            <v>O</v>
          </cell>
          <cell r="J21">
            <v>25.92</v>
          </cell>
          <cell r="K21">
            <v>0</v>
          </cell>
        </row>
        <row r="22">
          <cell r="B22">
            <v>23.079166666666662</v>
          </cell>
          <cell r="C22">
            <v>31.3</v>
          </cell>
          <cell r="D22">
            <v>17.5</v>
          </cell>
          <cell r="E22">
            <v>80</v>
          </cell>
          <cell r="F22">
            <v>100</v>
          </cell>
          <cell r="G22">
            <v>43</v>
          </cell>
          <cell r="H22">
            <v>17.64</v>
          </cell>
          <cell r="I22" t="str">
            <v>NO</v>
          </cell>
          <cell r="J22">
            <v>39.6</v>
          </cell>
          <cell r="K22">
            <v>0</v>
          </cell>
        </row>
        <row r="23">
          <cell r="B23">
            <v>18.533333333333331</v>
          </cell>
          <cell r="C23">
            <v>23.3</v>
          </cell>
          <cell r="D23">
            <v>16</v>
          </cell>
          <cell r="E23">
            <v>76.916666666666671</v>
          </cell>
          <cell r="F23">
            <v>84</v>
          </cell>
          <cell r="G23">
            <v>64</v>
          </cell>
          <cell r="H23">
            <v>14.4</v>
          </cell>
          <cell r="I23" t="str">
            <v>NO</v>
          </cell>
          <cell r="J23">
            <v>37.800000000000004</v>
          </cell>
          <cell r="K23">
            <v>0</v>
          </cell>
        </row>
        <row r="24">
          <cell r="B24">
            <v>20.583333333333336</v>
          </cell>
          <cell r="C24">
            <v>27.9</v>
          </cell>
          <cell r="D24">
            <v>14.4</v>
          </cell>
          <cell r="E24">
            <v>75</v>
          </cell>
          <cell r="F24">
            <v>97</v>
          </cell>
          <cell r="G24">
            <v>49</v>
          </cell>
          <cell r="H24">
            <v>12.6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21.283333333333339</v>
          </cell>
          <cell r="C25">
            <v>30.5</v>
          </cell>
          <cell r="D25">
            <v>14.2</v>
          </cell>
          <cell r="E25">
            <v>76.541666666666671</v>
          </cell>
          <cell r="F25">
            <v>100</v>
          </cell>
          <cell r="G25">
            <v>30</v>
          </cell>
          <cell r="H25">
            <v>10.44</v>
          </cell>
          <cell r="I25" t="str">
            <v>O</v>
          </cell>
          <cell r="J25">
            <v>24.12</v>
          </cell>
          <cell r="K25">
            <v>0</v>
          </cell>
        </row>
        <row r="26">
          <cell r="B26">
            <v>20.804166666666667</v>
          </cell>
          <cell r="C26">
            <v>29.8</v>
          </cell>
          <cell r="D26">
            <v>13.5</v>
          </cell>
          <cell r="E26">
            <v>74.458333333333329</v>
          </cell>
          <cell r="F26">
            <v>100</v>
          </cell>
          <cell r="G26">
            <v>33</v>
          </cell>
          <cell r="H26">
            <v>11.16</v>
          </cell>
          <cell r="I26" t="str">
            <v>O</v>
          </cell>
          <cell r="J26">
            <v>24.840000000000003</v>
          </cell>
          <cell r="K26">
            <v>0</v>
          </cell>
        </row>
        <row r="27">
          <cell r="B27">
            <v>19.416666666666664</v>
          </cell>
          <cell r="C27">
            <v>29.5</v>
          </cell>
          <cell r="D27">
            <v>12.2</v>
          </cell>
          <cell r="E27">
            <v>74.791666666666671</v>
          </cell>
          <cell r="F27">
            <v>100</v>
          </cell>
          <cell r="G27">
            <v>24</v>
          </cell>
          <cell r="H27">
            <v>6.12</v>
          </cell>
          <cell r="I27" t="str">
            <v>O</v>
          </cell>
          <cell r="J27">
            <v>14.4</v>
          </cell>
          <cell r="K27">
            <v>0</v>
          </cell>
        </row>
        <row r="28">
          <cell r="B28">
            <v>18.954166666666662</v>
          </cell>
          <cell r="C28">
            <v>28.2</v>
          </cell>
          <cell r="D28">
            <v>12.5</v>
          </cell>
          <cell r="E28">
            <v>77.541666666666671</v>
          </cell>
          <cell r="F28">
            <v>100</v>
          </cell>
          <cell r="G28">
            <v>38</v>
          </cell>
          <cell r="H28">
            <v>11.879999999999999</v>
          </cell>
          <cell r="I28" t="str">
            <v>O</v>
          </cell>
          <cell r="J28">
            <v>27.720000000000002</v>
          </cell>
          <cell r="K28">
            <v>0</v>
          </cell>
        </row>
        <row r="29">
          <cell r="B29">
            <v>20.875000000000004</v>
          </cell>
          <cell r="C29">
            <v>27.9</v>
          </cell>
          <cell r="D29">
            <v>15.3</v>
          </cell>
          <cell r="E29">
            <v>69.125</v>
          </cell>
          <cell r="F29">
            <v>95</v>
          </cell>
          <cell r="G29">
            <v>42</v>
          </cell>
          <cell r="H29">
            <v>11.879999999999999</v>
          </cell>
          <cell r="I29" t="str">
            <v>O</v>
          </cell>
          <cell r="J29">
            <v>24.840000000000003</v>
          </cell>
          <cell r="K29">
            <v>0</v>
          </cell>
        </row>
        <row r="30">
          <cell r="B30">
            <v>20.212500000000002</v>
          </cell>
          <cell r="C30">
            <v>27.7</v>
          </cell>
          <cell r="D30">
            <v>15.3</v>
          </cell>
          <cell r="E30">
            <v>73.083333333333329</v>
          </cell>
          <cell r="F30">
            <v>96</v>
          </cell>
          <cell r="G30">
            <v>47</v>
          </cell>
          <cell r="H30">
            <v>12.24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19.816666666666666</v>
          </cell>
          <cell r="C31">
            <v>28.5</v>
          </cell>
          <cell r="D31">
            <v>13.3</v>
          </cell>
          <cell r="E31">
            <v>73.791666666666671</v>
          </cell>
          <cell r="F31">
            <v>99</v>
          </cell>
          <cell r="G31">
            <v>35</v>
          </cell>
          <cell r="H31">
            <v>11.16</v>
          </cell>
          <cell r="I31" t="str">
            <v>SO</v>
          </cell>
          <cell r="J31">
            <v>28.08</v>
          </cell>
          <cell r="K31">
            <v>0</v>
          </cell>
        </row>
        <row r="32">
          <cell r="B32">
            <v>18.529166666666672</v>
          </cell>
          <cell r="C32">
            <v>28.5</v>
          </cell>
          <cell r="D32">
            <v>10.199999999999999</v>
          </cell>
          <cell r="E32">
            <v>71.416666666666671</v>
          </cell>
          <cell r="F32">
            <v>100</v>
          </cell>
          <cell r="G32">
            <v>26</v>
          </cell>
          <cell r="H32">
            <v>8.64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18.962500000000002</v>
          </cell>
          <cell r="C33">
            <v>29.6</v>
          </cell>
          <cell r="D33">
            <v>10.6</v>
          </cell>
          <cell r="E33">
            <v>69.208333333333329</v>
          </cell>
          <cell r="F33">
            <v>100</v>
          </cell>
          <cell r="G33">
            <v>26</v>
          </cell>
          <cell r="H33">
            <v>12.96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20.445833333333329</v>
          </cell>
          <cell r="C34">
            <v>31.2</v>
          </cell>
          <cell r="D34">
            <v>12.6</v>
          </cell>
          <cell r="E34">
            <v>72.041666666666671</v>
          </cell>
          <cell r="F34">
            <v>99</v>
          </cell>
          <cell r="G34">
            <v>34</v>
          </cell>
          <cell r="H34">
            <v>15.840000000000002</v>
          </cell>
          <cell r="I34" t="str">
            <v>NO</v>
          </cell>
          <cell r="J34">
            <v>40.680000000000007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21.425000000000001</v>
          </cell>
          <cell r="C5">
            <v>27</v>
          </cell>
          <cell r="D5">
            <v>17.3</v>
          </cell>
          <cell r="E5">
            <v>85.458333333333329</v>
          </cell>
          <cell r="F5">
            <v>97</v>
          </cell>
          <cell r="G5">
            <v>59</v>
          </cell>
          <cell r="H5">
            <v>17.64</v>
          </cell>
          <cell r="I5" t="str">
            <v>SE</v>
          </cell>
          <cell r="J5">
            <v>39.96</v>
          </cell>
          <cell r="K5">
            <v>25.6</v>
          </cell>
        </row>
        <row r="6">
          <cell r="B6">
            <v>21.133333333333333</v>
          </cell>
          <cell r="C6">
            <v>25.4</v>
          </cell>
          <cell r="D6">
            <v>18.600000000000001</v>
          </cell>
          <cell r="E6">
            <v>85.916666666666671</v>
          </cell>
          <cell r="F6">
            <v>96</v>
          </cell>
          <cell r="G6">
            <v>69</v>
          </cell>
          <cell r="H6">
            <v>19.440000000000001</v>
          </cell>
          <cell r="I6" t="str">
            <v>SE</v>
          </cell>
          <cell r="J6">
            <v>33.119999999999997</v>
          </cell>
          <cell r="K6">
            <v>0</v>
          </cell>
        </row>
        <row r="7">
          <cell r="B7">
            <v>21.595833333333331</v>
          </cell>
          <cell r="C7">
            <v>29.3</v>
          </cell>
          <cell r="D7">
            <v>16.899999999999999</v>
          </cell>
          <cell r="E7">
            <v>75.291666666666671</v>
          </cell>
          <cell r="F7">
            <v>94</v>
          </cell>
          <cell r="G7">
            <v>33</v>
          </cell>
          <cell r="H7">
            <v>21.96</v>
          </cell>
          <cell r="I7" t="str">
            <v>L</v>
          </cell>
          <cell r="J7">
            <v>36</v>
          </cell>
          <cell r="K7">
            <v>0</v>
          </cell>
        </row>
        <row r="8">
          <cell r="B8">
            <v>22.287499999999998</v>
          </cell>
          <cell r="C8">
            <v>29.4</v>
          </cell>
          <cell r="D8">
            <v>17.899999999999999</v>
          </cell>
          <cell r="E8">
            <v>70.75</v>
          </cell>
          <cell r="F8">
            <v>94</v>
          </cell>
          <cell r="G8">
            <v>33</v>
          </cell>
          <cell r="H8">
            <v>21.6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20.533333333333335</v>
          </cell>
          <cell r="C9">
            <v>28.5</v>
          </cell>
          <cell r="D9">
            <v>13.8</v>
          </cell>
          <cell r="E9">
            <v>63.541666666666664</v>
          </cell>
          <cell r="F9">
            <v>89</v>
          </cell>
          <cell r="G9">
            <v>27</v>
          </cell>
          <cell r="H9">
            <v>24.12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21.162499999999998</v>
          </cell>
          <cell r="C10">
            <v>29.2</v>
          </cell>
          <cell r="D10">
            <v>15.1</v>
          </cell>
          <cell r="E10">
            <v>64.916666666666671</v>
          </cell>
          <cell r="F10">
            <v>92</v>
          </cell>
          <cell r="G10">
            <v>31</v>
          </cell>
          <cell r="H10">
            <v>23.040000000000003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21.820833333333329</v>
          </cell>
          <cell r="C11">
            <v>29.8</v>
          </cell>
          <cell r="D11">
            <v>15.5</v>
          </cell>
          <cell r="E11">
            <v>64.333333333333329</v>
          </cell>
          <cell r="F11">
            <v>89</v>
          </cell>
          <cell r="G11">
            <v>26</v>
          </cell>
          <cell r="H11">
            <v>18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21.974999999999998</v>
          </cell>
          <cell r="C12">
            <v>29.3</v>
          </cell>
          <cell r="D12">
            <v>16.100000000000001</v>
          </cell>
          <cell r="E12">
            <v>64.75</v>
          </cell>
          <cell r="F12">
            <v>89</v>
          </cell>
          <cell r="G12">
            <v>35</v>
          </cell>
          <cell r="H12">
            <v>22.32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21.670833333333334</v>
          </cell>
          <cell r="C13">
            <v>30.4</v>
          </cell>
          <cell r="D13">
            <v>15.4</v>
          </cell>
          <cell r="E13">
            <v>68.875</v>
          </cell>
          <cell r="F13">
            <v>92</v>
          </cell>
          <cell r="G13">
            <v>32</v>
          </cell>
          <cell r="H13">
            <v>21.6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21.541666666666661</v>
          </cell>
          <cell r="C14">
            <v>29.9</v>
          </cell>
          <cell r="D14">
            <v>15.4</v>
          </cell>
          <cell r="E14">
            <v>68.083333333333329</v>
          </cell>
          <cell r="F14">
            <v>91</v>
          </cell>
          <cell r="G14">
            <v>31</v>
          </cell>
          <cell r="H14">
            <v>20.16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21.912499999999998</v>
          </cell>
          <cell r="C15">
            <v>30</v>
          </cell>
          <cell r="D15">
            <v>15.7</v>
          </cell>
          <cell r="E15">
            <v>66.333333333333329</v>
          </cell>
          <cell r="F15">
            <v>89</v>
          </cell>
          <cell r="G15">
            <v>27</v>
          </cell>
          <cell r="H15">
            <v>17.64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22.004166666666663</v>
          </cell>
          <cell r="C16">
            <v>30.3</v>
          </cell>
          <cell r="D16">
            <v>16.100000000000001</v>
          </cell>
          <cell r="E16">
            <v>67.25</v>
          </cell>
          <cell r="F16">
            <v>92</v>
          </cell>
          <cell r="G16">
            <v>33</v>
          </cell>
          <cell r="H16">
            <v>14.04</v>
          </cell>
          <cell r="I16" t="str">
            <v>NE</v>
          </cell>
          <cell r="J16">
            <v>21.6</v>
          </cell>
          <cell r="K16">
            <v>0</v>
          </cell>
        </row>
        <row r="17">
          <cell r="B17">
            <v>21.654166666666669</v>
          </cell>
          <cell r="C17">
            <v>30.1</v>
          </cell>
          <cell r="D17">
            <v>15.3</v>
          </cell>
          <cell r="E17">
            <v>63.708333333333336</v>
          </cell>
          <cell r="F17">
            <v>84</v>
          </cell>
          <cell r="G17">
            <v>33</v>
          </cell>
          <cell r="H17">
            <v>20.88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22.370833333333326</v>
          </cell>
          <cell r="C18">
            <v>29</v>
          </cell>
          <cell r="D18">
            <v>17.7</v>
          </cell>
          <cell r="E18">
            <v>67.375</v>
          </cell>
          <cell r="F18">
            <v>84</v>
          </cell>
          <cell r="G18">
            <v>43</v>
          </cell>
          <cell r="H18">
            <v>24.12</v>
          </cell>
          <cell r="I18" t="str">
            <v>NO</v>
          </cell>
          <cell r="J18">
            <v>44.28</v>
          </cell>
          <cell r="K18">
            <v>0</v>
          </cell>
        </row>
        <row r="19">
          <cell r="B19">
            <v>20.399999999999999</v>
          </cell>
          <cell r="C19">
            <v>28.5</v>
          </cell>
          <cell r="D19">
            <v>16.399999999999999</v>
          </cell>
          <cell r="E19">
            <v>78.166666666666671</v>
          </cell>
          <cell r="F19">
            <v>93</v>
          </cell>
          <cell r="G19">
            <v>47</v>
          </cell>
          <cell r="H19">
            <v>25.92</v>
          </cell>
          <cell r="I19" t="str">
            <v>N</v>
          </cell>
          <cell r="J19">
            <v>39.24</v>
          </cell>
          <cell r="K19">
            <v>0</v>
          </cell>
        </row>
        <row r="20">
          <cell r="B20">
            <v>19.650000000000002</v>
          </cell>
          <cell r="C20">
            <v>30.1</v>
          </cell>
          <cell r="D20">
            <v>13.1</v>
          </cell>
          <cell r="E20">
            <v>74.875</v>
          </cell>
          <cell r="F20">
            <v>95</v>
          </cell>
          <cell r="G20">
            <v>39</v>
          </cell>
          <cell r="H20">
            <v>21.6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22.612500000000008</v>
          </cell>
          <cell r="C21">
            <v>31.7</v>
          </cell>
          <cell r="D21">
            <v>16.100000000000001</v>
          </cell>
          <cell r="E21">
            <v>70.75</v>
          </cell>
          <cell r="F21">
            <v>95</v>
          </cell>
          <cell r="G21">
            <v>34</v>
          </cell>
          <cell r="H21">
            <v>21.96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22.854166666666668</v>
          </cell>
          <cell r="C22">
            <v>30</v>
          </cell>
          <cell r="D22">
            <v>16.600000000000001</v>
          </cell>
          <cell r="E22">
            <v>67.875</v>
          </cell>
          <cell r="F22">
            <v>89</v>
          </cell>
          <cell r="G22">
            <v>38</v>
          </cell>
          <cell r="H22">
            <v>19.079999999999998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17.875000000000004</v>
          </cell>
          <cell r="C23">
            <v>21.5</v>
          </cell>
          <cell r="D23">
            <v>15</v>
          </cell>
          <cell r="E23">
            <v>87.583333333333329</v>
          </cell>
          <cell r="F23">
            <v>96</v>
          </cell>
          <cell r="G23">
            <v>74</v>
          </cell>
          <cell r="H23">
            <v>16.920000000000002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20.533333333333335</v>
          </cell>
          <cell r="C24">
            <v>28.1</v>
          </cell>
          <cell r="D24">
            <v>15.7</v>
          </cell>
          <cell r="E24">
            <v>75.541666666666671</v>
          </cell>
          <cell r="F24">
            <v>94</v>
          </cell>
          <cell r="G24">
            <v>43</v>
          </cell>
          <cell r="H24">
            <v>22.68</v>
          </cell>
          <cell r="I24" t="str">
            <v>L</v>
          </cell>
          <cell r="J24">
            <v>36</v>
          </cell>
          <cell r="K24">
            <v>0</v>
          </cell>
        </row>
        <row r="25">
          <cell r="B25">
            <v>21.254166666666666</v>
          </cell>
          <cell r="C25">
            <v>29.1</v>
          </cell>
          <cell r="D25">
            <v>15.1</v>
          </cell>
          <cell r="E25">
            <v>64.791666666666671</v>
          </cell>
          <cell r="F25">
            <v>93</v>
          </cell>
          <cell r="G25">
            <v>26</v>
          </cell>
          <cell r="H25">
            <v>21.6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20.629166666666666</v>
          </cell>
          <cell r="C26">
            <v>28.2</v>
          </cell>
          <cell r="D26">
            <v>14.8</v>
          </cell>
          <cell r="E26">
            <v>59.833333333333336</v>
          </cell>
          <cell r="F26">
            <v>86</v>
          </cell>
          <cell r="G26">
            <v>22</v>
          </cell>
          <cell r="H26">
            <v>19.079999999999998</v>
          </cell>
          <cell r="I26" t="str">
            <v>NE</v>
          </cell>
          <cell r="J26">
            <v>31.680000000000003</v>
          </cell>
          <cell r="K26">
            <v>0</v>
          </cell>
        </row>
        <row r="27">
          <cell r="B27">
            <v>19.829166666666666</v>
          </cell>
          <cell r="C27">
            <v>27.8</v>
          </cell>
          <cell r="D27">
            <v>13.7</v>
          </cell>
          <cell r="E27">
            <v>59.291666666666664</v>
          </cell>
          <cell r="F27">
            <v>85</v>
          </cell>
          <cell r="G27">
            <v>28</v>
          </cell>
          <cell r="H27">
            <v>18</v>
          </cell>
          <cell r="I27" t="str">
            <v>NE</v>
          </cell>
          <cell r="J27">
            <v>25.2</v>
          </cell>
          <cell r="K27">
            <v>0</v>
          </cell>
        </row>
        <row r="28">
          <cell r="B28">
            <v>19.866666666666664</v>
          </cell>
          <cell r="C28">
            <v>27.9</v>
          </cell>
          <cell r="D28">
            <v>13</v>
          </cell>
          <cell r="E28">
            <v>55.708333333333336</v>
          </cell>
          <cell r="F28">
            <v>79</v>
          </cell>
          <cell r="G28">
            <v>30</v>
          </cell>
          <cell r="H28">
            <v>22.32</v>
          </cell>
          <cell r="I28" t="str">
            <v>L</v>
          </cell>
          <cell r="J28">
            <v>37.080000000000005</v>
          </cell>
          <cell r="K28">
            <v>0</v>
          </cell>
        </row>
        <row r="29">
          <cell r="B29">
            <v>21.258333333333329</v>
          </cell>
          <cell r="C29">
            <v>28.2</v>
          </cell>
          <cell r="D29">
            <v>15.9</v>
          </cell>
          <cell r="E29">
            <v>60.375</v>
          </cell>
          <cell r="F29">
            <v>86</v>
          </cell>
          <cell r="G29">
            <v>30</v>
          </cell>
          <cell r="H29">
            <v>21.96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22.204166666666669</v>
          </cell>
          <cell r="C30">
            <v>28.9</v>
          </cell>
          <cell r="D30">
            <v>17.899999999999999</v>
          </cell>
          <cell r="E30">
            <v>62.791666666666664</v>
          </cell>
          <cell r="F30">
            <v>81</v>
          </cell>
          <cell r="G30">
            <v>36</v>
          </cell>
          <cell r="H30">
            <v>25.2</v>
          </cell>
          <cell r="I30" t="str">
            <v>L</v>
          </cell>
          <cell r="J30">
            <v>39.6</v>
          </cell>
          <cell r="K30">
            <v>0</v>
          </cell>
        </row>
        <row r="31">
          <cell r="B31">
            <v>20.645833333333332</v>
          </cell>
          <cell r="C31">
            <v>27.5</v>
          </cell>
          <cell r="D31">
            <v>14.7</v>
          </cell>
          <cell r="E31">
            <v>63.625</v>
          </cell>
          <cell r="F31">
            <v>90</v>
          </cell>
          <cell r="G31">
            <v>31</v>
          </cell>
          <cell r="H31">
            <v>25.2</v>
          </cell>
          <cell r="I31" t="str">
            <v>L</v>
          </cell>
          <cell r="J31">
            <v>37.440000000000005</v>
          </cell>
          <cell r="K31">
            <v>0</v>
          </cell>
        </row>
        <row r="32">
          <cell r="B32">
            <v>19.216666666666669</v>
          </cell>
          <cell r="C32">
            <v>27</v>
          </cell>
          <cell r="D32">
            <v>12.8</v>
          </cell>
          <cell r="E32">
            <v>55.625</v>
          </cell>
          <cell r="F32">
            <v>79</v>
          </cell>
          <cell r="G32">
            <v>25</v>
          </cell>
          <cell r="H32">
            <v>19.079999999999998</v>
          </cell>
          <cell r="I32" t="str">
            <v>NE</v>
          </cell>
          <cell r="J32">
            <v>28.8</v>
          </cell>
          <cell r="K32">
            <v>0</v>
          </cell>
        </row>
        <row r="33">
          <cell r="B33">
            <v>19.274999999999999</v>
          </cell>
          <cell r="C33">
            <v>28.3</v>
          </cell>
          <cell r="D33">
            <v>12.2</v>
          </cell>
          <cell r="E33">
            <v>56.583333333333336</v>
          </cell>
          <cell r="F33">
            <v>83</v>
          </cell>
          <cell r="G33">
            <v>28</v>
          </cell>
          <cell r="H33">
            <v>21.240000000000002</v>
          </cell>
          <cell r="I33" t="str">
            <v>NE</v>
          </cell>
          <cell r="J33">
            <v>36</v>
          </cell>
          <cell r="K33">
            <v>0</v>
          </cell>
        </row>
        <row r="34">
          <cell r="B34">
            <v>21.029166666666669</v>
          </cell>
          <cell r="C34">
            <v>28.8</v>
          </cell>
          <cell r="D34">
            <v>16.100000000000001</v>
          </cell>
          <cell r="E34">
            <v>61.208333333333336</v>
          </cell>
          <cell r="F34">
            <v>76</v>
          </cell>
          <cell r="G34">
            <v>39</v>
          </cell>
          <cell r="H34">
            <v>27.720000000000002</v>
          </cell>
          <cell r="I34" t="str">
            <v>NE</v>
          </cell>
          <cell r="J34">
            <v>46.440000000000005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23.487500000000008</v>
          </cell>
          <cell r="C5">
            <v>29.4</v>
          </cell>
          <cell r="D5">
            <v>20</v>
          </cell>
          <cell r="E5">
            <v>84.625</v>
          </cell>
          <cell r="F5">
            <v>95</v>
          </cell>
          <cell r="G5">
            <v>56</v>
          </cell>
          <cell r="H5">
            <v>6.84</v>
          </cell>
          <cell r="I5" t="str">
            <v>SE</v>
          </cell>
          <cell r="J5">
            <v>22.32</v>
          </cell>
          <cell r="K5">
            <v>1.5999999999999999</v>
          </cell>
        </row>
        <row r="6">
          <cell r="B6">
            <v>23.737499999999997</v>
          </cell>
          <cell r="C6">
            <v>28.8</v>
          </cell>
          <cell r="D6">
            <v>20.9</v>
          </cell>
          <cell r="E6">
            <v>82.958333333333329</v>
          </cell>
          <cell r="F6">
            <v>94</v>
          </cell>
          <cell r="G6">
            <v>62</v>
          </cell>
          <cell r="H6">
            <v>10.08</v>
          </cell>
          <cell r="I6" t="str">
            <v>SE</v>
          </cell>
          <cell r="J6">
            <v>19.8</v>
          </cell>
          <cell r="K6">
            <v>0</v>
          </cell>
        </row>
        <row r="7">
          <cell r="B7">
            <v>23.495833333333334</v>
          </cell>
          <cell r="C7">
            <v>30.6</v>
          </cell>
          <cell r="D7">
            <v>19.100000000000001</v>
          </cell>
          <cell r="E7">
            <v>78.291666666666671</v>
          </cell>
          <cell r="F7">
            <v>93</v>
          </cell>
          <cell r="G7">
            <v>49</v>
          </cell>
          <cell r="H7">
            <v>12.24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23.816666666666663</v>
          </cell>
          <cell r="C8">
            <v>32.1</v>
          </cell>
          <cell r="D8">
            <v>18.899999999999999</v>
          </cell>
          <cell r="E8">
            <v>78.125</v>
          </cell>
          <cell r="F8">
            <v>93</v>
          </cell>
          <cell r="G8">
            <v>41</v>
          </cell>
          <cell r="H8">
            <v>9.7200000000000006</v>
          </cell>
          <cell r="I8" t="str">
            <v>SE</v>
          </cell>
          <cell r="J8">
            <v>20.16</v>
          </cell>
          <cell r="K8">
            <v>0.2</v>
          </cell>
        </row>
        <row r="9">
          <cell r="B9">
            <v>21.537499999999998</v>
          </cell>
          <cell r="C9">
            <v>30.5</v>
          </cell>
          <cell r="D9">
            <v>15.1</v>
          </cell>
          <cell r="E9">
            <v>75.458333333333329</v>
          </cell>
          <cell r="F9">
            <v>94</v>
          </cell>
          <cell r="G9">
            <v>35</v>
          </cell>
          <cell r="H9">
            <v>5.7600000000000007</v>
          </cell>
          <cell r="I9" t="str">
            <v>SE</v>
          </cell>
          <cell r="J9">
            <v>18.720000000000002</v>
          </cell>
          <cell r="K9">
            <v>0.2</v>
          </cell>
        </row>
        <row r="10">
          <cell r="B10">
            <v>20.787499999999994</v>
          </cell>
          <cell r="C10">
            <v>31.8</v>
          </cell>
          <cell r="D10">
            <v>14.1</v>
          </cell>
          <cell r="E10">
            <v>74.833333333333329</v>
          </cell>
          <cell r="F10">
            <v>94</v>
          </cell>
          <cell r="G10">
            <v>26</v>
          </cell>
          <cell r="H10">
            <v>6.84</v>
          </cell>
          <cell r="I10" t="str">
            <v>SE</v>
          </cell>
          <cell r="J10">
            <v>20.52</v>
          </cell>
          <cell r="K10">
            <v>0.2</v>
          </cell>
        </row>
        <row r="11">
          <cell r="B11">
            <v>21.120833333333334</v>
          </cell>
          <cell r="C11">
            <v>32</v>
          </cell>
          <cell r="D11">
            <v>14.9</v>
          </cell>
          <cell r="E11">
            <v>78.666666666666671</v>
          </cell>
          <cell r="F11">
            <v>94</v>
          </cell>
          <cell r="G11">
            <v>37</v>
          </cell>
          <cell r="H11">
            <v>2.52</v>
          </cell>
          <cell r="I11" t="str">
            <v>SE</v>
          </cell>
          <cell r="J11">
            <v>13.68</v>
          </cell>
          <cell r="K11">
            <v>0</v>
          </cell>
        </row>
        <row r="12">
          <cell r="B12">
            <v>22.054166666666671</v>
          </cell>
          <cell r="C12">
            <v>31.6</v>
          </cell>
          <cell r="D12">
            <v>15.3</v>
          </cell>
          <cell r="E12">
            <v>77.416666666666671</v>
          </cell>
          <cell r="F12">
            <v>95</v>
          </cell>
          <cell r="G12">
            <v>36</v>
          </cell>
          <cell r="H12">
            <v>6.12</v>
          </cell>
          <cell r="I12" t="str">
            <v>L</v>
          </cell>
          <cell r="J12">
            <v>23.400000000000002</v>
          </cell>
          <cell r="K12">
            <v>0.2</v>
          </cell>
        </row>
        <row r="13">
          <cell r="B13">
            <v>22.441666666666666</v>
          </cell>
          <cell r="C13">
            <v>32.1</v>
          </cell>
          <cell r="D13">
            <v>16.2</v>
          </cell>
          <cell r="E13">
            <v>79</v>
          </cell>
          <cell r="F13">
            <v>94</v>
          </cell>
          <cell r="G13">
            <v>45</v>
          </cell>
          <cell r="H13">
            <v>6.84</v>
          </cell>
          <cell r="I13" t="str">
            <v>SE</v>
          </cell>
          <cell r="J13">
            <v>18</v>
          </cell>
          <cell r="K13">
            <v>0.2</v>
          </cell>
        </row>
        <row r="14">
          <cell r="B14">
            <v>23.770833333333332</v>
          </cell>
          <cell r="C14">
            <v>32.5</v>
          </cell>
          <cell r="D14">
            <v>18.3</v>
          </cell>
          <cell r="E14">
            <v>78.041666666666671</v>
          </cell>
          <cell r="F14">
            <v>94</v>
          </cell>
          <cell r="G14">
            <v>41</v>
          </cell>
          <cell r="H14">
            <v>10.44</v>
          </cell>
          <cell r="I14" t="str">
            <v>SE</v>
          </cell>
          <cell r="J14">
            <v>24.840000000000003</v>
          </cell>
          <cell r="K14">
            <v>0</v>
          </cell>
        </row>
        <row r="15">
          <cell r="B15">
            <v>22.879166666666666</v>
          </cell>
          <cell r="C15">
            <v>31.6</v>
          </cell>
          <cell r="D15">
            <v>17</v>
          </cell>
          <cell r="E15">
            <v>79.583333333333329</v>
          </cell>
          <cell r="F15">
            <v>95</v>
          </cell>
          <cell r="G15">
            <v>41</v>
          </cell>
          <cell r="H15">
            <v>6.84</v>
          </cell>
          <cell r="I15" t="str">
            <v>SE</v>
          </cell>
          <cell r="J15">
            <v>15.120000000000001</v>
          </cell>
          <cell r="K15">
            <v>0.2</v>
          </cell>
        </row>
        <row r="16">
          <cell r="B16">
            <v>22.804166666666664</v>
          </cell>
          <cell r="C16">
            <v>32.1</v>
          </cell>
          <cell r="D16">
            <v>17.2</v>
          </cell>
          <cell r="E16">
            <v>78.166666666666671</v>
          </cell>
          <cell r="F16">
            <v>95</v>
          </cell>
          <cell r="G16">
            <v>39</v>
          </cell>
          <cell r="H16">
            <v>1.8</v>
          </cell>
          <cell r="I16" t="str">
            <v>L</v>
          </cell>
          <cell r="J16">
            <v>10.8</v>
          </cell>
          <cell r="K16">
            <v>0.2</v>
          </cell>
        </row>
        <row r="17">
          <cell r="B17">
            <v>22.820833333333329</v>
          </cell>
          <cell r="C17">
            <v>33</v>
          </cell>
          <cell r="D17">
            <v>16.7</v>
          </cell>
          <cell r="E17">
            <v>74.125</v>
          </cell>
          <cell r="F17">
            <v>94</v>
          </cell>
          <cell r="H17">
            <v>11.520000000000001</v>
          </cell>
          <cell r="I17" t="str">
            <v>NO</v>
          </cell>
          <cell r="J17">
            <v>29.880000000000003</v>
          </cell>
          <cell r="K17">
            <v>0.2</v>
          </cell>
        </row>
        <row r="18">
          <cell r="B18">
            <v>22.525000000000002</v>
          </cell>
          <cell r="C18">
            <v>32.299999999999997</v>
          </cell>
          <cell r="D18">
            <v>15.8</v>
          </cell>
          <cell r="E18">
            <v>76.125</v>
          </cell>
          <cell r="F18">
            <v>95</v>
          </cell>
          <cell r="G18">
            <v>38</v>
          </cell>
          <cell r="H18">
            <v>15.840000000000002</v>
          </cell>
          <cell r="I18" t="str">
            <v>NO</v>
          </cell>
          <cell r="J18">
            <v>31.319999999999997</v>
          </cell>
          <cell r="K18">
            <v>0</v>
          </cell>
        </row>
        <row r="19">
          <cell r="B19">
            <v>20.112500000000001</v>
          </cell>
          <cell r="C19">
            <v>27.5</v>
          </cell>
          <cell r="D19">
            <v>16.899999999999999</v>
          </cell>
          <cell r="E19">
            <v>81.416666666666671</v>
          </cell>
          <cell r="F19">
            <v>95</v>
          </cell>
          <cell r="G19">
            <v>61</v>
          </cell>
          <cell r="H19">
            <v>12.6</v>
          </cell>
          <cell r="I19" t="str">
            <v>SE</v>
          </cell>
          <cell r="J19">
            <v>33.480000000000004</v>
          </cell>
          <cell r="K19">
            <v>0.2</v>
          </cell>
        </row>
        <row r="20">
          <cell r="B20">
            <v>18.970833333333335</v>
          </cell>
          <cell r="C20">
            <v>27.8</v>
          </cell>
          <cell r="D20">
            <v>13.1</v>
          </cell>
          <cell r="E20">
            <v>77.25</v>
          </cell>
          <cell r="F20">
            <v>93</v>
          </cell>
          <cell r="G20">
            <v>52</v>
          </cell>
          <cell r="H20">
            <v>6.84</v>
          </cell>
          <cell r="I20" t="str">
            <v>SE</v>
          </cell>
          <cell r="J20">
            <v>18.36</v>
          </cell>
          <cell r="K20">
            <v>0</v>
          </cell>
        </row>
        <row r="21">
          <cell r="B21">
            <v>22.137499999999999</v>
          </cell>
          <cell r="C21">
            <v>33.200000000000003</v>
          </cell>
          <cell r="D21">
            <v>15.3</v>
          </cell>
          <cell r="E21">
            <v>77.75</v>
          </cell>
          <cell r="F21">
            <v>94</v>
          </cell>
          <cell r="G21">
            <v>37</v>
          </cell>
          <cell r="H21">
            <v>6.12</v>
          </cell>
          <cell r="I21" t="str">
            <v>SE</v>
          </cell>
          <cell r="J21">
            <v>21.96</v>
          </cell>
          <cell r="K21">
            <v>0.2</v>
          </cell>
        </row>
        <row r="22">
          <cell r="B22">
            <v>21.416666666666668</v>
          </cell>
          <cell r="C22">
            <v>28.5</v>
          </cell>
          <cell r="D22">
            <v>16.2</v>
          </cell>
          <cell r="E22">
            <v>82.5</v>
          </cell>
          <cell r="F22">
            <v>95</v>
          </cell>
          <cell r="G22">
            <v>61</v>
          </cell>
          <cell r="H22">
            <v>19.8</v>
          </cell>
          <cell r="I22" t="str">
            <v>SO</v>
          </cell>
          <cell r="J22">
            <v>35.28</v>
          </cell>
          <cell r="K22">
            <v>0</v>
          </cell>
        </row>
        <row r="23">
          <cell r="B23">
            <v>19.120833333333334</v>
          </cell>
          <cell r="C23">
            <v>21.5</v>
          </cell>
          <cell r="D23">
            <v>17.5</v>
          </cell>
          <cell r="E23">
            <v>76.416666666666671</v>
          </cell>
          <cell r="F23">
            <v>85</v>
          </cell>
          <cell r="G23">
            <v>67</v>
          </cell>
          <cell r="H23">
            <v>11.879999999999999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21.695833333333329</v>
          </cell>
          <cell r="C24">
            <v>30.1</v>
          </cell>
          <cell r="D24">
            <v>16</v>
          </cell>
          <cell r="E24">
            <v>76</v>
          </cell>
          <cell r="F24">
            <v>93</v>
          </cell>
          <cell r="G24">
            <v>48</v>
          </cell>
          <cell r="H24">
            <v>10.8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22.362500000000001</v>
          </cell>
          <cell r="C25">
            <v>32.1</v>
          </cell>
          <cell r="D25">
            <v>16.8</v>
          </cell>
          <cell r="E25">
            <v>74.166666666666671</v>
          </cell>
          <cell r="F25">
            <v>94</v>
          </cell>
          <cell r="G25">
            <v>31</v>
          </cell>
          <cell r="H25">
            <v>7.9200000000000008</v>
          </cell>
          <cell r="I25" t="str">
            <v>SE</v>
          </cell>
          <cell r="J25">
            <v>18</v>
          </cell>
          <cell r="K25">
            <v>0.2</v>
          </cell>
        </row>
        <row r="26">
          <cell r="B26">
            <v>20.950000000000006</v>
          </cell>
          <cell r="C26">
            <v>31</v>
          </cell>
          <cell r="D26">
            <v>13.7</v>
          </cell>
          <cell r="E26">
            <v>73.666666666666671</v>
          </cell>
          <cell r="F26">
            <v>94</v>
          </cell>
          <cell r="G26">
            <v>33</v>
          </cell>
          <cell r="H26">
            <v>6.12</v>
          </cell>
          <cell r="I26" t="str">
            <v>SE</v>
          </cell>
          <cell r="J26">
            <v>18.36</v>
          </cell>
          <cell r="K26">
            <v>0</v>
          </cell>
        </row>
        <row r="27">
          <cell r="B27">
            <v>20.458333333333332</v>
          </cell>
          <cell r="C27">
            <v>30.7</v>
          </cell>
          <cell r="D27">
            <v>13.7</v>
          </cell>
          <cell r="E27">
            <v>73.291666666666671</v>
          </cell>
          <cell r="F27">
            <v>94</v>
          </cell>
          <cell r="G27">
            <v>28</v>
          </cell>
          <cell r="H27">
            <v>3.24</v>
          </cell>
          <cell r="I27" t="str">
            <v>SE</v>
          </cell>
          <cell r="J27">
            <v>12.6</v>
          </cell>
          <cell r="K27">
            <v>0.2</v>
          </cell>
        </row>
        <row r="28">
          <cell r="B28">
            <v>19.787500000000001</v>
          </cell>
          <cell r="C28">
            <v>29.9</v>
          </cell>
          <cell r="D28">
            <v>12.9</v>
          </cell>
          <cell r="E28">
            <v>72.416666666666671</v>
          </cell>
          <cell r="F28">
            <v>94</v>
          </cell>
          <cell r="G28">
            <v>28</v>
          </cell>
          <cell r="H28">
            <v>3.9600000000000004</v>
          </cell>
          <cell r="I28" t="str">
            <v>SE</v>
          </cell>
          <cell r="J28">
            <v>16.559999999999999</v>
          </cell>
          <cell r="K28">
            <v>0.2</v>
          </cell>
        </row>
        <row r="29">
          <cell r="B29">
            <v>21.962500000000002</v>
          </cell>
          <cell r="C29">
            <v>30.8</v>
          </cell>
          <cell r="D29">
            <v>16.3</v>
          </cell>
          <cell r="E29">
            <v>67.75</v>
          </cell>
          <cell r="F29">
            <v>92</v>
          </cell>
          <cell r="G29">
            <v>32</v>
          </cell>
          <cell r="H29">
            <v>7.5600000000000005</v>
          </cell>
          <cell r="I29" t="str">
            <v>SE</v>
          </cell>
          <cell r="J29">
            <v>21.240000000000002</v>
          </cell>
          <cell r="K29">
            <v>0</v>
          </cell>
        </row>
        <row r="30">
          <cell r="B30">
            <v>23.145833333333332</v>
          </cell>
          <cell r="C30">
            <v>31.2</v>
          </cell>
          <cell r="D30">
            <v>18.100000000000001</v>
          </cell>
          <cell r="E30">
            <v>67.25</v>
          </cell>
          <cell r="F30">
            <v>82</v>
          </cell>
          <cell r="G30">
            <v>38</v>
          </cell>
          <cell r="H30">
            <v>6.84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22.683333333333334</v>
          </cell>
          <cell r="C31">
            <v>30.5</v>
          </cell>
          <cell r="D31">
            <v>17.2</v>
          </cell>
          <cell r="E31">
            <v>69.333333333333329</v>
          </cell>
          <cell r="F31">
            <v>91</v>
          </cell>
          <cell r="G31">
            <v>36</v>
          </cell>
          <cell r="H31">
            <v>8.64</v>
          </cell>
          <cell r="I31" t="str">
            <v>SE</v>
          </cell>
          <cell r="J31">
            <v>22.68</v>
          </cell>
          <cell r="K31">
            <v>0</v>
          </cell>
        </row>
        <row r="32">
          <cell r="B32">
            <v>20.212499999999999</v>
          </cell>
          <cell r="C32">
            <v>30.8</v>
          </cell>
          <cell r="D32">
            <v>13</v>
          </cell>
          <cell r="E32">
            <v>69.541666666666671</v>
          </cell>
          <cell r="F32">
            <v>93</v>
          </cell>
          <cell r="G32">
            <v>28</v>
          </cell>
          <cell r="H32">
            <v>3.9600000000000004</v>
          </cell>
          <cell r="I32" t="str">
            <v>SE</v>
          </cell>
          <cell r="J32">
            <v>17.28</v>
          </cell>
          <cell r="K32">
            <v>0</v>
          </cell>
        </row>
        <row r="33">
          <cell r="B33">
            <v>19.720833333333331</v>
          </cell>
          <cell r="C33">
            <v>31.2</v>
          </cell>
          <cell r="D33">
            <v>12.3</v>
          </cell>
          <cell r="E33">
            <v>70.5</v>
          </cell>
          <cell r="F33">
            <v>94</v>
          </cell>
          <cell r="G33">
            <v>30</v>
          </cell>
          <cell r="H33">
            <v>6.48</v>
          </cell>
          <cell r="I33" t="str">
            <v>NE</v>
          </cell>
          <cell r="J33">
            <v>24.12</v>
          </cell>
          <cell r="K33">
            <v>0</v>
          </cell>
        </row>
        <row r="34">
          <cell r="B34">
            <v>20.933333333333334</v>
          </cell>
          <cell r="C34">
            <v>31.7</v>
          </cell>
          <cell r="D34">
            <v>14.3</v>
          </cell>
          <cell r="E34">
            <v>73.541666666666671</v>
          </cell>
          <cell r="F34">
            <v>93</v>
          </cell>
          <cell r="G34">
            <v>37</v>
          </cell>
          <cell r="H34">
            <v>16.559999999999999</v>
          </cell>
          <cell r="I34" t="str">
            <v>SE</v>
          </cell>
          <cell r="J34">
            <v>37.440000000000005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18.412499999999998</v>
          </cell>
          <cell r="C5">
            <v>22.1</v>
          </cell>
          <cell r="D5">
            <v>16.7</v>
          </cell>
          <cell r="E5">
            <v>92.416666666666671</v>
          </cell>
          <cell r="F5">
            <v>97</v>
          </cell>
          <cell r="G5">
            <v>78</v>
          </cell>
          <cell r="H5">
            <v>10.8</v>
          </cell>
          <cell r="I5" t="str">
            <v>SE</v>
          </cell>
          <cell r="J5">
            <v>21.6</v>
          </cell>
          <cell r="K5">
            <v>0.2</v>
          </cell>
        </row>
        <row r="6">
          <cell r="B6">
            <v>19.495833333333334</v>
          </cell>
          <cell r="C6">
            <v>22.1</v>
          </cell>
          <cell r="D6">
            <v>18.600000000000001</v>
          </cell>
          <cell r="E6">
            <v>91.875</v>
          </cell>
          <cell r="F6">
            <v>97</v>
          </cell>
          <cell r="G6">
            <v>76</v>
          </cell>
          <cell r="H6">
            <v>10.44</v>
          </cell>
          <cell r="I6" t="str">
            <v>NE</v>
          </cell>
          <cell r="J6">
            <v>23.759999999999998</v>
          </cell>
          <cell r="K6">
            <v>6.6000000000000014</v>
          </cell>
        </row>
        <row r="7">
          <cell r="B7">
            <v>18.612500000000001</v>
          </cell>
          <cell r="C7">
            <v>22.3</v>
          </cell>
          <cell r="D7">
            <v>16.3</v>
          </cell>
          <cell r="E7">
            <v>90.416666666666671</v>
          </cell>
          <cell r="F7">
            <v>97</v>
          </cell>
          <cell r="G7">
            <v>76</v>
          </cell>
          <cell r="H7">
            <v>13.32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20.841666666666665</v>
          </cell>
          <cell r="C8">
            <v>26.5</v>
          </cell>
          <cell r="D8">
            <v>16.7</v>
          </cell>
          <cell r="E8">
            <v>83.041666666666671</v>
          </cell>
          <cell r="F8">
            <v>95</v>
          </cell>
          <cell r="G8">
            <v>62</v>
          </cell>
          <cell r="H8">
            <v>12.6</v>
          </cell>
          <cell r="I8" t="str">
            <v>NE</v>
          </cell>
          <cell r="J8">
            <v>22.32</v>
          </cell>
          <cell r="K8">
            <v>0</v>
          </cell>
        </row>
        <row r="9">
          <cell r="B9">
            <v>21.962500000000002</v>
          </cell>
          <cell r="C9">
            <v>26.6</v>
          </cell>
          <cell r="D9">
            <v>17.600000000000001</v>
          </cell>
          <cell r="E9">
            <v>72.5</v>
          </cell>
          <cell r="F9">
            <v>88</v>
          </cell>
          <cell r="G9">
            <v>52</v>
          </cell>
          <cell r="H9">
            <v>14.4</v>
          </cell>
          <cell r="I9" t="str">
            <v>NE</v>
          </cell>
          <cell r="J9">
            <v>27.36</v>
          </cell>
          <cell r="K9">
            <v>0</v>
          </cell>
        </row>
        <row r="10">
          <cell r="B10">
            <v>21.216666666666665</v>
          </cell>
          <cell r="C10">
            <v>28.1</v>
          </cell>
          <cell r="D10">
            <v>16</v>
          </cell>
          <cell r="E10">
            <v>70.541666666666671</v>
          </cell>
          <cell r="F10">
            <v>91</v>
          </cell>
          <cell r="G10">
            <v>38</v>
          </cell>
          <cell r="H10">
            <v>15.120000000000001</v>
          </cell>
          <cell r="I10" t="str">
            <v>NE</v>
          </cell>
          <cell r="J10">
            <v>31.680000000000003</v>
          </cell>
          <cell r="K10">
            <v>0</v>
          </cell>
        </row>
        <row r="11">
          <cell r="B11">
            <v>22.070833333333336</v>
          </cell>
          <cell r="C11">
            <v>28.2</v>
          </cell>
          <cell r="D11">
            <v>14.6</v>
          </cell>
          <cell r="E11">
            <v>60.291666666666664</v>
          </cell>
          <cell r="F11">
            <v>86</v>
          </cell>
          <cell r="G11">
            <v>41</v>
          </cell>
          <cell r="H11">
            <v>7.9200000000000008</v>
          </cell>
          <cell r="I11" t="str">
            <v>N</v>
          </cell>
          <cell r="J11">
            <v>19.079999999999998</v>
          </cell>
          <cell r="K11">
            <v>0</v>
          </cell>
        </row>
        <row r="12">
          <cell r="B12">
            <v>22.762500000000006</v>
          </cell>
          <cell r="C12">
            <v>28.7</v>
          </cell>
          <cell r="D12">
            <v>15.3</v>
          </cell>
          <cell r="E12">
            <v>66.875</v>
          </cell>
          <cell r="F12">
            <v>95</v>
          </cell>
          <cell r="G12">
            <v>43</v>
          </cell>
          <cell r="H12">
            <v>14.4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22.704166666666666</v>
          </cell>
          <cell r="C13">
            <v>28.8</v>
          </cell>
          <cell r="D13">
            <v>18.100000000000001</v>
          </cell>
          <cell r="E13">
            <v>68.083333333333329</v>
          </cell>
          <cell r="F13">
            <v>80</v>
          </cell>
          <cell r="G13">
            <v>50</v>
          </cell>
          <cell r="H13">
            <v>14.04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23.175000000000001</v>
          </cell>
          <cell r="C14">
            <v>29.1</v>
          </cell>
          <cell r="D14">
            <v>17.3</v>
          </cell>
          <cell r="E14">
            <v>70.25</v>
          </cell>
          <cell r="F14">
            <v>91</v>
          </cell>
          <cell r="G14">
            <v>48</v>
          </cell>
          <cell r="H14">
            <v>13.68</v>
          </cell>
          <cell r="I14" t="str">
            <v>NE</v>
          </cell>
          <cell r="J14">
            <v>24.840000000000003</v>
          </cell>
          <cell r="K14">
            <v>0</v>
          </cell>
        </row>
        <row r="15">
          <cell r="B15">
            <v>23.387499999999999</v>
          </cell>
          <cell r="C15">
            <v>29.7</v>
          </cell>
          <cell r="D15">
            <v>18.2</v>
          </cell>
          <cell r="E15">
            <v>73.583333333333329</v>
          </cell>
          <cell r="F15">
            <v>93</v>
          </cell>
          <cell r="G15">
            <v>46</v>
          </cell>
          <cell r="H15">
            <v>19.079999999999998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22.691666666666666</v>
          </cell>
          <cell r="C16">
            <v>26.8</v>
          </cell>
          <cell r="D16">
            <v>19.5</v>
          </cell>
          <cell r="E16">
            <v>83.125</v>
          </cell>
          <cell r="F16">
            <v>96</v>
          </cell>
          <cell r="G16">
            <v>65</v>
          </cell>
          <cell r="H16">
            <v>9</v>
          </cell>
          <cell r="I16" t="str">
            <v>N</v>
          </cell>
          <cell r="J16">
            <v>18</v>
          </cell>
          <cell r="K16">
            <v>8.1999999999999993</v>
          </cell>
        </row>
        <row r="17">
          <cell r="B17">
            <v>22.599999999999994</v>
          </cell>
          <cell r="C17">
            <v>27.9</v>
          </cell>
          <cell r="D17">
            <v>19.2</v>
          </cell>
          <cell r="E17">
            <v>83.875</v>
          </cell>
          <cell r="F17">
            <v>97</v>
          </cell>
          <cell r="G17">
            <v>59</v>
          </cell>
          <cell r="H17">
            <v>13.68</v>
          </cell>
          <cell r="I17" t="str">
            <v>N</v>
          </cell>
          <cell r="J17">
            <v>28.44</v>
          </cell>
          <cell r="K17">
            <v>0.2</v>
          </cell>
        </row>
        <row r="18">
          <cell r="B18">
            <v>21.991666666666671</v>
          </cell>
          <cell r="C18">
            <v>28</v>
          </cell>
          <cell r="D18">
            <v>17.5</v>
          </cell>
          <cell r="E18">
            <v>76.708333333333329</v>
          </cell>
          <cell r="F18">
            <v>90</v>
          </cell>
          <cell r="G18">
            <v>52</v>
          </cell>
          <cell r="H18">
            <v>20.16</v>
          </cell>
          <cell r="I18" t="str">
            <v>N</v>
          </cell>
          <cell r="J18">
            <v>53.64</v>
          </cell>
          <cell r="K18">
            <v>0</v>
          </cell>
        </row>
        <row r="19">
          <cell r="B19">
            <v>15.949999999999998</v>
          </cell>
          <cell r="C19">
            <v>24.6</v>
          </cell>
          <cell r="D19">
            <v>13</v>
          </cell>
          <cell r="E19">
            <v>81.625</v>
          </cell>
          <cell r="F19">
            <v>96</v>
          </cell>
          <cell r="G19">
            <v>49</v>
          </cell>
          <cell r="H19">
            <v>21.6</v>
          </cell>
          <cell r="I19" t="str">
            <v>S</v>
          </cell>
          <cell r="J19">
            <v>45.36</v>
          </cell>
          <cell r="K19">
            <v>16.600000000000001</v>
          </cell>
        </row>
        <row r="20">
          <cell r="B20">
            <v>13.204166666666666</v>
          </cell>
          <cell r="C20">
            <v>20.3</v>
          </cell>
          <cell r="D20">
            <v>8.3000000000000007</v>
          </cell>
          <cell r="E20">
            <v>71.958333333333329</v>
          </cell>
          <cell r="F20">
            <v>84</v>
          </cell>
          <cell r="G20">
            <v>59</v>
          </cell>
          <cell r="H20">
            <v>13.32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19.833333333333336</v>
          </cell>
          <cell r="C21">
            <v>28.5</v>
          </cell>
          <cell r="D21">
            <v>14.5</v>
          </cell>
          <cell r="E21">
            <v>79.166666666666671</v>
          </cell>
          <cell r="F21">
            <v>92</v>
          </cell>
          <cell r="G21">
            <v>55</v>
          </cell>
          <cell r="H21">
            <v>12.24</v>
          </cell>
          <cell r="I21" t="str">
            <v>NE</v>
          </cell>
          <cell r="J21">
            <v>24.840000000000003</v>
          </cell>
          <cell r="K21">
            <v>0</v>
          </cell>
        </row>
        <row r="22">
          <cell r="B22">
            <v>18.229166666666668</v>
          </cell>
          <cell r="C22">
            <v>22.7</v>
          </cell>
          <cell r="D22">
            <v>13.7</v>
          </cell>
          <cell r="E22">
            <v>87.375</v>
          </cell>
          <cell r="F22">
            <v>96</v>
          </cell>
          <cell r="G22">
            <v>74</v>
          </cell>
          <cell r="H22">
            <v>14.04</v>
          </cell>
          <cell r="I22" t="str">
            <v>SO</v>
          </cell>
          <cell r="J22">
            <v>35.64</v>
          </cell>
          <cell r="K22">
            <v>0.4</v>
          </cell>
        </row>
        <row r="23">
          <cell r="B23">
            <v>13.658333333333333</v>
          </cell>
          <cell r="C23">
            <v>19.899999999999999</v>
          </cell>
          <cell r="D23">
            <v>8.4</v>
          </cell>
          <cell r="E23">
            <v>80.458333333333329</v>
          </cell>
          <cell r="F23">
            <v>95</v>
          </cell>
          <cell r="G23">
            <v>57</v>
          </cell>
          <cell r="H23">
            <v>16.559999999999999</v>
          </cell>
          <cell r="I23" t="str">
            <v>S</v>
          </cell>
          <cell r="J23">
            <v>36.36</v>
          </cell>
          <cell r="K23">
            <v>0</v>
          </cell>
        </row>
        <row r="24">
          <cell r="B24">
            <v>17.283333333333328</v>
          </cell>
          <cell r="C24">
            <v>23.6</v>
          </cell>
          <cell r="D24">
            <v>12.6</v>
          </cell>
          <cell r="E24">
            <v>77.458333333333329</v>
          </cell>
          <cell r="F24">
            <v>90</v>
          </cell>
          <cell r="G24">
            <v>61</v>
          </cell>
          <cell r="H24">
            <v>19.440000000000001</v>
          </cell>
          <cell r="I24" t="str">
            <v>L</v>
          </cell>
          <cell r="J24">
            <v>39.24</v>
          </cell>
          <cell r="K24">
            <v>0</v>
          </cell>
        </row>
        <row r="25">
          <cell r="B25">
            <v>21.262499999999999</v>
          </cell>
          <cell r="C25">
            <v>27.4</v>
          </cell>
          <cell r="D25">
            <v>16.8</v>
          </cell>
          <cell r="E25">
            <v>73.708333333333329</v>
          </cell>
          <cell r="F25">
            <v>88</v>
          </cell>
          <cell r="G25">
            <v>53</v>
          </cell>
          <cell r="H25">
            <v>12.96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21.774999999999995</v>
          </cell>
          <cell r="C26">
            <v>27.2</v>
          </cell>
          <cell r="D26">
            <v>16.899999999999999</v>
          </cell>
          <cell r="E26">
            <v>69.083333333333329</v>
          </cell>
          <cell r="F26">
            <v>88</v>
          </cell>
          <cell r="G26">
            <v>46</v>
          </cell>
          <cell r="H26">
            <v>15.840000000000002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21.737500000000001</v>
          </cell>
          <cell r="C27">
            <v>27.4</v>
          </cell>
          <cell r="D27">
            <v>14.9</v>
          </cell>
          <cell r="E27">
            <v>63.458333333333336</v>
          </cell>
          <cell r="F27">
            <v>92</v>
          </cell>
          <cell r="G27">
            <v>39</v>
          </cell>
          <cell r="H27">
            <v>10.8</v>
          </cell>
          <cell r="I27" t="str">
            <v>NE</v>
          </cell>
          <cell r="J27">
            <v>23.040000000000003</v>
          </cell>
          <cell r="K27">
            <v>0</v>
          </cell>
        </row>
        <row r="28">
          <cell r="B28" t="str">
            <v xml:space="preserve"> </v>
          </cell>
          <cell r="C28">
            <v>24.6</v>
          </cell>
          <cell r="D28">
            <v>14.6</v>
          </cell>
          <cell r="E28">
            <v>65.791666666666671</v>
          </cell>
          <cell r="F28">
            <v>90</v>
          </cell>
          <cell r="G28">
            <v>51</v>
          </cell>
          <cell r="H28">
            <v>14.76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18.633333333333333</v>
          </cell>
          <cell r="C29">
            <v>23.8</v>
          </cell>
          <cell r="D29">
            <v>13.8</v>
          </cell>
          <cell r="E29">
            <v>73.375</v>
          </cell>
          <cell r="F29">
            <v>89</v>
          </cell>
          <cell r="G29">
            <v>53</v>
          </cell>
          <cell r="H29">
            <v>19.079999999999998</v>
          </cell>
          <cell r="I29" t="str">
            <v>L</v>
          </cell>
          <cell r="J29">
            <v>39.24</v>
          </cell>
          <cell r="K29">
            <v>0</v>
          </cell>
        </row>
        <row r="30">
          <cell r="B30">
            <v>18.545833333333334</v>
          </cell>
          <cell r="C30">
            <v>23.4</v>
          </cell>
          <cell r="D30">
            <v>15.4</v>
          </cell>
          <cell r="E30">
            <v>75.541666666666671</v>
          </cell>
          <cell r="F30">
            <v>86</v>
          </cell>
          <cell r="G30">
            <v>61</v>
          </cell>
          <cell r="H30">
            <v>16.2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19.112500000000001</v>
          </cell>
          <cell r="C31">
            <v>24.4</v>
          </cell>
          <cell r="D31">
            <v>14</v>
          </cell>
          <cell r="E31">
            <v>72.25</v>
          </cell>
          <cell r="F31">
            <v>89</v>
          </cell>
          <cell r="G31">
            <v>55</v>
          </cell>
          <cell r="H31">
            <v>17.28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19.7</v>
          </cell>
          <cell r="C32">
            <v>25.6</v>
          </cell>
          <cell r="D32">
            <v>14.8</v>
          </cell>
          <cell r="E32">
            <v>65</v>
          </cell>
          <cell r="F32">
            <v>83</v>
          </cell>
          <cell r="G32">
            <v>41</v>
          </cell>
          <cell r="H32">
            <v>18.720000000000002</v>
          </cell>
          <cell r="I32" t="str">
            <v>NE</v>
          </cell>
          <cell r="J32">
            <v>36.36</v>
          </cell>
          <cell r="K32">
            <v>0</v>
          </cell>
        </row>
        <row r="33">
          <cell r="B33">
            <v>19.483333333333334</v>
          </cell>
          <cell r="C33">
            <v>25.9</v>
          </cell>
          <cell r="D33">
            <v>15</v>
          </cell>
          <cell r="E33">
            <v>63.666666666666664</v>
          </cell>
          <cell r="F33">
            <v>77</v>
          </cell>
          <cell r="G33">
            <v>45</v>
          </cell>
          <cell r="H33">
            <v>19.440000000000001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18.241666666666667</v>
          </cell>
          <cell r="C34">
            <v>22.7</v>
          </cell>
          <cell r="D34">
            <v>16.100000000000001</v>
          </cell>
          <cell r="E34">
            <v>79.416666666666671</v>
          </cell>
          <cell r="F34">
            <v>96</v>
          </cell>
          <cell r="G34">
            <v>60</v>
          </cell>
          <cell r="H34">
            <v>14.4</v>
          </cell>
          <cell r="I34" t="str">
            <v>N</v>
          </cell>
          <cell r="J34">
            <v>28.44</v>
          </cell>
          <cell r="K34">
            <v>33.200000000000003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17.562500000000004</v>
          </cell>
          <cell r="C5">
            <v>21</v>
          </cell>
          <cell r="D5">
            <v>15.2</v>
          </cell>
          <cell r="E5">
            <v>93.708333333333329</v>
          </cell>
          <cell r="F5">
            <v>99</v>
          </cell>
          <cell r="G5">
            <v>79</v>
          </cell>
          <cell r="H5">
            <v>10.44</v>
          </cell>
          <cell r="I5" t="str">
            <v>SE</v>
          </cell>
          <cell r="J5">
            <v>17.64</v>
          </cell>
          <cell r="K5">
            <v>0.2</v>
          </cell>
        </row>
        <row r="6">
          <cell r="B6">
            <v>18.900000000000002</v>
          </cell>
          <cell r="C6">
            <v>23.2</v>
          </cell>
          <cell r="D6">
            <v>16.899999999999999</v>
          </cell>
          <cell r="E6">
            <v>87.166666666666671</v>
          </cell>
          <cell r="F6">
            <v>95</v>
          </cell>
          <cell r="G6">
            <v>69</v>
          </cell>
          <cell r="H6">
            <v>17.64</v>
          </cell>
          <cell r="I6" t="str">
            <v>NE</v>
          </cell>
          <cell r="J6">
            <v>34.200000000000003</v>
          </cell>
          <cell r="K6">
            <v>0</v>
          </cell>
        </row>
        <row r="7">
          <cell r="B7">
            <v>17.712500000000002</v>
          </cell>
          <cell r="C7">
            <v>20.7</v>
          </cell>
          <cell r="D7">
            <v>14.4</v>
          </cell>
          <cell r="E7">
            <v>90.375</v>
          </cell>
          <cell r="F7">
            <v>98</v>
          </cell>
          <cell r="G7">
            <v>80</v>
          </cell>
          <cell r="H7">
            <v>16.920000000000002</v>
          </cell>
          <cell r="I7" t="str">
            <v>NE</v>
          </cell>
          <cell r="J7">
            <v>27.720000000000002</v>
          </cell>
          <cell r="K7">
            <v>0.2</v>
          </cell>
        </row>
        <row r="8">
          <cell r="B8">
            <v>20.395833333333336</v>
          </cell>
          <cell r="C8">
            <v>27.6</v>
          </cell>
          <cell r="D8">
            <v>15.9</v>
          </cell>
          <cell r="E8">
            <v>83.458333333333329</v>
          </cell>
          <cell r="F8">
            <v>98</v>
          </cell>
          <cell r="G8">
            <v>57</v>
          </cell>
          <cell r="H8">
            <v>14.04</v>
          </cell>
          <cell r="I8" t="str">
            <v>NE</v>
          </cell>
          <cell r="J8">
            <v>25.2</v>
          </cell>
          <cell r="K8">
            <v>0</v>
          </cell>
        </row>
        <row r="9">
          <cell r="B9">
            <v>21.429166666666664</v>
          </cell>
          <cell r="C9">
            <v>27.6</v>
          </cell>
          <cell r="D9">
            <v>16.600000000000001</v>
          </cell>
          <cell r="E9">
            <v>78.75</v>
          </cell>
          <cell r="F9">
            <v>97</v>
          </cell>
          <cell r="G9">
            <v>48</v>
          </cell>
          <cell r="H9">
            <v>16.920000000000002</v>
          </cell>
          <cell r="I9" t="str">
            <v>NE</v>
          </cell>
          <cell r="J9">
            <v>31.319999999999997</v>
          </cell>
          <cell r="K9">
            <v>0.2</v>
          </cell>
        </row>
        <row r="10">
          <cell r="B10">
            <v>21.212499999999999</v>
          </cell>
          <cell r="C10">
            <v>28.7</v>
          </cell>
          <cell r="D10">
            <v>15.7</v>
          </cell>
          <cell r="E10">
            <v>72.916666666666671</v>
          </cell>
          <cell r="F10">
            <v>95</v>
          </cell>
          <cell r="G10">
            <v>43</v>
          </cell>
          <cell r="H10">
            <v>18.720000000000002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21.708333333333332</v>
          </cell>
          <cell r="C11">
            <v>30</v>
          </cell>
          <cell r="D11">
            <v>15.1</v>
          </cell>
          <cell r="E11">
            <v>73.333333333333329</v>
          </cell>
          <cell r="F11">
            <v>96</v>
          </cell>
          <cell r="G11">
            <v>37</v>
          </cell>
          <cell r="H11">
            <v>10.8</v>
          </cell>
          <cell r="I11" t="str">
            <v>NE</v>
          </cell>
          <cell r="J11">
            <v>21.96</v>
          </cell>
          <cell r="K11">
            <v>0</v>
          </cell>
        </row>
        <row r="12">
          <cell r="B12">
            <v>22.495833333333334</v>
          </cell>
          <cell r="C12">
            <v>29.1</v>
          </cell>
          <cell r="D12">
            <v>17.3</v>
          </cell>
          <cell r="E12">
            <v>75.25</v>
          </cell>
          <cell r="F12">
            <v>92</v>
          </cell>
          <cell r="G12">
            <v>50</v>
          </cell>
          <cell r="H12">
            <v>10.8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22.229166666666668</v>
          </cell>
          <cell r="C13">
            <v>29.2</v>
          </cell>
          <cell r="D13">
            <v>14.6</v>
          </cell>
          <cell r="E13">
            <v>70.583333333333329</v>
          </cell>
          <cell r="F13">
            <v>91</v>
          </cell>
          <cell r="G13">
            <v>47</v>
          </cell>
          <cell r="H13">
            <v>12.96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24.324999999999999</v>
          </cell>
          <cell r="C14">
            <v>30.8</v>
          </cell>
          <cell r="D14">
            <v>18.8</v>
          </cell>
          <cell r="E14">
            <v>66.083333333333329</v>
          </cell>
          <cell r="F14">
            <v>88</v>
          </cell>
          <cell r="G14">
            <v>38</v>
          </cell>
          <cell r="H14">
            <v>12.24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23.791666666666668</v>
          </cell>
          <cell r="C15">
            <v>31.6</v>
          </cell>
          <cell r="D15">
            <v>18.3</v>
          </cell>
          <cell r="E15">
            <v>72.791666666666671</v>
          </cell>
          <cell r="F15">
            <v>92</v>
          </cell>
          <cell r="G15">
            <v>41</v>
          </cell>
          <cell r="H15">
            <v>20.16</v>
          </cell>
          <cell r="I15" t="str">
            <v>N</v>
          </cell>
          <cell r="J15">
            <v>43.2</v>
          </cell>
          <cell r="K15">
            <v>0</v>
          </cell>
        </row>
        <row r="16">
          <cell r="B16">
            <v>20.866666666666667</v>
          </cell>
          <cell r="C16">
            <v>24.1</v>
          </cell>
          <cell r="D16">
            <v>18.3</v>
          </cell>
          <cell r="E16">
            <v>93.958333333333329</v>
          </cell>
          <cell r="F16">
            <v>98</v>
          </cell>
          <cell r="G16">
            <v>80</v>
          </cell>
          <cell r="H16">
            <v>17.28</v>
          </cell>
          <cell r="I16" t="str">
            <v>SE</v>
          </cell>
          <cell r="J16">
            <v>31.680000000000003</v>
          </cell>
          <cell r="K16">
            <v>35.4</v>
          </cell>
        </row>
        <row r="17">
          <cell r="B17">
            <v>22.629166666666663</v>
          </cell>
          <cell r="C17">
            <v>29.3</v>
          </cell>
          <cell r="D17">
            <v>18.399999999999999</v>
          </cell>
          <cell r="E17">
            <v>86.416666666666671</v>
          </cell>
          <cell r="F17">
            <v>98</v>
          </cell>
          <cell r="G17">
            <v>53</v>
          </cell>
          <cell r="H17">
            <v>15.120000000000001</v>
          </cell>
          <cell r="I17" t="str">
            <v>NO</v>
          </cell>
          <cell r="J17">
            <v>33.119999999999997</v>
          </cell>
          <cell r="K17">
            <v>0</v>
          </cell>
        </row>
        <row r="18">
          <cell r="B18">
            <v>23.150000000000002</v>
          </cell>
          <cell r="C18">
            <v>26.8</v>
          </cell>
          <cell r="D18">
            <v>21.1</v>
          </cell>
          <cell r="E18">
            <v>75.875</v>
          </cell>
          <cell r="F18">
            <v>88</v>
          </cell>
          <cell r="G18">
            <v>62</v>
          </cell>
          <cell r="H18">
            <v>25.2</v>
          </cell>
          <cell r="I18" t="str">
            <v>NO</v>
          </cell>
          <cell r="J18">
            <v>51.480000000000004</v>
          </cell>
          <cell r="K18">
            <v>0.8</v>
          </cell>
        </row>
        <row r="19">
          <cell r="B19">
            <v>15.437499999999998</v>
          </cell>
          <cell r="C19">
            <v>22.6</v>
          </cell>
          <cell r="D19">
            <v>11.5</v>
          </cell>
          <cell r="E19">
            <v>74.458333333333329</v>
          </cell>
          <cell r="F19">
            <v>95</v>
          </cell>
          <cell r="G19">
            <v>25</v>
          </cell>
          <cell r="H19">
            <v>26.64</v>
          </cell>
          <cell r="I19" t="str">
            <v>S</v>
          </cell>
          <cell r="J19">
            <v>51.84</v>
          </cell>
          <cell r="K19">
            <v>13.6</v>
          </cell>
        </row>
        <row r="20">
          <cell r="B20">
            <v>12.174999999999997</v>
          </cell>
          <cell r="C20">
            <v>18.899999999999999</v>
          </cell>
          <cell r="D20">
            <v>5.4</v>
          </cell>
          <cell r="E20">
            <v>78.166666666666671</v>
          </cell>
          <cell r="F20">
            <v>97</v>
          </cell>
          <cell r="G20">
            <v>59</v>
          </cell>
          <cell r="H20">
            <v>14.4</v>
          </cell>
          <cell r="I20" t="str">
            <v>NE</v>
          </cell>
          <cell r="J20">
            <v>28.8</v>
          </cell>
          <cell r="K20">
            <v>0</v>
          </cell>
        </row>
        <row r="21">
          <cell r="B21">
            <v>19.630434782608692</v>
          </cell>
          <cell r="C21">
            <v>27.9</v>
          </cell>
          <cell r="D21">
            <v>13</v>
          </cell>
          <cell r="E21">
            <v>74.913043478260875</v>
          </cell>
          <cell r="F21">
            <v>89</v>
          </cell>
          <cell r="G21">
            <v>57</v>
          </cell>
          <cell r="H21">
            <v>14.4</v>
          </cell>
          <cell r="I21" t="str">
            <v>NE</v>
          </cell>
          <cell r="J21">
            <v>26.64</v>
          </cell>
          <cell r="K21">
            <v>0</v>
          </cell>
        </row>
        <row r="22">
          <cell r="B22">
            <v>18.591666666666665</v>
          </cell>
          <cell r="C22">
            <v>22.5</v>
          </cell>
          <cell r="D22">
            <v>15.2</v>
          </cell>
          <cell r="E22">
            <v>89.083333333333329</v>
          </cell>
          <cell r="F22">
            <v>95</v>
          </cell>
          <cell r="G22">
            <v>78</v>
          </cell>
          <cell r="H22">
            <v>18.36</v>
          </cell>
          <cell r="I22" t="str">
            <v>SO</v>
          </cell>
          <cell r="J22">
            <v>38.519999999999996</v>
          </cell>
          <cell r="K22">
            <v>9</v>
          </cell>
        </row>
        <row r="23">
          <cell r="B23">
            <v>13.470833333333331</v>
          </cell>
          <cell r="C23">
            <v>20.2</v>
          </cell>
          <cell r="D23">
            <v>8.1999999999999993</v>
          </cell>
          <cell r="E23">
            <v>81.625</v>
          </cell>
          <cell r="F23">
            <v>96</v>
          </cell>
          <cell r="G23">
            <v>60</v>
          </cell>
          <cell r="H23">
            <v>17.64</v>
          </cell>
          <cell r="I23" t="str">
            <v>S</v>
          </cell>
          <cell r="J23">
            <v>38.519999999999996</v>
          </cell>
          <cell r="K23">
            <v>1</v>
          </cell>
        </row>
        <row r="24">
          <cell r="B24">
            <v>16.749999999999996</v>
          </cell>
          <cell r="C24">
            <v>23.6</v>
          </cell>
          <cell r="D24">
            <v>12.5</v>
          </cell>
          <cell r="E24">
            <v>78.125</v>
          </cell>
          <cell r="F24">
            <v>92</v>
          </cell>
          <cell r="G24">
            <v>59</v>
          </cell>
          <cell r="H24">
            <v>21.6</v>
          </cell>
          <cell r="I24" t="str">
            <v>NE</v>
          </cell>
          <cell r="J24">
            <v>39.96</v>
          </cell>
          <cell r="K24">
            <v>0</v>
          </cell>
        </row>
        <row r="25">
          <cell r="B25">
            <v>20.112500000000001</v>
          </cell>
          <cell r="C25">
            <v>27.4</v>
          </cell>
          <cell r="D25">
            <v>15.3</v>
          </cell>
          <cell r="E25">
            <v>78.208333333333329</v>
          </cell>
          <cell r="F25">
            <v>92</v>
          </cell>
          <cell r="G25">
            <v>55</v>
          </cell>
          <cell r="H25">
            <v>17.28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20.908333333333331</v>
          </cell>
          <cell r="C26">
            <v>27.5</v>
          </cell>
          <cell r="D26">
            <v>15.7</v>
          </cell>
          <cell r="E26">
            <v>76.458333333333329</v>
          </cell>
          <cell r="F26">
            <v>95</v>
          </cell>
          <cell r="G26">
            <v>52</v>
          </cell>
          <cell r="H26">
            <v>14.4</v>
          </cell>
          <cell r="I26" t="str">
            <v>NE</v>
          </cell>
          <cell r="J26">
            <v>28.08</v>
          </cell>
          <cell r="K26">
            <v>0</v>
          </cell>
        </row>
        <row r="27">
          <cell r="B27">
            <v>20.704166666666669</v>
          </cell>
          <cell r="C27">
            <v>28</v>
          </cell>
          <cell r="D27">
            <v>14.1</v>
          </cell>
          <cell r="E27">
            <v>73.583333333333329</v>
          </cell>
          <cell r="F27">
            <v>97</v>
          </cell>
          <cell r="G27">
            <v>43</v>
          </cell>
          <cell r="H27">
            <v>10.8</v>
          </cell>
          <cell r="I27" t="str">
            <v>N</v>
          </cell>
          <cell r="J27">
            <v>21.6</v>
          </cell>
          <cell r="K27">
            <v>0</v>
          </cell>
        </row>
        <row r="28">
          <cell r="B28">
            <v>19.458333333333339</v>
          </cell>
          <cell r="C28">
            <v>25.2</v>
          </cell>
          <cell r="D28">
            <v>14.2</v>
          </cell>
          <cell r="E28">
            <v>78.666666666666671</v>
          </cell>
          <cell r="F28">
            <v>97</v>
          </cell>
          <cell r="G28">
            <v>60</v>
          </cell>
          <cell r="H28">
            <v>22.68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17.620833333333334</v>
          </cell>
          <cell r="C29">
            <v>23.6</v>
          </cell>
          <cell r="D29">
            <v>12.4</v>
          </cell>
          <cell r="E29">
            <v>78.916666666666671</v>
          </cell>
          <cell r="F29">
            <v>96</v>
          </cell>
          <cell r="G29">
            <v>56</v>
          </cell>
          <cell r="H29">
            <v>25.92</v>
          </cell>
          <cell r="I29" t="str">
            <v>NE</v>
          </cell>
          <cell r="J29">
            <v>45.72</v>
          </cell>
          <cell r="K29">
            <v>0</v>
          </cell>
        </row>
        <row r="30">
          <cell r="B30">
            <v>17.679166666666671</v>
          </cell>
          <cell r="C30">
            <v>23.7</v>
          </cell>
          <cell r="D30">
            <v>13.9</v>
          </cell>
          <cell r="E30">
            <v>79.208333333333329</v>
          </cell>
          <cell r="F30">
            <v>93</v>
          </cell>
          <cell r="G30">
            <v>57</v>
          </cell>
          <cell r="H30">
            <v>20.88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17.820833333333333</v>
          </cell>
          <cell r="C31">
            <v>24.8</v>
          </cell>
          <cell r="D31">
            <v>12.7</v>
          </cell>
          <cell r="E31">
            <v>78.291666666666671</v>
          </cell>
          <cell r="F31">
            <v>95</v>
          </cell>
          <cell r="G31">
            <v>53</v>
          </cell>
          <cell r="H31">
            <v>19.8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18.533333333333331</v>
          </cell>
          <cell r="C32">
            <v>25.6</v>
          </cell>
          <cell r="D32">
            <v>13</v>
          </cell>
          <cell r="E32">
            <v>73.333333333333329</v>
          </cell>
          <cell r="F32">
            <v>94</v>
          </cell>
          <cell r="G32">
            <v>46</v>
          </cell>
          <cell r="H32">
            <v>20.16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19.241666666666667</v>
          </cell>
          <cell r="C33">
            <v>26.4</v>
          </cell>
          <cell r="D33">
            <v>13.2</v>
          </cell>
          <cell r="E33">
            <v>68.083333333333329</v>
          </cell>
          <cell r="F33">
            <v>90</v>
          </cell>
          <cell r="G33">
            <v>44</v>
          </cell>
          <cell r="H33">
            <v>23.400000000000002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17.612500000000001</v>
          </cell>
          <cell r="C34">
            <v>20.8</v>
          </cell>
          <cell r="D34">
            <v>16</v>
          </cell>
          <cell r="E34">
            <v>83.875</v>
          </cell>
          <cell r="F34">
            <v>97</v>
          </cell>
          <cell r="G34">
            <v>63</v>
          </cell>
          <cell r="H34">
            <v>15.48</v>
          </cell>
          <cell r="I34" t="str">
            <v>N</v>
          </cell>
          <cell r="J34">
            <v>30.240000000000002</v>
          </cell>
          <cell r="K34">
            <v>15.600000000000001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B5">
            <v>19.104166666666668</v>
          </cell>
          <cell r="C5">
            <v>23</v>
          </cell>
          <cell r="D5">
            <v>17.2</v>
          </cell>
          <cell r="E5">
            <v>91.833333333333329</v>
          </cell>
          <cell r="F5">
            <v>97</v>
          </cell>
          <cell r="G5">
            <v>74</v>
          </cell>
          <cell r="H5">
            <v>12.24</v>
          </cell>
          <cell r="I5" t="str">
            <v>SE</v>
          </cell>
          <cell r="J5">
            <v>21.240000000000002</v>
          </cell>
          <cell r="K5" t="str">
            <v>*</v>
          </cell>
        </row>
        <row r="6">
          <cell r="B6">
            <v>19.691666666666666</v>
          </cell>
          <cell r="C6">
            <v>22.2</v>
          </cell>
          <cell r="D6">
            <v>18.7</v>
          </cell>
          <cell r="E6">
            <v>90.75</v>
          </cell>
          <cell r="F6">
            <v>96</v>
          </cell>
          <cell r="G6">
            <v>76</v>
          </cell>
          <cell r="H6">
            <v>11.16</v>
          </cell>
          <cell r="I6" t="str">
            <v>L</v>
          </cell>
          <cell r="J6">
            <v>30.6</v>
          </cell>
          <cell r="K6" t="str">
            <v>*</v>
          </cell>
        </row>
        <row r="7">
          <cell r="B7">
            <v>19.233333333333331</v>
          </cell>
          <cell r="C7">
            <v>24.6</v>
          </cell>
          <cell r="D7">
            <v>15.9</v>
          </cell>
          <cell r="E7">
            <v>86.458333333333329</v>
          </cell>
          <cell r="F7">
            <v>97</v>
          </cell>
          <cell r="G7">
            <v>65</v>
          </cell>
          <cell r="H7">
            <v>12.6</v>
          </cell>
          <cell r="I7" t="str">
            <v>L</v>
          </cell>
          <cell r="J7">
            <v>24.48</v>
          </cell>
          <cell r="K7" t="str">
            <v>*</v>
          </cell>
        </row>
        <row r="8">
          <cell r="B8">
            <v>21.325000000000003</v>
          </cell>
          <cell r="C8">
            <v>28.2</v>
          </cell>
          <cell r="D8">
            <v>17.3</v>
          </cell>
          <cell r="E8">
            <v>80.208333333333329</v>
          </cell>
          <cell r="F8">
            <v>95</v>
          </cell>
          <cell r="G8">
            <v>50</v>
          </cell>
          <cell r="H8">
            <v>11.520000000000001</v>
          </cell>
          <cell r="I8" t="str">
            <v>L</v>
          </cell>
          <cell r="J8">
            <v>24.12</v>
          </cell>
          <cell r="K8" t="str">
            <v>*</v>
          </cell>
        </row>
        <row r="9">
          <cell r="B9">
            <v>22.362499999999997</v>
          </cell>
          <cell r="C9">
            <v>28.7</v>
          </cell>
          <cell r="D9">
            <v>17.7</v>
          </cell>
          <cell r="E9">
            <v>70.791666666666671</v>
          </cell>
          <cell r="F9">
            <v>90</v>
          </cell>
          <cell r="G9">
            <v>39</v>
          </cell>
          <cell r="H9">
            <v>14.04</v>
          </cell>
          <cell r="I9" t="str">
            <v>L</v>
          </cell>
          <cell r="J9">
            <v>25.56</v>
          </cell>
          <cell r="K9" t="str">
            <v>*</v>
          </cell>
        </row>
        <row r="10">
          <cell r="B10">
            <v>22.333333333333339</v>
          </cell>
          <cell r="C10">
            <v>29.7</v>
          </cell>
          <cell r="D10">
            <v>17.3</v>
          </cell>
          <cell r="E10">
            <v>67.041666666666671</v>
          </cell>
          <cell r="F10">
            <v>86</v>
          </cell>
          <cell r="G10">
            <v>36</v>
          </cell>
          <cell r="H10">
            <v>17.28</v>
          </cell>
          <cell r="I10" t="str">
            <v>L</v>
          </cell>
          <cell r="J10">
            <v>33.840000000000003</v>
          </cell>
          <cell r="K10" t="str">
            <v>*</v>
          </cell>
        </row>
        <row r="11">
          <cell r="B11">
            <v>23.049999999999997</v>
          </cell>
          <cell r="C11">
            <v>31.2</v>
          </cell>
          <cell r="D11">
            <v>17.3</v>
          </cell>
          <cell r="E11">
            <v>63.375</v>
          </cell>
          <cell r="F11">
            <v>86</v>
          </cell>
          <cell r="G11">
            <v>33</v>
          </cell>
          <cell r="H11">
            <v>12.96</v>
          </cell>
          <cell r="I11" t="str">
            <v>L</v>
          </cell>
          <cell r="J11">
            <v>24.840000000000003</v>
          </cell>
          <cell r="K11" t="str">
            <v>*</v>
          </cell>
        </row>
        <row r="12">
          <cell r="B12">
            <v>23.704166666666669</v>
          </cell>
          <cell r="C12">
            <v>30.4</v>
          </cell>
          <cell r="D12">
            <v>17.899999999999999</v>
          </cell>
          <cell r="E12">
            <v>63.75</v>
          </cell>
          <cell r="F12">
            <v>91</v>
          </cell>
          <cell r="G12">
            <v>33</v>
          </cell>
          <cell r="H12">
            <v>15.840000000000002</v>
          </cell>
          <cell r="I12" t="str">
            <v>NE</v>
          </cell>
          <cell r="J12">
            <v>28.08</v>
          </cell>
          <cell r="K12" t="str">
            <v>*</v>
          </cell>
        </row>
        <row r="13">
          <cell r="B13">
            <v>23.574999999999999</v>
          </cell>
          <cell r="C13">
            <v>30.1</v>
          </cell>
          <cell r="D13">
            <v>17.399999999999999</v>
          </cell>
          <cell r="E13">
            <v>62.458333333333336</v>
          </cell>
          <cell r="F13">
            <v>85</v>
          </cell>
          <cell r="G13">
            <v>38</v>
          </cell>
          <cell r="H13">
            <v>19.079999999999998</v>
          </cell>
          <cell r="I13" t="str">
            <v>NE</v>
          </cell>
          <cell r="J13">
            <v>33.480000000000004</v>
          </cell>
          <cell r="K13" t="str">
            <v>*</v>
          </cell>
        </row>
        <row r="14">
          <cell r="B14">
            <v>22.908333333333331</v>
          </cell>
          <cell r="C14">
            <v>28.5</v>
          </cell>
          <cell r="D14">
            <v>19</v>
          </cell>
          <cell r="E14">
            <v>70.916666666666671</v>
          </cell>
          <cell r="F14">
            <v>86</v>
          </cell>
          <cell r="G14">
            <v>47</v>
          </cell>
          <cell r="H14">
            <v>17.64</v>
          </cell>
          <cell r="I14" t="str">
            <v>NE</v>
          </cell>
          <cell r="J14">
            <v>26.64</v>
          </cell>
          <cell r="K14" t="str">
            <v>*</v>
          </cell>
        </row>
        <row r="15">
          <cell r="B15">
            <v>23.845833333333335</v>
          </cell>
          <cell r="C15">
            <v>31.3</v>
          </cell>
          <cell r="D15">
            <v>18.399999999999999</v>
          </cell>
          <cell r="E15">
            <v>71.5</v>
          </cell>
          <cell r="F15">
            <v>94</v>
          </cell>
          <cell r="G15">
            <v>38</v>
          </cell>
          <cell r="H15">
            <v>27.36</v>
          </cell>
          <cell r="I15" t="str">
            <v>N</v>
          </cell>
          <cell r="J15">
            <v>46.440000000000005</v>
          </cell>
          <cell r="K15" t="str">
            <v>*</v>
          </cell>
        </row>
        <row r="16">
          <cell r="B16">
            <v>23.508333333333329</v>
          </cell>
          <cell r="C16">
            <v>28.6</v>
          </cell>
          <cell r="D16">
            <v>20.7</v>
          </cell>
          <cell r="E16">
            <v>78.333333333333329</v>
          </cell>
          <cell r="F16">
            <v>92</v>
          </cell>
          <cell r="G16">
            <v>60</v>
          </cell>
          <cell r="H16">
            <v>8.64</v>
          </cell>
          <cell r="I16" t="str">
            <v>S</v>
          </cell>
          <cell r="J16">
            <v>25.2</v>
          </cell>
          <cell r="K16" t="str">
            <v>*</v>
          </cell>
        </row>
        <row r="17">
          <cell r="B17">
            <v>23.895833333333332</v>
          </cell>
          <cell r="C17">
            <v>30.4</v>
          </cell>
          <cell r="D17">
            <v>19.399999999999999</v>
          </cell>
          <cell r="E17">
            <v>74.5</v>
          </cell>
          <cell r="F17">
            <v>96</v>
          </cell>
          <cell r="G17">
            <v>43</v>
          </cell>
          <cell r="H17">
            <v>16.559999999999999</v>
          </cell>
          <cell r="I17" t="str">
            <v>N</v>
          </cell>
          <cell r="J17">
            <v>30.96</v>
          </cell>
          <cell r="K17" t="str">
            <v>*</v>
          </cell>
        </row>
        <row r="18">
          <cell r="B18">
            <v>24.254166666666663</v>
          </cell>
          <cell r="C18">
            <v>31.8</v>
          </cell>
          <cell r="D18">
            <v>18.3</v>
          </cell>
          <cell r="E18">
            <v>64.416666666666671</v>
          </cell>
          <cell r="F18">
            <v>84</v>
          </cell>
          <cell r="G18">
            <v>39</v>
          </cell>
          <cell r="H18">
            <v>30.96</v>
          </cell>
          <cell r="I18" t="str">
            <v>NO</v>
          </cell>
          <cell r="J18">
            <v>60.839999999999996</v>
          </cell>
          <cell r="K18" t="str">
            <v>*</v>
          </cell>
        </row>
        <row r="19">
          <cell r="B19">
            <v>16.962499999999999</v>
          </cell>
          <cell r="C19">
            <v>25.9</v>
          </cell>
          <cell r="D19">
            <v>13.5</v>
          </cell>
          <cell r="E19">
            <v>79.208333333333329</v>
          </cell>
          <cell r="F19">
            <v>95</v>
          </cell>
          <cell r="G19">
            <v>56</v>
          </cell>
          <cell r="H19">
            <v>28.08</v>
          </cell>
          <cell r="I19" t="str">
            <v>S</v>
          </cell>
          <cell r="J19">
            <v>50.4</v>
          </cell>
          <cell r="K19" t="str">
            <v>*</v>
          </cell>
        </row>
        <row r="20">
          <cell r="B20">
            <v>14.14583333333333</v>
          </cell>
          <cell r="C20">
            <v>21.4</v>
          </cell>
          <cell r="D20">
            <v>8.9</v>
          </cell>
          <cell r="E20">
            <v>71.75</v>
          </cell>
          <cell r="F20">
            <v>79</v>
          </cell>
          <cell r="G20">
            <v>61</v>
          </cell>
          <cell r="H20">
            <v>13.32</v>
          </cell>
          <cell r="I20" t="str">
            <v>S</v>
          </cell>
          <cell r="J20">
            <v>23.040000000000003</v>
          </cell>
          <cell r="K20" t="str">
            <v>*</v>
          </cell>
        </row>
        <row r="21">
          <cell r="B21">
            <v>20.595833333333339</v>
          </cell>
          <cell r="C21">
            <v>29.7</v>
          </cell>
          <cell r="D21">
            <v>14.9</v>
          </cell>
          <cell r="E21">
            <v>71.041666666666671</v>
          </cell>
          <cell r="F21">
            <v>84</v>
          </cell>
          <cell r="G21">
            <v>48</v>
          </cell>
          <cell r="H21">
            <v>14.76</v>
          </cell>
          <cell r="I21" t="str">
            <v>L</v>
          </cell>
          <cell r="J21">
            <v>29.880000000000003</v>
          </cell>
          <cell r="K21" t="str">
            <v>*</v>
          </cell>
        </row>
        <row r="22">
          <cell r="B22">
            <v>19.645833333333332</v>
          </cell>
          <cell r="C22">
            <v>23.6</v>
          </cell>
          <cell r="D22">
            <v>15.1</v>
          </cell>
          <cell r="E22">
            <v>84.208333333333329</v>
          </cell>
          <cell r="F22">
            <v>94</v>
          </cell>
          <cell r="G22">
            <v>72</v>
          </cell>
          <cell r="H22">
            <v>18.36</v>
          </cell>
          <cell r="I22" t="str">
            <v>SO</v>
          </cell>
          <cell r="J22">
            <v>37.080000000000005</v>
          </cell>
          <cell r="K22" t="str">
            <v>*</v>
          </cell>
        </row>
        <row r="23">
          <cell r="B23">
            <v>15.68333333333333</v>
          </cell>
          <cell r="C23">
            <v>21.2</v>
          </cell>
          <cell r="D23">
            <v>10.8</v>
          </cell>
          <cell r="E23">
            <v>79</v>
          </cell>
          <cell r="F23">
            <v>93</v>
          </cell>
          <cell r="G23">
            <v>59</v>
          </cell>
          <cell r="H23">
            <v>17.28</v>
          </cell>
          <cell r="I23" t="str">
            <v>S</v>
          </cell>
          <cell r="J23">
            <v>33.119999999999997</v>
          </cell>
          <cell r="K23" t="str">
            <v>*</v>
          </cell>
        </row>
        <row r="24">
          <cell r="B24">
            <v>18.345833333333335</v>
          </cell>
          <cell r="C24">
            <v>25.1</v>
          </cell>
          <cell r="D24">
            <v>12.7</v>
          </cell>
          <cell r="E24">
            <v>73.333333333333329</v>
          </cell>
          <cell r="F24">
            <v>88</v>
          </cell>
          <cell r="G24">
            <v>53</v>
          </cell>
          <cell r="H24">
            <v>18.720000000000002</v>
          </cell>
          <cell r="I24" t="str">
            <v>L</v>
          </cell>
          <cell r="J24">
            <v>35.28</v>
          </cell>
          <cell r="K24" t="str">
            <v>*</v>
          </cell>
        </row>
        <row r="25">
          <cell r="B25">
            <v>21.616666666666671</v>
          </cell>
          <cell r="C25">
            <v>28.7</v>
          </cell>
          <cell r="D25">
            <v>16.5</v>
          </cell>
          <cell r="E25">
            <v>70.958333333333329</v>
          </cell>
          <cell r="F25">
            <v>88</v>
          </cell>
          <cell r="G25">
            <v>45</v>
          </cell>
          <cell r="H25">
            <v>14.04</v>
          </cell>
          <cell r="I25" t="str">
            <v>L</v>
          </cell>
          <cell r="J25">
            <v>37.800000000000004</v>
          </cell>
          <cell r="K25" t="str">
            <v>*</v>
          </cell>
        </row>
        <row r="26">
          <cell r="B26">
            <v>22.133333333333336</v>
          </cell>
          <cell r="C26">
            <v>28.5</v>
          </cell>
          <cell r="D26">
            <v>17.399999999999999</v>
          </cell>
          <cell r="E26">
            <v>67.5</v>
          </cell>
          <cell r="F26">
            <v>85</v>
          </cell>
          <cell r="G26">
            <v>37</v>
          </cell>
          <cell r="H26">
            <v>16.2</v>
          </cell>
          <cell r="I26" t="str">
            <v>L</v>
          </cell>
          <cell r="J26">
            <v>25.92</v>
          </cell>
          <cell r="K26" t="str">
            <v>*</v>
          </cell>
        </row>
        <row r="27">
          <cell r="B27">
            <v>22.183333333333337</v>
          </cell>
          <cell r="C27">
            <v>28.5</v>
          </cell>
          <cell r="D27">
            <v>17.2</v>
          </cell>
          <cell r="E27">
            <v>61.75</v>
          </cell>
          <cell r="F27">
            <v>83</v>
          </cell>
          <cell r="G27">
            <v>32</v>
          </cell>
          <cell r="H27">
            <v>8.2799999999999994</v>
          </cell>
          <cell r="I27" t="str">
            <v>L</v>
          </cell>
          <cell r="J27">
            <v>19.440000000000001</v>
          </cell>
          <cell r="K27" t="str">
            <v>*</v>
          </cell>
        </row>
        <row r="28">
          <cell r="B28">
            <v>20.758333333333333</v>
          </cell>
          <cell r="C28">
            <v>25.1</v>
          </cell>
          <cell r="D28">
            <v>16.899999999999999</v>
          </cell>
          <cell r="E28">
            <v>67.625</v>
          </cell>
          <cell r="F28">
            <v>84</v>
          </cell>
          <cell r="G28">
            <v>53</v>
          </cell>
          <cell r="H28">
            <v>16.559999999999999</v>
          </cell>
          <cell r="I28" t="str">
            <v>L</v>
          </cell>
          <cell r="J28">
            <v>33.119999999999997</v>
          </cell>
          <cell r="K28" t="str">
            <v>*</v>
          </cell>
        </row>
        <row r="29">
          <cell r="B29">
            <v>19.016666666666666</v>
          </cell>
          <cell r="C29">
            <v>24.8</v>
          </cell>
          <cell r="D29">
            <v>14.2</v>
          </cell>
          <cell r="E29">
            <v>70.583333333333329</v>
          </cell>
          <cell r="F29">
            <v>87</v>
          </cell>
          <cell r="G29">
            <v>50</v>
          </cell>
          <cell r="H29">
            <v>19.079999999999998</v>
          </cell>
          <cell r="I29" t="str">
            <v>L</v>
          </cell>
          <cell r="J29">
            <v>40.680000000000007</v>
          </cell>
          <cell r="K29" t="str">
            <v>*</v>
          </cell>
        </row>
        <row r="30">
          <cell r="B30">
            <v>19.116666666666671</v>
          </cell>
          <cell r="C30">
            <v>24.7</v>
          </cell>
          <cell r="D30">
            <v>14.8</v>
          </cell>
          <cell r="E30">
            <v>72.125</v>
          </cell>
          <cell r="F30">
            <v>86</v>
          </cell>
          <cell r="G30">
            <v>54</v>
          </cell>
          <cell r="H30">
            <v>22.32</v>
          </cell>
          <cell r="I30" t="str">
            <v>L</v>
          </cell>
          <cell r="J30">
            <v>38.519999999999996</v>
          </cell>
          <cell r="K30" t="str">
            <v>*</v>
          </cell>
        </row>
        <row r="31">
          <cell r="B31">
            <v>19.579166666666669</v>
          </cell>
          <cell r="C31">
            <v>26.1</v>
          </cell>
          <cell r="D31">
            <v>14.8</v>
          </cell>
          <cell r="E31">
            <v>69.291666666666671</v>
          </cell>
          <cell r="F31">
            <v>85</v>
          </cell>
          <cell r="G31">
            <v>46</v>
          </cell>
          <cell r="H31">
            <v>15.48</v>
          </cell>
          <cell r="I31" t="str">
            <v>L</v>
          </cell>
          <cell r="J31">
            <v>32.76</v>
          </cell>
          <cell r="K31" t="str">
            <v>*</v>
          </cell>
        </row>
        <row r="32">
          <cell r="B32">
            <v>19.895833333333332</v>
          </cell>
          <cell r="C32">
            <v>26.4</v>
          </cell>
          <cell r="D32">
            <v>15.1</v>
          </cell>
          <cell r="E32">
            <v>63.875</v>
          </cell>
          <cell r="F32">
            <v>84</v>
          </cell>
          <cell r="G32">
            <v>32</v>
          </cell>
          <cell r="H32">
            <v>15.840000000000002</v>
          </cell>
          <cell r="I32" t="str">
            <v>L</v>
          </cell>
          <cell r="J32">
            <v>28.08</v>
          </cell>
          <cell r="K32" t="str">
            <v>*</v>
          </cell>
        </row>
        <row r="33">
          <cell r="B33">
            <v>20.187499999999996</v>
          </cell>
          <cell r="C33">
            <v>27.5</v>
          </cell>
          <cell r="D33">
            <v>14.5</v>
          </cell>
          <cell r="E33">
            <v>59.333333333333336</v>
          </cell>
          <cell r="F33">
            <v>80</v>
          </cell>
          <cell r="G33">
            <v>34</v>
          </cell>
          <cell r="H33">
            <v>21.6</v>
          </cell>
          <cell r="I33" t="str">
            <v>L</v>
          </cell>
          <cell r="J33">
            <v>39.24</v>
          </cell>
          <cell r="K33" t="str">
            <v>*</v>
          </cell>
        </row>
        <row r="34">
          <cell r="B34">
            <v>18.608333333333331</v>
          </cell>
          <cell r="C34">
            <v>25.6</v>
          </cell>
          <cell r="D34">
            <v>16.5</v>
          </cell>
          <cell r="E34">
            <v>74.416666666666671</v>
          </cell>
          <cell r="F34">
            <v>96</v>
          </cell>
          <cell r="G34">
            <v>50</v>
          </cell>
          <cell r="H34">
            <v>15.840000000000002</v>
          </cell>
          <cell r="I34" t="str">
            <v>N</v>
          </cell>
          <cell r="J34">
            <v>37.080000000000005</v>
          </cell>
          <cell r="K34" t="str">
            <v>*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20.745833333333326</v>
          </cell>
          <cell r="C5">
            <v>24.5</v>
          </cell>
          <cell r="D5">
            <v>18.8</v>
          </cell>
          <cell r="E5">
            <v>86.25</v>
          </cell>
          <cell r="F5">
            <v>95</v>
          </cell>
          <cell r="G5">
            <v>71</v>
          </cell>
          <cell r="H5">
            <v>7.9200000000000008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21.066666666666666</v>
          </cell>
          <cell r="C6">
            <v>25.2</v>
          </cell>
          <cell r="D6">
            <v>19.600000000000001</v>
          </cell>
          <cell r="E6">
            <v>89.833333333333329</v>
          </cell>
          <cell r="F6">
            <v>97</v>
          </cell>
          <cell r="G6">
            <v>68</v>
          </cell>
          <cell r="H6">
            <v>11.879999999999999</v>
          </cell>
          <cell r="I6" t="str">
            <v>L</v>
          </cell>
          <cell r="J6">
            <v>25.2</v>
          </cell>
          <cell r="K6">
            <v>37.199999999999996</v>
          </cell>
        </row>
        <row r="7">
          <cell r="B7">
            <v>21.704166666666666</v>
          </cell>
          <cell r="C7">
            <v>28.2</v>
          </cell>
          <cell r="D7">
            <v>17.8</v>
          </cell>
          <cell r="E7">
            <v>83.166666666666671</v>
          </cell>
          <cell r="F7">
            <v>95</v>
          </cell>
          <cell r="G7">
            <v>60</v>
          </cell>
          <cell r="H7">
            <v>10.08</v>
          </cell>
          <cell r="I7" t="str">
            <v>NE</v>
          </cell>
          <cell r="J7">
            <v>19.440000000000001</v>
          </cell>
          <cell r="K7">
            <v>0</v>
          </cell>
        </row>
        <row r="8">
          <cell r="B8">
            <v>23.504166666666674</v>
          </cell>
          <cell r="C8">
            <v>30.7</v>
          </cell>
          <cell r="D8">
            <v>18.899999999999999</v>
          </cell>
          <cell r="E8">
            <v>79.208333333333329</v>
          </cell>
          <cell r="F8">
            <v>94</v>
          </cell>
          <cell r="G8">
            <v>50</v>
          </cell>
          <cell r="H8">
            <v>10.8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23.7</v>
          </cell>
          <cell r="C9">
            <v>29.7</v>
          </cell>
          <cell r="D9">
            <v>18.899999999999999</v>
          </cell>
          <cell r="E9">
            <v>70.782608695652172</v>
          </cell>
          <cell r="F9">
            <v>92</v>
          </cell>
          <cell r="G9">
            <v>37</v>
          </cell>
          <cell r="H9">
            <v>14.04</v>
          </cell>
          <cell r="I9" t="str">
            <v>L</v>
          </cell>
          <cell r="J9">
            <v>28.8</v>
          </cell>
          <cell r="K9">
            <v>0.2</v>
          </cell>
        </row>
        <row r="10">
          <cell r="B10">
            <v>21.583333333333332</v>
          </cell>
          <cell r="C10">
            <v>29.8</v>
          </cell>
          <cell r="D10">
            <v>14.1</v>
          </cell>
          <cell r="E10">
            <v>71.125</v>
          </cell>
          <cell r="F10">
            <v>96</v>
          </cell>
          <cell r="G10">
            <v>31</v>
          </cell>
          <cell r="H10">
            <v>14.76</v>
          </cell>
          <cell r="I10" t="str">
            <v>N</v>
          </cell>
          <cell r="J10">
            <v>28.8</v>
          </cell>
          <cell r="K10">
            <v>0</v>
          </cell>
        </row>
        <row r="11">
          <cell r="B11">
            <v>21.958333333333332</v>
          </cell>
          <cell r="C11">
            <v>30.6</v>
          </cell>
          <cell r="D11">
            <v>14.8</v>
          </cell>
          <cell r="E11">
            <v>70.75</v>
          </cell>
          <cell r="F11">
            <v>94</v>
          </cell>
          <cell r="G11">
            <v>37</v>
          </cell>
          <cell r="H11">
            <v>10.8</v>
          </cell>
          <cell r="I11" t="str">
            <v>SE</v>
          </cell>
          <cell r="J11">
            <v>23.759999999999998</v>
          </cell>
          <cell r="K11">
            <v>0.2</v>
          </cell>
        </row>
        <row r="12">
          <cell r="B12">
            <v>22.429166666666671</v>
          </cell>
          <cell r="C12">
            <v>30.9</v>
          </cell>
          <cell r="D12">
            <v>15.4</v>
          </cell>
          <cell r="E12">
            <v>74.416666666666671</v>
          </cell>
          <cell r="F12">
            <v>96</v>
          </cell>
          <cell r="G12">
            <v>39</v>
          </cell>
          <cell r="H12">
            <v>14.76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22.341666666666669</v>
          </cell>
          <cell r="C13">
            <v>30.4</v>
          </cell>
          <cell r="D13">
            <v>15.1</v>
          </cell>
          <cell r="E13">
            <v>75.541666666666671</v>
          </cell>
          <cell r="F13">
            <v>96</v>
          </cell>
          <cell r="G13">
            <v>46</v>
          </cell>
          <cell r="H13">
            <v>13.68</v>
          </cell>
          <cell r="I13" t="str">
            <v>SE</v>
          </cell>
          <cell r="J13">
            <v>29.16</v>
          </cell>
          <cell r="K13">
            <v>0.2</v>
          </cell>
        </row>
        <row r="14">
          <cell r="B14">
            <v>23.599999999999998</v>
          </cell>
          <cell r="C14">
            <v>30.8</v>
          </cell>
          <cell r="D14">
            <v>17</v>
          </cell>
          <cell r="E14">
            <v>75.541666666666671</v>
          </cell>
          <cell r="F14">
            <v>95</v>
          </cell>
          <cell r="G14">
            <v>45</v>
          </cell>
          <cell r="H14">
            <v>14.04</v>
          </cell>
          <cell r="I14" t="str">
            <v>S</v>
          </cell>
          <cell r="J14">
            <v>28.44</v>
          </cell>
          <cell r="K14">
            <v>0</v>
          </cell>
        </row>
        <row r="15">
          <cell r="B15">
            <v>24.379166666666666</v>
          </cell>
          <cell r="C15">
            <v>31</v>
          </cell>
          <cell r="D15">
            <v>18.2</v>
          </cell>
          <cell r="E15">
            <v>76.291666666666671</v>
          </cell>
          <cell r="F15">
            <v>95</v>
          </cell>
          <cell r="G15">
            <v>50</v>
          </cell>
          <cell r="H15">
            <v>15.840000000000002</v>
          </cell>
          <cell r="I15" t="str">
            <v>N</v>
          </cell>
          <cell r="J15">
            <v>29.16</v>
          </cell>
          <cell r="K15">
            <v>0</v>
          </cell>
        </row>
        <row r="16">
          <cell r="B16">
            <v>24.3125</v>
          </cell>
          <cell r="C16">
            <v>28.1</v>
          </cell>
          <cell r="D16">
            <v>21.9</v>
          </cell>
          <cell r="E16">
            <v>82.75</v>
          </cell>
          <cell r="F16">
            <v>96</v>
          </cell>
          <cell r="G16">
            <v>68</v>
          </cell>
          <cell r="H16">
            <v>11.520000000000001</v>
          </cell>
          <cell r="I16" t="str">
            <v>NO</v>
          </cell>
          <cell r="J16">
            <v>28.8</v>
          </cell>
          <cell r="K16">
            <v>1</v>
          </cell>
        </row>
        <row r="17">
          <cell r="B17">
            <v>23.375</v>
          </cell>
          <cell r="C17">
            <v>30.2</v>
          </cell>
          <cell r="D17">
            <v>18.2</v>
          </cell>
          <cell r="E17">
            <v>80.916666666666671</v>
          </cell>
          <cell r="F17">
            <v>97</v>
          </cell>
          <cell r="G17">
            <v>50</v>
          </cell>
          <cell r="H17">
            <v>16.920000000000002</v>
          </cell>
          <cell r="I17" t="str">
            <v>N</v>
          </cell>
          <cell r="J17">
            <v>32.76</v>
          </cell>
          <cell r="K17">
            <v>0.2</v>
          </cell>
        </row>
        <row r="18">
          <cell r="B18">
            <v>23.691666666666666</v>
          </cell>
          <cell r="C18">
            <v>28</v>
          </cell>
          <cell r="D18">
            <v>19.600000000000001</v>
          </cell>
          <cell r="E18">
            <v>76.125</v>
          </cell>
          <cell r="F18">
            <v>90</v>
          </cell>
          <cell r="G18">
            <v>62</v>
          </cell>
          <cell r="H18">
            <v>12.6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18.354166666666668</v>
          </cell>
          <cell r="C19">
            <v>25.8</v>
          </cell>
          <cell r="D19">
            <v>15</v>
          </cell>
          <cell r="E19">
            <v>80.5</v>
          </cell>
          <cell r="F19">
            <v>96</v>
          </cell>
          <cell r="G19">
            <v>55</v>
          </cell>
          <cell r="H19">
            <v>11.879999999999999</v>
          </cell>
          <cell r="I19" t="str">
            <v>S</v>
          </cell>
          <cell r="J19">
            <v>26.64</v>
          </cell>
          <cell r="K19">
            <v>17.799999999999997</v>
          </cell>
        </row>
        <row r="20">
          <cell r="B20">
            <v>16.612499999999997</v>
          </cell>
          <cell r="C20">
            <v>23.8</v>
          </cell>
          <cell r="D20">
            <v>12.2</v>
          </cell>
          <cell r="E20">
            <v>64.791666666666671</v>
          </cell>
          <cell r="F20">
            <v>87</v>
          </cell>
          <cell r="G20">
            <v>43</v>
          </cell>
          <cell r="H20">
            <v>10.8</v>
          </cell>
          <cell r="I20" t="str">
            <v>SE</v>
          </cell>
          <cell r="J20">
            <v>18.720000000000002</v>
          </cell>
          <cell r="K20">
            <v>0</v>
          </cell>
        </row>
        <row r="21">
          <cell r="B21">
            <v>21.383333333333336</v>
          </cell>
          <cell r="C21">
            <v>29.8</v>
          </cell>
          <cell r="D21">
            <v>15</v>
          </cell>
          <cell r="E21">
            <v>78.708333333333329</v>
          </cell>
          <cell r="F21">
            <v>96</v>
          </cell>
          <cell r="G21">
            <v>53</v>
          </cell>
          <cell r="H21">
            <v>18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18.583333333333332</v>
          </cell>
          <cell r="C22">
            <v>24.6</v>
          </cell>
          <cell r="D22">
            <v>14.1</v>
          </cell>
          <cell r="E22">
            <v>87.083333333333329</v>
          </cell>
          <cell r="F22">
            <v>95</v>
          </cell>
          <cell r="G22">
            <v>75</v>
          </cell>
          <cell r="H22">
            <v>14.04</v>
          </cell>
          <cell r="I22" t="str">
            <v>SO</v>
          </cell>
          <cell r="J22">
            <v>34.200000000000003</v>
          </cell>
          <cell r="K22">
            <v>0.2</v>
          </cell>
        </row>
        <row r="23">
          <cell r="B23">
            <v>14.870833333333335</v>
          </cell>
          <cell r="C23">
            <v>21.8</v>
          </cell>
          <cell r="D23">
            <v>9.8000000000000007</v>
          </cell>
          <cell r="E23">
            <v>80.708333333333329</v>
          </cell>
          <cell r="F23">
            <v>93</v>
          </cell>
          <cell r="G23">
            <v>51</v>
          </cell>
          <cell r="H23">
            <v>7.2</v>
          </cell>
          <cell r="I23" t="str">
            <v>S</v>
          </cell>
          <cell r="J23">
            <v>23.759999999999998</v>
          </cell>
          <cell r="K23">
            <v>0.2</v>
          </cell>
        </row>
        <row r="24">
          <cell r="B24">
            <v>19.983333333333334</v>
          </cell>
          <cell r="C24">
            <v>26.9</v>
          </cell>
          <cell r="D24">
            <v>15.4</v>
          </cell>
          <cell r="E24">
            <v>76.166666666666671</v>
          </cell>
          <cell r="F24">
            <v>89</v>
          </cell>
          <cell r="G24">
            <v>55</v>
          </cell>
          <cell r="H24">
            <v>14.4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21.943478260869565</v>
          </cell>
          <cell r="C25">
            <v>29.8</v>
          </cell>
          <cell r="D25">
            <v>15.1</v>
          </cell>
          <cell r="E25">
            <v>75.521739130434781</v>
          </cell>
          <cell r="F25">
            <v>96</v>
          </cell>
          <cell r="G25">
            <v>46</v>
          </cell>
          <cell r="H25">
            <v>12.6</v>
          </cell>
          <cell r="I25" t="str">
            <v>N</v>
          </cell>
          <cell r="J25">
            <v>21.240000000000002</v>
          </cell>
          <cell r="K25">
            <v>0.2</v>
          </cell>
        </row>
        <row r="26">
          <cell r="B26">
            <v>21.941666666666666</v>
          </cell>
          <cell r="C26">
            <v>30</v>
          </cell>
          <cell r="D26">
            <v>15</v>
          </cell>
          <cell r="E26">
            <v>74.041666666666671</v>
          </cell>
          <cell r="F26">
            <v>96</v>
          </cell>
          <cell r="G26">
            <v>37</v>
          </cell>
          <cell r="H26">
            <v>12.96</v>
          </cell>
          <cell r="I26" t="str">
            <v>SE</v>
          </cell>
          <cell r="J26">
            <v>30.6</v>
          </cell>
          <cell r="K26">
            <v>0</v>
          </cell>
        </row>
        <row r="27">
          <cell r="B27">
            <v>21.020833333333336</v>
          </cell>
          <cell r="C27">
            <v>29.8</v>
          </cell>
          <cell r="D27">
            <v>14.4</v>
          </cell>
          <cell r="E27">
            <v>74.916666666666671</v>
          </cell>
          <cell r="F27">
            <v>95</v>
          </cell>
          <cell r="G27">
            <v>38</v>
          </cell>
          <cell r="H27">
            <v>8.2799999999999994</v>
          </cell>
          <cell r="I27" t="str">
            <v>SE</v>
          </cell>
          <cell r="J27">
            <v>18.36</v>
          </cell>
          <cell r="K27">
            <v>0.2</v>
          </cell>
        </row>
        <row r="28">
          <cell r="B28">
            <v>20.420833333333338</v>
          </cell>
          <cell r="C28">
            <v>28.6</v>
          </cell>
          <cell r="D28">
            <v>13.6</v>
          </cell>
          <cell r="E28">
            <v>74.416666666666671</v>
          </cell>
          <cell r="F28">
            <v>96</v>
          </cell>
          <cell r="G28">
            <v>32</v>
          </cell>
          <cell r="H28">
            <v>8.2799999999999994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21.470833333333331</v>
          </cell>
          <cell r="C29">
            <v>27.6</v>
          </cell>
          <cell r="D29">
            <v>16.8</v>
          </cell>
          <cell r="E29">
            <v>69.041666666666671</v>
          </cell>
          <cell r="F29">
            <v>84</v>
          </cell>
          <cell r="G29">
            <v>46</v>
          </cell>
          <cell r="H29">
            <v>12.24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21.620833333333334</v>
          </cell>
          <cell r="C30">
            <v>27.6</v>
          </cell>
          <cell r="D30">
            <v>17.7</v>
          </cell>
          <cell r="E30">
            <v>68.75</v>
          </cell>
          <cell r="F30">
            <v>79</v>
          </cell>
          <cell r="G30">
            <v>52</v>
          </cell>
          <cell r="H30">
            <v>11.520000000000001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22.120833333333334</v>
          </cell>
          <cell r="C31">
            <v>28.8</v>
          </cell>
          <cell r="D31">
            <v>16.7</v>
          </cell>
          <cell r="E31">
            <v>67</v>
          </cell>
          <cell r="F31">
            <v>86</v>
          </cell>
          <cell r="G31">
            <v>40</v>
          </cell>
          <cell r="H31">
            <v>12.96</v>
          </cell>
          <cell r="I31" t="str">
            <v>SE</v>
          </cell>
          <cell r="J31">
            <v>32.4</v>
          </cell>
          <cell r="K31">
            <v>0</v>
          </cell>
        </row>
        <row r="32">
          <cell r="B32">
            <v>21.258333333333329</v>
          </cell>
          <cell r="C32">
            <v>27.9</v>
          </cell>
          <cell r="D32">
            <v>14.9</v>
          </cell>
          <cell r="E32">
            <v>67.625</v>
          </cell>
          <cell r="F32">
            <v>94</v>
          </cell>
          <cell r="G32">
            <v>38</v>
          </cell>
          <cell r="H32">
            <v>13.68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21.408333333333331</v>
          </cell>
          <cell r="C33">
            <v>29</v>
          </cell>
          <cell r="D33">
            <v>15.7</v>
          </cell>
          <cell r="E33">
            <v>63.208333333333336</v>
          </cell>
          <cell r="F33">
            <v>80</v>
          </cell>
          <cell r="G33">
            <v>40</v>
          </cell>
          <cell r="H33">
            <v>19.079999999999998</v>
          </cell>
          <cell r="I33" t="str">
            <v>N</v>
          </cell>
          <cell r="J33">
            <v>36</v>
          </cell>
          <cell r="K33">
            <v>0</v>
          </cell>
        </row>
        <row r="34">
          <cell r="B34">
            <v>20.95</v>
          </cell>
          <cell r="C34">
            <v>23.9</v>
          </cell>
          <cell r="D34">
            <v>18.5</v>
          </cell>
          <cell r="E34">
            <v>75.416666666666671</v>
          </cell>
          <cell r="F34">
            <v>95</v>
          </cell>
          <cell r="G34">
            <v>56</v>
          </cell>
          <cell r="H34">
            <v>11.879999999999999</v>
          </cell>
          <cell r="I34" t="str">
            <v>N</v>
          </cell>
          <cell r="J34">
            <v>29.52</v>
          </cell>
          <cell r="K34">
            <v>4.2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18.425000000000001</v>
          </cell>
          <cell r="C5">
            <v>22</v>
          </cell>
          <cell r="D5">
            <v>16.7</v>
          </cell>
          <cell r="E5">
            <v>91.291666666666671</v>
          </cell>
          <cell r="F5">
            <v>97</v>
          </cell>
          <cell r="G5">
            <v>77</v>
          </cell>
          <cell r="H5">
            <v>0.36000000000000004</v>
          </cell>
          <cell r="I5" t="str">
            <v>SE</v>
          </cell>
          <cell r="J5">
            <v>18.720000000000002</v>
          </cell>
          <cell r="K5">
            <v>0</v>
          </cell>
        </row>
        <row r="6">
          <cell r="B6">
            <v>19.087499999999999</v>
          </cell>
          <cell r="C6">
            <v>21.2</v>
          </cell>
          <cell r="D6">
            <v>17.7</v>
          </cell>
          <cell r="E6">
            <v>92.25</v>
          </cell>
          <cell r="F6">
            <v>97</v>
          </cell>
          <cell r="G6">
            <v>84</v>
          </cell>
          <cell r="H6">
            <v>0</v>
          </cell>
          <cell r="I6" t="str">
            <v>L</v>
          </cell>
          <cell r="J6">
            <v>17.64</v>
          </cell>
          <cell r="K6">
            <v>0.60000000000000009</v>
          </cell>
        </row>
        <row r="7">
          <cell r="B7">
            <v>19.3</v>
          </cell>
          <cell r="C7">
            <v>22.7</v>
          </cell>
          <cell r="D7">
            <v>16.100000000000001</v>
          </cell>
          <cell r="E7">
            <v>86.833333333333329</v>
          </cell>
          <cell r="F7">
            <v>96</v>
          </cell>
          <cell r="G7">
            <v>74</v>
          </cell>
          <cell r="H7">
            <v>1.4400000000000002</v>
          </cell>
          <cell r="I7" t="str">
            <v>NE</v>
          </cell>
          <cell r="J7">
            <v>27.720000000000002</v>
          </cell>
          <cell r="K7">
            <v>0</v>
          </cell>
        </row>
        <row r="8">
          <cell r="B8">
            <v>20.854166666666668</v>
          </cell>
          <cell r="C8">
            <v>28.4</v>
          </cell>
          <cell r="D8">
            <v>16.2</v>
          </cell>
          <cell r="E8">
            <v>82.291666666666671</v>
          </cell>
          <cell r="F8">
            <v>96</v>
          </cell>
          <cell r="G8">
            <v>55</v>
          </cell>
          <cell r="H8">
            <v>6.84</v>
          </cell>
          <cell r="I8" t="str">
            <v>L</v>
          </cell>
          <cell r="J8">
            <v>19.440000000000001</v>
          </cell>
          <cell r="K8">
            <v>0</v>
          </cell>
        </row>
        <row r="9">
          <cell r="B9">
            <v>21.841666666666665</v>
          </cell>
          <cell r="C9">
            <v>28.4</v>
          </cell>
          <cell r="D9">
            <v>16</v>
          </cell>
          <cell r="E9">
            <v>73.833333333333329</v>
          </cell>
          <cell r="F9">
            <v>95</v>
          </cell>
          <cell r="G9">
            <v>42</v>
          </cell>
          <cell r="H9">
            <v>14.04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22.383333333333329</v>
          </cell>
          <cell r="C10">
            <v>28.8</v>
          </cell>
          <cell r="D10">
            <v>16.399999999999999</v>
          </cell>
          <cell r="E10">
            <v>68.416666666666671</v>
          </cell>
          <cell r="F10">
            <v>91</v>
          </cell>
          <cell r="G10">
            <v>39</v>
          </cell>
          <cell r="H10">
            <v>14.04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21.425000000000001</v>
          </cell>
          <cell r="C11">
            <v>29.9</v>
          </cell>
          <cell r="D11">
            <v>14</v>
          </cell>
          <cell r="E11">
            <v>68.041666666666671</v>
          </cell>
          <cell r="F11">
            <v>93</v>
          </cell>
          <cell r="G11">
            <v>33</v>
          </cell>
          <cell r="H11">
            <v>0.72000000000000008</v>
          </cell>
          <cell r="I11" t="str">
            <v>N</v>
          </cell>
          <cell r="J11">
            <v>15.120000000000001</v>
          </cell>
          <cell r="K11">
            <v>0</v>
          </cell>
        </row>
        <row r="12">
          <cell r="B12">
            <v>21.966666666666665</v>
          </cell>
          <cell r="C12">
            <v>29.7</v>
          </cell>
          <cell r="D12">
            <v>15.1</v>
          </cell>
          <cell r="E12">
            <v>71.541666666666671</v>
          </cell>
          <cell r="F12">
            <v>95</v>
          </cell>
          <cell r="G12">
            <v>41</v>
          </cell>
          <cell r="H12">
            <v>3.6</v>
          </cell>
          <cell r="I12" t="str">
            <v>N</v>
          </cell>
          <cell r="J12">
            <v>27.720000000000002</v>
          </cell>
          <cell r="K12">
            <v>0</v>
          </cell>
        </row>
        <row r="13">
          <cell r="B13">
            <v>22.220833333333335</v>
          </cell>
          <cell r="C13">
            <v>29.4</v>
          </cell>
          <cell r="D13">
            <v>15.5</v>
          </cell>
          <cell r="E13">
            <v>69.125</v>
          </cell>
          <cell r="F13">
            <v>91</v>
          </cell>
          <cell r="G13">
            <v>44</v>
          </cell>
          <cell r="H13">
            <v>9</v>
          </cell>
          <cell r="I13" t="str">
            <v>N</v>
          </cell>
          <cell r="J13">
            <v>32.04</v>
          </cell>
          <cell r="K13">
            <v>0</v>
          </cell>
        </row>
        <row r="14">
          <cell r="B14">
            <v>23.841666666666665</v>
          </cell>
          <cell r="C14">
            <v>30.1</v>
          </cell>
          <cell r="D14">
            <v>17.600000000000001</v>
          </cell>
          <cell r="E14">
            <v>68.166666666666671</v>
          </cell>
          <cell r="F14">
            <v>92</v>
          </cell>
          <cell r="G14">
            <v>41</v>
          </cell>
          <cell r="H14">
            <v>4.32</v>
          </cell>
          <cell r="I14" t="str">
            <v>N</v>
          </cell>
          <cell r="J14">
            <v>26.28</v>
          </cell>
          <cell r="K14">
            <v>0</v>
          </cell>
        </row>
        <row r="15">
          <cell r="B15">
            <v>24.037500000000005</v>
          </cell>
          <cell r="C15">
            <v>30.9</v>
          </cell>
          <cell r="D15">
            <v>19.5</v>
          </cell>
          <cell r="E15">
            <v>71.375</v>
          </cell>
          <cell r="F15">
            <v>89</v>
          </cell>
          <cell r="G15">
            <v>45</v>
          </cell>
          <cell r="H15">
            <v>14.76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22.237499999999997</v>
          </cell>
          <cell r="C16">
            <v>26.2</v>
          </cell>
          <cell r="D16">
            <v>19.100000000000001</v>
          </cell>
          <cell r="E16">
            <v>88.25</v>
          </cell>
          <cell r="F16">
            <v>96</v>
          </cell>
          <cell r="G16">
            <v>69</v>
          </cell>
          <cell r="H16">
            <v>1.08</v>
          </cell>
          <cell r="I16" t="str">
            <v>SE</v>
          </cell>
          <cell r="J16">
            <v>20.88</v>
          </cell>
          <cell r="K16">
            <v>7.7999999999999989</v>
          </cell>
        </row>
        <row r="17">
          <cell r="B17">
            <v>22.979166666666671</v>
          </cell>
          <cell r="C17">
            <v>28.9</v>
          </cell>
          <cell r="D17">
            <v>18.899999999999999</v>
          </cell>
          <cell r="E17">
            <v>84.208333333333329</v>
          </cell>
          <cell r="F17">
            <v>97</v>
          </cell>
          <cell r="G17">
            <v>51</v>
          </cell>
          <cell r="H17">
            <v>5.4</v>
          </cell>
          <cell r="I17" t="str">
            <v>N</v>
          </cell>
          <cell r="J17">
            <v>26.64</v>
          </cell>
          <cell r="K17">
            <v>0.2</v>
          </cell>
        </row>
        <row r="18">
          <cell r="B18">
            <v>22.920833333333331</v>
          </cell>
          <cell r="C18">
            <v>27.6</v>
          </cell>
          <cell r="D18">
            <v>19.5</v>
          </cell>
          <cell r="E18">
            <v>74.916666666666671</v>
          </cell>
          <cell r="F18">
            <v>86</v>
          </cell>
          <cell r="G18">
            <v>58</v>
          </cell>
          <cell r="H18">
            <v>5.7600000000000007</v>
          </cell>
          <cell r="I18" t="str">
            <v>N</v>
          </cell>
          <cell r="J18">
            <v>39.96</v>
          </cell>
          <cell r="K18">
            <v>0</v>
          </cell>
        </row>
        <row r="19">
          <cell r="B19">
            <v>15.924999999999999</v>
          </cell>
          <cell r="C19">
            <v>23.8</v>
          </cell>
          <cell r="D19">
            <v>11.8</v>
          </cell>
          <cell r="E19">
            <v>78.625</v>
          </cell>
          <cell r="F19">
            <v>96</v>
          </cell>
          <cell r="G19">
            <v>30</v>
          </cell>
          <cell r="H19">
            <v>10.44</v>
          </cell>
          <cell r="I19" t="str">
            <v>S</v>
          </cell>
          <cell r="J19">
            <v>40.32</v>
          </cell>
          <cell r="K19">
            <v>20.400000000000002</v>
          </cell>
        </row>
        <row r="20">
          <cell r="B20">
            <v>12.608333333333334</v>
          </cell>
          <cell r="C20">
            <v>19.8</v>
          </cell>
          <cell r="D20">
            <v>6.2</v>
          </cell>
          <cell r="E20">
            <v>73.416666666666671</v>
          </cell>
          <cell r="F20">
            <v>94</v>
          </cell>
          <cell r="G20">
            <v>49</v>
          </cell>
          <cell r="H20">
            <v>1.4400000000000002</v>
          </cell>
          <cell r="I20" t="str">
            <v>SE</v>
          </cell>
          <cell r="J20">
            <v>21.96</v>
          </cell>
          <cell r="K20">
            <v>0</v>
          </cell>
        </row>
        <row r="21">
          <cell r="B21">
            <v>19.829166666666662</v>
          </cell>
          <cell r="C21">
            <v>28.8</v>
          </cell>
          <cell r="D21">
            <v>12.5</v>
          </cell>
          <cell r="E21">
            <v>77.083333333333329</v>
          </cell>
          <cell r="F21">
            <v>96</v>
          </cell>
          <cell r="G21">
            <v>53</v>
          </cell>
          <cell r="H21">
            <v>7.2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18.625</v>
          </cell>
          <cell r="C22">
            <v>24.1</v>
          </cell>
          <cell r="D22">
            <v>14.4</v>
          </cell>
          <cell r="E22">
            <v>88.541666666666671</v>
          </cell>
          <cell r="F22">
            <v>96</v>
          </cell>
          <cell r="G22">
            <v>74</v>
          </cell>
          <cell r="H22">
            <v>10.08</v>
          </cell>
          <cell r="I22" t="str">
            <v>SO</v>
          </cell>
          <cell r="J22">
            <v>30.96</v>
          </cell>
          <cell r="K22">
            <v>1.2</v>
          </cell>
        </row>
        <row r="23">
          <cell r="B23">
            <v>13.637500000000003</v>
          </cell>
          <cell r="C23">
            <v>20.7</v>
          </cell>
          <cell r="D23">
            <v>8.1999999999999993</v>
          </cell>
          <cell r="E23">
            <v>80.791666666666671</v>
          </cell>
          <cell r="F23">
            <v>95</v>
          </cell>
          <cell r="G23">
            <v>54</v>
          </cell>
          <cell r="H23">
            <v>7.9200000000000008</v>
          </cell>
          <cell r="I23" t="str">
            <v>S</v>
          </cell>
          <cell r="J23">
            <v>34.200000000000003</v>
          </cell>
          <cell r="K23">
            <v>0</v>
          </cell>
        </row>
        <row r="24">
          <cell r="B24">
            <v>17.220833333333335</v>
          </cell>
          <cell r="C24">
            <v>25</v>
          </cell>
          <cell r="D24">
            <v>12.6</v>
          </cell>
          <cell r="E24">
            <v>77.625</v>
          </cell>
          <cell r="F24">
            <v>92</v>
          </cell>
          <cell r="G24">
            <v>55</v>
          </cell>
          <cell r="H24">
            <v>14.04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20.691666666666666</v>
          </cell>
          <cell r="C25">
            <v>28</v>
          </cell>
          <cell r="D25">
            <v>14.1</v>
          </cell>
          <cell r="E25">
            <v>75.958333333333329</v>
          </cell>
          <cell r="F25">
            <v>96</v>
          </cell>
          <cell r="G25">
            <v>51</v>
          </cell>
          <cell r="H25">
            <v>3.9600000000000004</v>
          </cell>
          <cell r="I25" t="str">
            <v>NE</v>
          </cell>
          <cell r="J25">
            <v>26.64</v>
          </cell>
          <cell r="K25">
            <v>0</v>
          </cell>
        </row>
        <row r="26">
          <cell r="B26">
            <v>21.862500000000001</v>
          </cell>
          <cell r="C26">
            <v>28.6</v>
          </cell>
          <cell r="D26">
            <v>15.4</v>
          </cell>
          <cell r="E26">
            <v>70.583333333333329</v>
          </cell>
          <cell r="F26">
            <v>96</v>
          </cell>
          <cell r="G26">
            <v>38</v>
          </cell>
          <cell r="H26">
            <v>13.32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20.208333333333332</v>
          </cell>
          <cell r="C27">
            <v>28</v>
          </cell>
          <cell r="D27">
            <v>13.7</v>
          </cell>
          <cell r="E27">
            <v>74.208333333333329</v>
          </cell>
          <cell r="F27">
            <v>97</v>
          </cell>
          <cell r="G27">
            <v>36</v>
          </cell>
          <cell r="H27">
            <v>0.36000000000000004</v>
          </cell>
          <cell r="I27" t="str">
            <v>N</v>
          </cell>
          <cell r="J27">
            <v>16.559999999999999</v>
          </cell>
          <cell r="K27">
            <v>0</v>
          </cell>
        </row>
        <row r="28">
          <cell r="B28">
            <v>19.341666666666669</v>
          </cell>
          <cell r="C28">
            <v>26.2</v>
          </cell>
          <cell r="D28">
            <v>13.6</v>
          </cell>
          <cell r="E28">
            <v>76.916666666666671</v>
          </cell>
          <cell r="F28">
            <v>96</v>
          </cell>
          <cell r="G28">
            <v>53</v>
          </cell>
          <cell r="H28">
            <v>7.2</v>
          </cell>
          <cell r="I28" t="str">
            <v>L</v>
          </cell>
          <cell r="J28">
            <v>31.319999999999997</v>
          </cell>
          <cell r="K28">
            <v>0.2</v>
          </cell>
        </row>
        <row r="29">
          <cell r="B29">
            <v>19.008333333333336</v>
          </cell>
          <cell r="C29">
            <v>25</v>
          </cell>
          <cell r="D29">
            <v>14.6</v>
          </cell>
          <cell r="E29">
            <v>71.791666666666671</v>
          </cell>
          <cell r="F29">
            <v>84</v>
          </cell>
          <cell r="G29">
            <v>51</v>
          </cell>
          <cell r="H29">
            <v>8.64</v>
          </cell>
          <cell r="I29" t="str">
            <v>L</v>
          </cell>
          <cell r="J29">
            <v>42.480000000000004</v>
          </cell>
          <cell r="K29">
            <v>0</v>
          </cell>
        </row>
        <row r="30">
          <cell r="B30">
            <v>18.7</v>
          </cell>
          <cell r="C30">
            <v>24</v>
          </cell>
          <cell r="D30">
            <v>15</v>
          </cell>
          <cell r="E30">
            <v>73.833333333333329</v>
          </cell>
          <cell r="F30">
            <v>87</v>
          </cell>
          <cell r="G30">
            <v>57</v>
          </cell>
          <cell r="H30">
            <v>5.04</v>
          </cell>
          <cell r="I30" t="str">
            <v>L</v>
          </cell>
          <cell r="J30">
            <v>37.440000000000005</v>
          </cell>
          <cell r="K30">
            <v>0</v>
          </cell>
        </row>
        <row r="31">
          <cell r="B31">
            <v>19.07083333333334</v>
          </cell>
          <cell r="C31">
            <v>25.6</v>
          </cell>
          <cell r="D31">
            <v>13.1</v>
          </cell>
          <cell r="E31">
            <v>72.666666666666671</v>
          </cell>
          <cell r="F31">
            <v>92</v>
          </cell>
          <cell r="G31">
            <v>50</v>
          </cell>
          <cell r="H31">
            <v>2.8800000000000003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19.283333333333335</v>
          </cell>
          <cell r="C32">
            <v>27</v>
          </cell>
          <cell r="D32">
            <v>13.4</v>
          </cell>
          <cell r="E32">
            <v>68.458333333333329</v>
          </cell>
          <cell r="F32">
            <v>93</v>
          </cell>
          <cell r="G32">
            <v>33</v>
          </cell>
          <cell r="H32">
            <v>9.3600000000000012</v>
          </cell>
          <cell r="I32" t="str">
            <v>NE</v>
          </cell>
          <cell r="J32">
            <v>34.92</v>
          </cell>
          <cell r="K32">
            <v>0</v>
          </cell>
        </row>
        <row r="33">
          <cell r="B33">
            <v>20.229166666666664</v>
          </cell>
          <cell r="C33">
            <v>26.9</v>
          </cell>
          <cell r="D33">
            <v>13.7</v>
          </cell>
          <cell r="E33">
            <v>62.916666666666664</v>
          </cell>
          <cell r="F33">
            <v>87</v>
          </cell>
          <cell r="G33">
            <v>40</v>
          </cell>
          <cell r="H33">
            <v>10.08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18.541666666666668</v>
          </cell>
          <cell r="C34">
            <v>21.3</v>
          </cell>
          <cell r="D34">
            <v>16.5</v>
          </cell>
          <cell r="E34">
            <v>77.25</v>
          </cell>
          <cell r="F34">
            <v>96</v>
          </cell>
          <cell r="G34">
            <v>59</v>
          </cell>
          <cell r="H34">
            <v>4.6800000000000006</v>
          </cell>
          <cell r="I34" t="str">
            <v>NE</v>
          </cell>
          <cell r="J34">
            <v>28.44</v>
          </cell>
          <cell r="K34">
            <v>16.600000000000001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18.75</v>
          </cell>
          <cell r="C5">
            <v>20.5</v>
          </cell>
          <cell r="D5">
            <v>17.399999999999999</v>
          </cell>
          <cell r="E5">
            <v>97.291666666666671</v>
          </cell>
          <cell r="F5">
            <v>99</v>
          </cell>
          <cell r="G5">
            <v>93</v>
          </cell>
          <cell r="H5">
            <v>9.3600000000000012</v>
          </cell>
          <cell r="I5" t="str">
            <v>SO</v>
          </cell>
          <cell r="J5">
            <v>22.32</v>
          </cell>
          <cell r="K5">
            <v>1.2</v>
          </cell>
        </row>
        <row r="6">
          <cell r="B6">
            <v>20.037500000000001</v>
          </cell>
          <cell r="C6">
            <v>23.2</v>
          </cell>
          <cell r="D6">
            <v>19</v>
          </cell>
          <cell r="E6">
            <v>94.041666666666671</v>
          </cell>
          <cell r="F6">
            <v>99</v>
          </cell>
          <cell r="G6">
            <v>73</v>
          </cell>
          <cell r="H6">
            <v>8.64</v>
          </cell>
          <cell r="I6" t="str">
            <v>SO</v>
          </cell>
          <cell r="J6">
            <v>25.56</v>
          </cell>
          <cell r="K6">
            <v>24.199999999999996</v>
          </cell>
        </row>
        <row r="7">
          <cell r="B7">
            <v>20.233333333333331</v>
          </cell>
          <cell r="C7">
            <v>25.8</v>
          </cell>
          <cell r="D7">
            <v>17.8</v>
          </cell>
          <cell r="E7">
            <v>89.458333333333329</v>
          </cell>
          <cell r="F7">
            <v>98</v>
          </cell>
          <cell r="G7">
            <v>66</v>
          </cell>
          <cell r="H7">
            <v>9.3600000000000012</v>
          </cell>
          <cell r="I7" t="str">
            <v>SO</v>
          </cell>
          <cell r="J7">
            <v>20.88</v>
          </cell>
          <cell r="K7">
            <v>0</v>
          </cell>
        </row>
        <row r="8">
          <cell r="B8">
            <v>21.145833333333332</v>
          </cell>
          <cell r="C8">
            <v>27.8</v>
          </cell>
          <cell r="D8">
            <v>16</v>
          </cell>
          <cell r="E8">
            <v>86.833333333333329</v>
          </cell>
          <cell r="F8">
            <v>99</v>
          </cell>
          <cell r="G8">
            <v>60</v>
          </cell>
          <cell r="H8">
            <v>8.64</v>
          </cell>
          <cell r="I8" t="str">
            <v>SO</v>
          </cell>
          <cell r="J8">
            <v>18.36</v>
          </cell>
          <cell r="K8">
            <v>0</v>
          </cell>
        </row>
        <row r="9">
          <cell r="B9">
            <v>20.479166666666668</v>
          </cell>
          <cell r="C9">
            <v>27.9</v>
          </cell>
          <cell r="D9">
            <v>13.7</v>
          </cell>
          <cell r="E9">
            <v>80.958333333333329</v>
          </cell>
          <cell r="F9">
            <v>99</v>
          </cell>
          <cell r="G9">
            <v>41</v>
          </cell>
          <cell r="H9">
            <v>10.44</v>
          </cell>
          <cell r="I9" t="str">
            <v>SO</v>
          </cell>
          <cell r="J9">
            <v>27.36</v>
          </cell>
          <cell r="K9">
            <v>0</v>
          </cell>
        </row>
        <row r="10">
          <cell r="B10">
            <v>19.566666666666666</v>
          </cell>
          <cell r="C10">
            <v>29.8</v>
          </cell>
          <cell r="D10">
            <v>12.2</v>
          </cell>
          <cell r="E10">
            <v>76.708333333333329</v>
          </cell>
          <cell r="F10">
            <v>99</v>
          </cell>
          <cell r="G10">
            <v>31</v>
          </cell>
          <cell r="H10">
            <v>6.84</v>
          </cell>
          <cell r="I10" t="str">
            <v>NE</v>
          </cell>
          <cell r="J10">
            <v>24.12</v>
          </cell>
          <cell r="K10">
            <v>0</v>
          </cell>
        </row>
        <row r="11">
          <cell r="B11">
            <v>19.133333333333333</v>
          </cell>
          <cell r="C11">
            <v>30.5</v>
          </cell>
          <cell r="D11">
            <v>10.9</v>
          </cell>
          <cell r="E11">
            <v>77.708333333333329</v>
          </cell>
          <cell r="F11">
            <v>98</v>
          </cell>
          <cell r="G11">
            <v>40</v>
          </cell>
          <cell r="H11">
            <v>4.6800000000000006</v>
          </cell>
          <cell r="I11" t="str">
            <v>NE</v>
          </cell>
          <cell r="J11">
            <v>18.36</v>
          </cell>
          <cell r="K11">
            <v>0</v>
          </cell>
        </row>
        <row r="12">
          <cell r="B12">
            <v>20.716666666666665</v>
          </cell>
          <cell r="C12">
            <v>31</v>
          </cell>
          <cell r="D12">
            <v>13.4</v>
          </cell>
          <cell r="E12">
            <v>77.041666666666671</v>
          </cell>
          <cell r="F12">
            <v>98</v>
          </cell>
          <cell r="G12">
            <v>33</v>
          </cell>
          <cell r="H12">
            <v>7.2</v>
          </cell>
          <cell r="I12" t="str">
            <v>NE</v>
          </cell>
          <cell r="J12">
            <v>19.079999999999998</v>
          </cell>
          <cell r="K12">
            <v>0.2</v>
          </cell>
        </row>
        <row r="13">
          <cell r="B13">
            <v>20.350000000000001</v>
          </cell>
          <cell r="C13">
            <v>31.1</v>
          </cell>
          <cell r="D13">
            <v>13.3</v>
          </cell>
          <cell r="E13">
            <v>78.75</v>
          </cell>
          <cell r="F13">
            <v>98</v>
          </cell>
          <cell r="G13">
            <v>43</v>
          </cell>
          <cell r="H13">
            <v>6.48</v>
          </cell>
          <cell r="I13" t="str">
            <v>NE</v>
          </cell>
          <cell r="J13">
            <v>23.040000000000003</v>
          </cell>
          <cell r="K13">
            <v>0</v>
          </cell>
        </row>
        <row r="14">
          <cell r="B14">
            <v>21.083333333333332</v>
          </cell>
          <cell r="C14">
            <v>30.9</v>
          </cell>
          <cell r="D14">
            <v>13.9</v>
          </cell>
          <cell r="E14">
            <v>81</v>
          </cell>
          <cell r="F14">
            <v>98</v>
          </cell>
          <cell r="G14">
            <v>43</v>
          </cell>
          <cell r="H14">
            <v>5.4</v>
          </cell>
          <cell r="I14" t="str">
            <v>NE</v>
          </cell>
          <cell r="J14">
            <v>17.64</v>
          </cell>
          <cell r="K14">
            <v>0</v>
          </cell>
        </row>
        <row r="15">
          <cell r="B15">
            <v>22.36</v>
          </cell>
          <cell r="C15">
            <v>30.9</v>
          </cell>
          <cell r="D15">
            <v>16.2</v>
          </cell>
          <cell r="E15">
            <v>79.791666666666671</v>
          </cell>
          <cell r="F15">
            <v>98</v>
          </cell>
          <cell r="G15">
            <v>45</v>
          </cell>
          <cell r="H15">
            <v>9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22.245833333333337</v>
          </cell>
          <cell r="C16">
            <v>28.5</v>
          </cell>
          <cell r="D16">
            <v>18.2</v>
          </cell>
          <cell r="E16">
            <v>85.583333333333329</v>
          </cell>
          <cell r="F16">
            <v>97</v>
          </cell>
          <cell r="G16">
            <v>62</v>
          </cell>
          <cell r="H16">
            <v>13.68</v>
          </cell>
          <cell r="I16" t="str">
            <v>NE</v>
          </cell>
          <cell r="J16">
            <v>24.840000000000003</v>
          </cell>
          <cell r="K16">
            <v>0.6</v>
          </cell>
        </row>
        <row r="17">
          <cell r="B17">
            <v>21.554166666666664</v>
          </cell>
          <cell r="C17">
            <v>30.2</v>
          </cell>
          <cell r="D17">
            <v>16</v>
          </cell>
          <cell r="E17">
            <v>85.041666666666671</v>
          </cell>
          <cell r="F17">
            <v>99</v>
          </cell>
          <cell r="G17">
            <v>46</v>
          </cell>
          <cell r="H17">
            <v>8.64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22.245833333333334</v>
          </cell>
          <cell r="C18">
            <v>30</v>
          </cell>
          <cell r="D18">
            <v>16.3</v>
          </cell>
          <cell r="E18">
            <v>77.458333333333329</v>
          </cell>
          <cell r="F18">
            <v>98</v>
          </cell>
          <cell r="G18">
            <v>48</v>
          </cell>
          <cell r="H18">
            <v>11.16</v>
          </cell>
          <cell r="I18" t="str">
            <v>L</v>
          </cell>
          <cell r="J18">
            <v>34.56</v>
          </cell>
          <cell r="K18">
            <v>0</v>
          </cell>
        </row>
        <row r="19">
          <cell r="B19">
            <v>17.05</v>
          </cell>
          <cell r="C19">
            <v>24</v>
          </cell>
          <cell r="D19">
            <v>13.3</v>
          </cell>
          <cell r="E19">
            <v>84.291666666666671</v>
          </cell>
          <cell r="F19">
            <v>98</v>
          </cell>
          <cell r="G19">
            <v>60</v>
          </cell>
          <cell r="H19">
            <v>11.520000000000001</v>
          </cell>
          <cell r="I19" t="str">
            <v>O</v>
          </cell>
          <cell r="J19">
            <v>39.96</v>
          </cell>
          <cell r="K19">
            <v>11.199999999999998</v>
          </cell>
        </row>
        <row r="20">
          <cell r="B20">
            <v>15.041666666666666</v>
          </cell>
          <cell r="C20">
            <v>23.3</v>
          </cell>
          <cell r="D20">
            <v>9.6</v>
          </cell>
          <cell r="E20">
            <v>70.166666666666671</v>
          </cell>
          <cell r="F20">
            <v>85</v>
          </cell>
          <cell r="G20">
            <v>58</v>
          </cell>
          <cell r="H20">
            <v>6.84</v>
          </cell>
          <cell r="I20" t="str">
            <v>O</v>
          </cell>
          <cell r="J20">
            <v>21.96</v>
          </cell>
          <cell r="K20">
            <v>0</v>
          </cell>
        </row>
        <row r="21">
          <cell r="B21">
            <v>19.283333333333335</v>
          </cell>
          <cell r="C21">
            <v>30.7</v>
          </cell>
          <cell r="D21">
            <v>11.7</v>
          </cell>
          <cell r="E21">
            <v>83.5</v>
          </cell>
          <cell r="F21">
            <v>99</v>
          </cell>
          <cell r="G21">
            <v>47</v>
          </cell>
          <cell r="H21">
            <v>5.7600000000000007</v>
          </cell>
          <cell r="I21" t="str">
            <v>L</v>
          </cell>
          <cell r="J21">
            <v>30.240000000000002</v>
          </cell>
          <cell r="K21">
            <v>0</v>
          </cell>
        </row>
        <row r="22">
          <cell r="B22">
            <v>18.641666666666666</v>
          </cell>
          <cell r="C22">
            <v>22.9</v>
          </cell>
          <cell r="D22">
            <v>14.7</v>
          </cell>
          <cell r="E22">
            <v>88.666666666666671</v>
          </cell>
          <cell r="F22">
            <v>98</v>
          </cell>
          <cell r="G22">
            <v>69</v>
          </cell>
          <cell r="H22">
            <v>11.879999999999999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13.954166666666667</v>
          </cell>
          <cell r="C23">
            <v>18</v>
          </cell>
          <cell r="D23">
            <v>8.9</v>
          </cell>
          <cell r="E23">
            <v>82.083333333333329</v>
          </cell>
          <cell r="F23">
            <v>94</v>
          </cell>
          <cell r="G23">
            <v>67</v>
          </cell>
          <cell r="H23">
            <v>9.7200000000000006</v>
          </cell>
          <cell r="I23" t="str">
            <v>O</v>
          </cell>
          <cell r="J23">
            <v>28.8</v>
          </cell>
          <cell r="K23">
            <v>0</v>
          </cell>
        </row>
        <row r="24">
          <cell r="B24">
            <v>18.283333333333335</v>
          </cell>
          <cell r="C24">
            <v>25.1</v>
          </cell>
          <cell r="D24">
            <v>14.1</v>
          </cell>
          <cell r="E24">
            <v>80.375</v>
          </cell>
          <cell r="F24">
            <v>96</v>
          </cell>
          <cell r="G24">
            <v>57</v>
          </cell>
          <cell r="H24">
            <v>14.04</v>
          </cell>
          <cell r="I24" t="str">
            <v>SO</v>
          </cell>
          <cell r="J24">
            <v>30.6</v>
          </cell>
          <cell r="K24">
            <v>0</v>
          </cell>
        </row>
        <row r="25">
          <cell r="B25">
            <v>19.695833333333336</v>
          </cell>
          <cell r="C25">
            <v>29.8</v>
          </cell>
          <cell r="D25">
            <v>12.8</v>
          </cell>
          <cell r="E25">
            <v>81.333333333333329</v>
          </cell>
          <cell r="F25">
            <v>99</v>
          </cell>
          <cell r="G25">
            <v>43</v>
          </cell>
          <cell r="H25">
            <v>5.4</v>
          </cell>
          <cell r="I25" t="str">
            <v>NE</v>
          </cell>
          <cell r="J25">
            <v>13.32</v>
          </cell>
          <cell r="K25">
            <v>0</v>
          </cell>
        </row>
        <row r="26">
          <cell r="B26">
            <v>19.691666666666666</v>
          </cell>
          <cell r="C26">
            <v>29.1</v>
          </cell>
          <cell r="D26">
            <v>12.3</v>
          </cell>
          <cell r="E26">
            <v>79.041666666666671</v>
          </cell>
          <cell r="F26">
            <v>99</v>
          </cell>
          <cell r="G26">
            <v>38</v>
          </cell>
          <cell r="H26">
            <v>7.2</v>
          </cell>
          <cell r="I26" t="str">
            <v>NE</v>
          </cell>
          <cell r="J26">
            <v>21.240000000000002</v>
          </cell>
          <cell r="K26">
            <v>0</v>
          </cell>
        </row>
        <row r="27">
          <cell r="B27">
            <v>19.008333333333333</v>
          </cell>
          <cell r="C27">
            <v>29</v>
          </cell>
          <cell r="D27">
            <v>12.3</v>
          </cell>
          <cell r="E27">
            <v>79.416666666666671</v>
          </cell>
          <cell r="F27">
            <v>98</v>
          </cell>
          <cell r="G27">
            <v>37</v>
          </cell>
          <cell r="H27">
            <v>6.48</v>
          </cell>
          <cell r="I27" t="str">
            <v>NE</v>
          </cell>
          <cell r="J27">
            <v>14.04</v>
          </cell>
          <cell r="K27">
            <v>0</v>
          </cell>
        </row>
        <row r="28">
          <cell r="B28">
            <v>18.195833333333333</v>
          </cell>
          <cell r="C28">
            <v>25.8</v>
          </cell>
          <cell r="D28">
            <v>11.5</v>
          </cell>
          <cell r="E28">
            <v>79.458333333333329</v>
          </cell>
          <cell r="F28">
            <v>98</v>
          </cell>
          <cell r="G28">
            <v>50</v>
          </cell>
          <cell r="H28">
            <v>11.879999999999999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19.233333333333334</v>
          </cell>
          <cell r="C29">
            <v>25.3</v>
          </cell>
          <cell r="D29">
            <v>14.4</v>
          </cell>
          <cell r="E29">
            <v>76.208333333333329</v>
          </cell>
          <cell r="F29">
            <v>93</v>
          </cell>
          <cell r="G29">
            <v>51</v>
          </cell>
          <cell r="H29">
            <v>12.6</v>
          </cell>
          <cell r="I29" t="str">
            <v>SO</v>
          </cell>
          <cell r="J29">
            <v>32.76</v>
          </cell>
          <cell r="K29">
            <v>0</v>
          </cell>
        </row>
        <row r="30">
          <cell r="B30">
            <v>18.870833333333337</v>
          </cell>
          <cell r="C30">
            <v>24.6</v>
          </cell>
          <cell r="D30">
            <v>15</v>
          </cell>
          <cell r="E30">
            <v>77.875</v>
          </cell>
          <cell r="F30">
            <v>92</v>
          </cell>
          <cell r="G30">
            <v>58</v>
          </cell>
          <cell r="H30">
            <v>12.24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19.362500000000001</v>
          </cell>
          <cell r="C31">
            <v>26.6</v>
          </cell>
          <cell r="D31">
            <v>14.2</v>
          </cell>
          <cell r="E31">
            <v>76.791666666666671</v>
          </cell>
          <cell r="F31">
            <v>97</v>
          </cell>
          <cell r="G31">
            <v>48</v>
          </cell>
          <cell r="H31">
            <v>11.16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18.733333333333331</v>
          </cell>
          <cell r="C32">
            <v>27.9</v>
          </cell>
          <cell r="D32">
            <v>11.6</v>
          </cell>
          <cell r="E32">
            <v>73.875</v>
          </cell>
          <cell r="F32">
            <v>98</v>
          </cell>
          <cell r="G32">
            <v>34</v>
          </cell>
          <cell r="H32">
            <v>8.64</v>
          </cell>
          <cell r="I32" t="str">
            <v>SO</v>
          </cell>
          <cell r="J32">
            <v>21.240000000000002</v>
          </cell>
          <cell r="K32">
            <v>0</v>
          </cell>
        </row>
        <row r="33">
          <cell r="B33">
            <v>17.629166666666666</v>
          </cell>
          <cell r="C33">
            <v>27.4</v>
          </cell>
          <cell r="D33">
            <v>10.1</v>
          </cell>
          <cell r="E33">
            <v>75.458333333333329</v>
          </cell>
          <cell r="F33">
            <v>98</v>
          </cell>
          <cell r="G33">
            <v>40</v>
          </cell>
          <cell r="H33">
            <v>6.48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18.083333333333332</v>
          </cell>
          <cell r="C34">
            <v>27</v>
          </cell>
          <cell r="D34">
            <v>14.9</v>
          </cell>
          <cell r="E34">
            <v>87.125</v>
          </cell>
          <cell r="F34">
            <v>98</v>
          </cell>
          <cell r="G34">
            <v>47</v>
          </cell>
          <cell r="H34">
            <v>9</v>
          </cell>
          <cell r="I34" t="str">
            <v>NE</v>
          </cell>
          <cell r="J34">
            <v>28.44</v>
          </cell>
          <cell r="K34">
            <v>18.200000000000003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22.595833333333335</v>
          </cell>
          <cell r="C5">
            <v>28.1</v>
          </cell>
          <cell r="D5">
            <v>19.600000000000001</v>
          </cell>
          <cell r="E5">
            <v>86.416666666666671</v>
          </cell>
          <cell r="F5">
            <v>93</v>
          </cell>
          <cell r="G5">
            <v>72</v>
          </cell>
          <cell r="H5">
            <v>8.2799999999999994</v>
          </cell>
          <cell r="I5" t="str">
            <v>S</v>
          </cell>
          <cell r="J5">
            <v>19.079999999999998</v>
          </cell>
          <cell r="K5">
            <v>0</v>
          </cell>
        </row>
        <row r="6">
          <cell r="B6">
            <v>23.904166666666665</v>
          </cell>
          <cell r="C6">
            <v>28.8</v>
          </cell>
          <cell r="D6">
            <v>20.9</v>
          </cell>
          <cell r="E6">
            <v>88.666666666666671</v>
          </cell>
          <cell r="F6">
            <v>92</v>
          </cell>
          <cell r="G6">
            <v>81</v>
          </cell>
          <cell r="H6">
            <v>7.9200000000000008</v>
          </cell>
          <cell r="I6" t="str">
            <v>S</v>
          </cell>
          <cell r="J6">
            <v>15.840000000000002</v>
          </cell>
          <cell r="K6">
            <v>0</v>
          </cell>
        </row>
        <row r="7">
          <cell r="B7">
            <v>24.858333333333338</v>
          </cell>
          <cell r="C7">
            <v>31.9</v>
          </cell>
          <cell r="D7">
            <v>20</v>
          </cell>
          <cell r="E7">
            <v>80.625</v>
          </cell>
          <cell r="F7">
            <v>93</v>
          </cell>
          <cell r="G7">
            <v>52</v>
          </cell>
          <cell r="H7">
            <v>14.4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25.329166666666666</v>
          </cell>
          <cell r="C8">
            <v>34</v>
          </cell>
          <cell r="D8">
            <v>19.2</v>
          </cell>
          <cell r="E8">
            <v>76.583333333333329</v>
          </cell>
          <cell r="F8">
            <v>92</v>
          </cell>
          <cell r="G8">
            <v>45</v>
          </cell>
          <cell r="H8">
            <v>12.24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24.075000000000003</v>
          </cell>
          <cell r="C9">
            <v>32.5</v>
          </cell>
          <cell r="D9">
            <v>16.2</v>
          </cell>
          <cell r="E9">
            <v>70.083333333333329</v>
          </cell>
          <cell r="F9">
            <v>92</v>
          </cell>
          <cell r="G9">
            <v>33</v>
          </cell>
          <cell r="H9">
            <v>13.32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22.183333333333334</v>
          </cell>
          <cell r="C10">
            <v>32.9</v>
          </cell>
          <cell r="D10">
            <v>13</v>
          </cell>
          <cell r="E10">
            <v>70.416666666666671</v>
          </cell>
          <cell r="F10">
            <v>91</v>
          </cell>
          <cell r="G10">
            <v>38</v>
          </cell>
          <cell r="H10">
            <v>20.88</v>
          </cell>
          <cell r="I10" t="str">
            <v>N</v>
          </cell>
          <cell r="J10">
            <v>39.96</v>
          </cell>
          <cell r="K10">
            <v>0</v>
          </cell>
        </row>
        <row r="11">
          <cell r="B11">
            <v>23.095833333333331</v>
          </cell>
          <cell r="C11">
            <v>33.799999999999997</v>
          </cell>
          <cell r="D11">
            <v>15.3</v>
          </cell>
          <cell r="E11">
            <v>71.5</v>
          </cell>
          <cell r="F11">
            <v>91</v>
          </cell>
          <cell r="G11">
            <v>39</v>
          </cell>
          <cell r="H11">
            <v>21.6</v>
          </cell>
          <cell r="I11" t="str">
            <v>N</v>
          </cell>
          <cell r="J11">
            <v>32.76</v>
          </cell>
          <cell r="K11">
            <v>0</v>
          </cell>
        </row>
        <row r="12">
          <cell r="B12">
            <v>23.958333333333332</v>
          </cell>
          <cell r="C12">
            <v>33.700000000000003</v>
          </cell>
          <cell r="D12">
            <v>16.399999999999999</v>
          </cell>
          <cell r="E12">
            <v>68.958333333333329</v>
          </cell>
          <cell r="F12">
            <v>91</v>
          </cell>
          <cell r="G12">
            <v>37</v>
          </cell>
          <cell r="H12">
            <v>21.240000000000002</v>
          </cell>
          <cell r="I12" t="str">
            <v>N</v>
          </cell>
          <cell r="J12">
            <v>37.080000000000005</v>
          </cell>
          <cell r="K12">
            <v>0</v>
          </cell>
        </row>
        <row r="13">
          <cell r="B13">
            <v>23.941666666666674</v>
          </cell>
          <cell r="C13">
            <v>33.799999999999997</v>
          </cell>
          <cell r="D13">
            <v>16.600000000000001</v>
          </cell>
          <cell r="E13">
            <v>70.625</v>
          </cell>
          <cell r="F13">
            <v>89</v>
          </cell>
          <cell r="G13">
            <v>41</v>
          </cell>
          <cell r="H13">
            <v>19.440000000000001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24.349999999999998</v>
          </cell>
          <cell r="C14">
            <v>33.799999999999997</v>
          </cell>
          <cell r="D14">
            <v>17.100000000000001</v>
          </cell>
          <cell r="E14">
            <v>72.75</v>
          </cell>
          <cell r="F14">
            <v>91</v>
          </cell>
          <cell r="G14">
            <v>45</v>
          </cell>
          <cell r="H14">
            <v>18.36</v>
          </cell>
          <cell r="I14" t="str">
            <v>NE</v>
          </cell>
          <cell r="J14">
            <v>42.480000000000004</v>
          </cell>
          <cell r="K14">
            <v>0</v>
          </cell>
        </row>
        <row r="15">
          <cell r="B15">
            <v>25.116666666666664</v>
          </cell>
          <cell r="C15">
            <v>33.9</v>
          </cell>
          <cell r="D15">
            <v>18.5</v>
          </cell>
          <cell r="E15">
            <v>70.833333333333329</v>
          </cell>
          <cell r="F15">
            <v>91</v>
          </cell>
          <cell r="G15">
            <v>40</v>
          </cell>
          <cell r="H15">
            <v>16.559999999999999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23.770833333333329</v>
          </cell>
          <cell r="C16">
            <v>29</v>
          </cell>
          <cell r="D16">
            <v>19.7</v>
          </cell>
          <cell r="E16">
            <v>82.25</v>
          </cell>
          <cell r="F16">
            <v>89</v>
          </cell>
          <cell r="G16">
            <v>65</v>
          </cell>
          <cell r="H16">
            <v>14.4</v>
          </cell>
          <cell r="I16" t="str">
            <v>SO</v>
          </cell>
          <cell r="J16">
            <v>22.32</v>
          </cell>
          <cell r="K16">
            <v>0</v>
          </cell>
        </row>
        <row r="17">
          <cell r="B17">
            <v>23.858333333333334</v>
          </cell>
          <cell r="C17">
            <v>33.200000000000003</v>
          </cell>
          <cell r="D17">
            <v>16.8</v>
          </cell>
          <cell r="E17">
            <v>76.666666666666671</v>
          </cell>
          <cell r="F17">
            <v>94</v>
          </cell>
          <cell r="G17">
            <v>42</v>
          </cell>
          <cell r="H17">
            <v>21.6</v>
          </cell>
          <cell r="I17" t="str">
            <v>N</v>
          </cell>
          <cell r="J17">
            <v>45.72</v>
          </cell>
          <cell r="K17">
            <v>0</v>
          </cell>
        </row>
        <row r="18">
          <cell r="B18">
            <v>24.754166666666666</v>
          </cell>
          <cell r="C18">
            <v>33.200000000000003</v>
          </cell>
          <cell r="D18">
            <v>18</v>
          </cell>
          <cell r="E18">
            <v>71.375</v>
          </cell>
          <cell r="F18">
            <v>90</v>
          </cell>
          <cell r="G18">
            <v>42</v>
          </cell>
          <cell r="H18">
            <v>25.2</v>
          </cell>
          <cell r="I18" t="str">
            <v>NO</v>
          </cell>
          <cell r="J18">
            <v>48.24</v>
          </cell>
          <cell r="K18">
            <v>0</v>
          </cell>
        </row>
        <row r="19">
          <cell r="B19">
            <v>20.712499999999999</v>
          </cell>
          <cell r="C19">
            <v>26.7</v>
          </cell>
          <cell r="D19">
            <v>17.3</v>
          </cell>
          <cell r="E19">
            <v>77.125</v>
          </cell>
          <cell r="F19">
            <v>86</v>
          </cell>
          <cell r="G19">
            <v>58</v>
          </cell>
          <cell r="H19">
            <v>23.400000000000002</v>
          </cell>
          <cell r="I19" t="str">
            <v>S</v>
          </cell>
          <cell r="J19">
            <v>54</v>
          </cell>
          <cell r="K19">
            <v>0</v>
          </cell>
        </row>
        <row r="20">
          <cell r="B20">
            <v>19.725000000000001</v>
          </cell>
          <cell r="C20">
            <v>27.5</v>
          </cell>
          <cell r="D20">
            <v>14</v>
          </cell>
          <cell r="E20">
            <v>77.416666666666671</v>
          </cell>
          <cell r="F20">
            <v>90</v>
          </cell>
          <cell r="G20">
            <v>56</v>
          </cell>
          <cell r="H20">
            <v>12.6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22.25</v>
          </cell>
          <cell r="C21">
            <v>33.1</v>
          </cell>
          <cell r="D21">
            <v>14.5</v>
          </cell>
          <cell r="E21">
            <v>74.833333333333329</v>
          </cell>
          <cell r="F21">
            <v>91</v>
          </cell>
          <cell r="G21">
            <v>48</v>
          </cell>
          <cell r="H21">
            <v>27</v>
          </cell>
          <cell r="I21" t="str">
            <v>NE</v>
          </cell>
          <cell r="J21">
            <v>39.24</v>
          </cell>
          <cell r="K21">
            <v>0</v>
          </cell>
        </row>
        <row r="22">
          <cell r="B22">
            <v>19.183333333333334</v>
          </cell>
          <cell r="C22">
            <v>22.7</v>
          </cell>
          <cell r="D22">
            <v>16.600000000000001</v>
          </cell>
          <cell r="E22">
            <v>82.75</v>
          </cell>
          <cell r="F22">
            <v>91</v>
          </cell>
          <cell r="G22">
            <v>67</v>
          </cell>
          <cell r="H22">
            <v>29.52</v>
          </cell>
          <cell r="I22" t="str">
            <v>S</v>
          </cell>
          <cell r="J22">
            <v>42.84</v>
          </cell>
          <cell r="K22">
            <v>0</v>
          </cell>
        </row>
        <row r="23">
          <cell r="B23">
            <v>17.041666666666664</v>
          </cell>
          <cell r="C23">
            <v>20.5</v>
          </cell>
          <cell r="D23">
            <v>13.9</v>
          </cell>
          <cell r="E23">
            <v>75.083333333333329</v>
          </cell>
          <cell r="F23">
            <v>84</v>
          </cell>
          <cell r="G23">
            <v>66</v>
          </cell>
          <cell r="H23">
            <v>19.8</v>
          </cell>
          <cell r="I23" t="str">
            <v>S</v>
          </cell>
          <cell r="J23">
            <v>41.04</v>
          </cell>
          <cell r="K23">
            <v>0</v>
          </cell>
        </row>
        <row r="24">
          <cell r="B24">
            <v>20.045833333333331</v>
          </cell>
          <cell r="C24">
            <v>29.6</v>
          </cell>
          <cell r="D24">
            <v>12.9</v>
          </cell>
          <cell r="E24">
            <v>72.416666666666671</v>
          </cell>
          <cell r="F24">
            <v>86</v>
          </cell>
          <cell r="G24">
            <v>52</v>
          </cell>
          <cell r="H24">
            <v>10.08</v>
          </cell>
          <cell r="I24" t="str">
            <v>S</v>
          </cell>
          <cell r="J24">
            <v>26.28</v>
          </cell>
          <cell r="K24">
            <v>0</v>
          </cell>
        </row>
        <row r="25">
          <cell r="B25">
            <v>22.333333333333329</v>
          </cell>
          <cell r="C25">
            <v>32.9</v>
          </cell>
          <cell r="D25">
            <v>14.6</v>
          </cell>
          <cell r="E25">
            <v>70.25</v>
          </cell>
          <cell r="F25">
            <v>91</v>
          </cell>
          <cell r="G25">
            <v>33</v>
          </cell>
          <cell r="H25">
            <v>18.36</v>
          </cell>
          <cell r="I25" t="str">
            <v>N</v>
          </cell>
          <cell r="J25">
            <v>33.480000000000004</v>
          </cell>
          <cell r="K25">
            <v>0</v>
          </cell>
        </row>
        <row r="26">
          <cell r="B26">
            <v>22.037499999999998</v>
          </cell>
          <cell r="C26">
            <v>32.799999999999997</v>
          </cell>
          <cell r="D26">
            <v>14.2</v>
          </cell>
          <cell r="E26">
            <v>66.791666666666671</v>
          </cell>
          <cell r="F26">
            <v>89</v>
          </cell>
          <cell r="G26">
            <v>33</v>
          </cell>
          <cell r="H26">
            <v>16.559999999999999</v>
          </cell>
          <cell r="I26" t="str">
            <v>N</v>
          </cell>
          <cell r="J26">
            <v>30.96</v>
          </cell>
          <cell r="K26">
            <v>0</v>
          </cell>
        </row>
        <row r="27">
          <cell r="B27">
            <v>21.683333333333337</v>
          </cell>
          <cell r="C27">
            <v>33.9</v>
          </cell>
          <cell r="D27">
            <v>13</v>
          </cell>
          <cell r="E27">
            <v>64.25</v>
          </cell>
          <cell r="F27">
            <v>89</v>
          </cell>
          <cell r="G27">
            <v>29</v>
          </cell>
          <cell r="H27">
            <v>11.16</v>
          </cell>
          <cell r="I27" t="str">
            <v>L</v>
          </cell>
          <cell r="J27">
            <v>24.12</v>
          </cell>
          <cell r="K27">
            <v>0</v>
          </cell>
        </row>
        <row r="28">
          <cell r="B28">
            <v>20.587500000000002</v>
          </cell>
          <cell r="C28">
            <v>30.8</v>
          </cell>
          <cell r="D28">
            <v>12.8</v>
          </cell>
          <cell r="E28">
            <v>69.25</v>
          </cell>
          <cell r="F28">
            <v>88</v>
          </cell>
          <cell r="G28">
            <v>39</v>
          </cell>
          <cell r="H28">
            <v>11.520000000000001</v>
          </cell>
          <cell r="I28" t="str">
            <v>S</v>
          </cell>
          <cell r="J28">
            <v>21.240000000000002</v>
          </cell>
          <cell r="K28">
            <v>0</v>
          </cell>
        </row>
        <row r="29">
          <cell r="B29">
            <v>21.379166666666666</v>
          </cell>
          <cell r="C29">
            <v>33</v>
          </cell>
          <cell r="D29">
            <v>12.6</v>
          </cell>
          <cell r="E29">
            <v>66.166666666666671</v>
          </cell>
          <cell r="F29">
            <v>90</v>
          </cell>
          <cell r="G29">
            <v>27</v>
          </cell>
          <cell r="H29">
            <v>18.720000000000002</v>
          </cell>
          <cell r="I29" t="str">
            <v>NE</v>
          </cell>
          <cell r="J29">
            <v>34.56</v>
          </cell>
          <cell r="K29">
            <v>0</v>
          </cell>
        </row>
        <row r="30">
          <cell r="B30">
            <v>22.8125</v>
          </cell>
          <cell r="C30">
            <v>32.700000000000003</v>
          </cell>
          <cell r="D30">
            <v>16</v>
          </cell>
          <cell r="E30">
            <v>62.75</v>
          </cell>
          <cell r="F30">
            <v>79</v>
          </cell>
          <cell r="G30">
            <v>36</v>
          </cell>
          <cell r="H30">
            <v>16.920000000000002</v>
          </cell>
          <cell r="I30" t="str">
            <v>L</v>
          </cell>
          <cell r="J30">
            <v>26.64</v>
          </cell>
          <cell r="K30">
            <v>0</v>
          </cell>
        </row>
        <row r="31">
          <cell r="B31">
            <v>23.070833333333329</v>
          </cell>
          <cell r="C31">
            <v>32.5</v>
          </cell>
          <cell r="D31">
            <v>16</v>
          </cell>
          <cell r="E31">
            <v>68.375</v>
          </cell>
          <cell r="F31">
            <v>89</v>
          </cell>
          <cell r="G31">
            <v>35</v>
          </cell>
          <cell r="H31">
            <v>18.36</v>
          </cell>
          <cell r="I31" t="str">
            <v>N</v>
          </cell>
          <cell r="J31">
            <v>30.96</v>
          </cell>
          <cell r="K31">
            <v>0</v>
          </cell>
        </row>
        <row r="32">
          <cell r="B32">
            <v>23.287499999999998</v>
          </cell>
          <cell r="C32">
            <v>31.3</v>
          </cell>
          <cell r="D32">
            <v>17.2</v>
          </cell>
          <cell r="E32">
            <v>60.708333333333336</v>
          </cell>
          <cell r="F32">
            <v>81</v>
          </cell>
          <cell r="G32">
            <v>35</v>
          </cell>
          <cell r="H32">
            <v>22.32</v>
          </cell>
          <cell r="I32" t="str">
            <v>NE</v>
          </cell>
          <cell r="J32">
            <v>37.080000000000005</v>
          </cell>
          <cell r="K32">
            <v>0</v>
          </cell>
        </row>
        <row r="33">
          <cell r="B33">
            <v>22.729166666666668</v>
          </cell>
          <cell r="C33">
            <v>31.3</v>
          </cell>
          <cell r="D33">
            <v>16.100000000000001</v>
          </cell>
          <cell r="E33">
            <v>61.208333333333336</v>
          </cell>
          <cell r="F33">
            <v>80</v>
          </cell>
          <cell r="G33">
            <v>35</v>
          </cell>
          <cell r="H33">
            <v>26.64</v>
          </cell>
          <cell r="I33" t="str">
            <v>NE</v>
          </cell>
          <cell r="J33">
            <v>45</v>
          </cell>
          <cell r="K33">
            <v>0</v>
          </cell>
        </row>
        <row r="34">
          <cell r="B34">
            <v>23.175000000000001</v>
          </cell>
          <cell r="C34">
            <v>32.200000000000003</v>
          </cell>
          <cell r="D34">
            <v>17.100000000000001</v>
          </cell>
          <cell r="E34">
            <v>66</v>
          </cell>
          <cell r="F34">
            <v>81</v>
          </cell>
          <cell r="G34">
            <v>43</v>
          </cell>
          <cell r="H34">
            <v>23.040000000000003</v>
          </cell>
          <cell r="I34" t="str">
            <v>N</v>
          </cell>
          <cell r="J34">
            <v>43.92</v>
          </cell>
          <cell r="K34">
            <v>0.4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17.766666666666669</v>
          </cell>
          <cell r="C5">
            <v>21.2</v>
          </cell>
          <cell r="D5">
            <v>16.100000000000001</v>
          </cell>
          <cell r="E5">
            <v>90.791666666666671</v>
          </cell>
          <cell r="F5">
            <v>97</v>
          </cell>
          <cell r="G5">
            <v>76</v>
          </cell>
          <cell r="H5">
            <v>14.76</v>
          </cell>
          <cell r="I5" t="str">
            <v>SO</v>
          </cell>
          <cell r="J5">
            <v>23.759999999999998</v>
          </cell>
          <cell r="K5">
            <v>10.200000000000003</v>
          </cell>
        </row>
        <row r="6">
          <cell r="B6">
            <v>18.804166666666667</v>
          </cell>
          <cell r="C6">
            <v>22.4</v>
          </cell>
          <cell r="D6">
            <v>16.7</v>
          </cell>
          <cell r="E6">
            <v>92.833333333333329</v>
          </cell>
          <cell r="F6">
            <v>97</v>
          </cell>
          <cell r="G6">
            <v>77</v>
          </cell>
          <cell r="H6">
            <v>12.24</v>
          </cell>
          <cell r="I6" t="str">
            <v>SO</v>
          </cell>
          <cell r="J6">
            <v>24.12</v>
          </cell>
          <cell r="K6">
            <v>6.8000000000000025</v>
          </cell>
        </row>
        <row r="7">
          <cell r="B7">
            <v>18.966666666666665</v>
          </cell>
          <cell r="C7">
            <v>22.4</v>
          </cell>
          <cell r="D7">
            <v>16.399999999999999</v>
          </cell>
          <cell r="E7">
            <v>90.458333333333329</v>
          </cell>
          <cell r="F7">
            <v>97</v>
          </cell>
          <cell r="G7">
            <v>76</v>
          </cell>
          <cell r="H7">
            <v>16.920000000000002</v>
          </cell>
          <cell r="I7" t="str">
            <v>SO</v>
          </cell>
          <cell r="J7">
            <v>30.96</v>
          </cell>
          <cell r="K7">
            <v>3.2000000000000006</v>
          </cell>
        </row>
        <row r="8">
          <cell r="B8">
            <v>19.720833333333335</v>
          </cell>
          <cell r="C8">
            <v>26.9</v>
          </cell>
          <cell r="D8">
            <v>15.5</v>
          </cell>
          <cell r="E8">
            <v>87.291666666666671</v>
          </cell>
          <cell r="F8">
            <v>98</v>
          </cell>
          <cell r="G8">
            <v>62</v>
          </cell>
          <cell r="H8">
            <v>13.68</v>
          </cell>
          <cell r="I8" t="str">
            <v>SO</v>
          </cell>
          <cell r="J8">
            <v>24.840000000000003</v>
          </cell>
          <cell r="K8">
            <v>3.2000000000000006</v>
          </cell>
        </row>
        <row r="9">
          <cell r="B9">
            <v>20.537499999999998</v>
          </cell>
          <cell r="C9">
            <v>27.3</v>
          </cell>
          <cell r="D9">
            <v>15.1</v>
          </cell>
          <cell r="E9">
            <v>80.083333333333329</v>
          </cell>
          <cell r="F9">
            <v>97</v>
          </cell>
          <cell r="G9">
            <v>45</v>
          </cell>
          <cell r="H9">
            <v>18</v>
          </cell>
          <cell r="I9" t="str">
            <v>SO</v>
          </cell>
          <cell r="J9">
            <v>33.840000000000003</v>
          </cell>
          <cell r="K9">
            <v>1.4</v>
          </cell>
        </row>
        <row r="10">
          <cell r="B10">
            <v>19.266666666666666</v>
          </cell>
          <cell r="C10">
            <v>27.8</v>
          </cell>
          <cell r="D10">
            <v>12.3</v>
          </cell>
          <cell r="E10">
            <v>75.5</v>
          </cell>
          <cell r="F10">
            <v>98</v>
          </cell>
          <cell r="G10">
            <v>34</v>
          </cell>
          <cell r="H10">
            <v>18.36</v>
          </cell>
          <cell r="I10" t="str">
            <v>SO</v>
          </cell>
          <cell r="J10">
            <v>38.159999999999997</v>
          </cell>
          <cell r="K10">
            <v>0</v>
          </cell>
        </row>
        <row r="11">
          <cell r="B11">
            <v>19.220833333333339</v>
          </cell>
          <cell r="C11">
            <v>28.8</v>
          </cell>
          <cell r="D11">
            <v>11.5</v>
          </cell>
          <cell r="E11">
            <v>69.583333333333329</v>
          </cell>
          <cell r="F11">
            <v>93</v>
          </cell>
          <cell r="G11">
            <v>34</v>
          </cell>
          <cell r="H11">
            <v>10.8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20.287500000000001</v>
          </cell>
          <cell r="C12">
            <v>28.9</v>
          </cell>
          <cell r="D12">
            <v>13.3</v>
          </cell>
          <cell r="E12">
            <v>75.416666666666671</v>
          </cell>
          <cell r="F12">
            <v>96</v>
          </cell>
          <cell r="G12">
            <v>42</v>
          </cell>
          <cell r="H12">
            <v>13.32</v>
          </cell>
          <cell r="I12" t="str">
            <v>SO</v>
          </cell>
          <cell r="J12">
            <v>26.28</v>
          </cell>
          <cell r="K12">
            <v>0</v>
          </cell>
        </row>
        <row r="13">
          <cell r="B13">
            <v>20.545833333333334</v>
          </cell>
          <cell r="C13">
            <v>29</v>
          </cell>
          <cell r="D13">
            <v>13</v>
          </cell>
          <cell r="E13">
            <v>76.791666666666671</v>
          </cell>
          <cell r="F13">
            <v>97</v>
          </cell>
          <cell r="G13">
            <v>40</v>
          </cell>
          <cell r="H13">
            <v>14.4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22.191666666666666</v>
          </cell>
          <cell r="C14">
            <v>30.1</v>
          </cell>
          <cell r="D14">
            <v>16.899999999999999</v>
          </cell>
          <cell r="E14">
            <v>76</v>
          </cell>
          <cell r="F14">
            <v>97</v>
          </cell>
          <cell r="G14">
            <v>36</v>
          </cell>
          <cell r="H14">
            <v>11.879999999999999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23.095833333333331</v>
          </cell>
          <cell r="C15">
            <v>30.8</v>
          </cell>
          <cell r="D15">
            <v>17.5</v>
          </cell>
          <cell r="E15">
            <v>74.166666666666671</v>
          </cell>
          <cell r="F15">
            <v>94</v>
          </cell>
          <cell r="G15">
            <v>40</v>
          </cell>
          <cell r="H15">
            <v>22.32</v>
          </cell>
          <cell r="I15" t="str">
            <v>SO</v>
          </cell>
          <cell r="J15">
            <v>43.2</v>
          </cell>
          <cell r="K15">
            <v>0</v>
          </cell>
        </row>
        <row r="16">
          <cell r="B16">
            <v>20.99583333333333</v>
          </cell>
          <cell r="C16">
            <v>25.8</v>
          </cell>
          <cell r="D16">
            <v>18.5</v>
          </cell>
          <cell r="E16">
            <v>91.583333333333329</v>
          </cell>
          <cell r="F16">
            <v>97</v>
          </cell>
          <cell r="G16">
            <v>73</v>
          </cell>
          <cell r="H16">
            <v>7.9200000000000008</v>
          </cell>
          <cell r="I16" t="str">
            <v>SO</v>
          </cell>
          <cell r="J16">
            <v>18.720000000000002</v>
          </cell>
          <cell r="K16">
            <v>0</v>
          </cell>
        </row>
        <row r="17">
          <cell r="B17">
            <v>22.174999999999997</v>
          </cell>
          <cell r="C17">
            <v>28.6</v>
          </cell>
          <cell r="D17">
            <v>18.5</v>
          </cell>
          <cell r="E17">
            <v>85.916666666666671</v>
          </cell>
          <cell r="F17">
            <v>97</v>
          </cell>
          <cell r="G17">
            <v>55</v>
          </cell>
          <cell r="H17">
            <v>15.840000000000002</v>
          </cell>
          <cell r="I17" t="str">
            <v>SO</v>
          </cell>
          <cell r="J17">
            <v>30.96</v>
          </cell>
          <cell r="K17">
            <v>0.60000000000000009</v>
          </cell>
        </row>
        <row r="18">
          <cell r="B18">
            <v>22.954166666666666</v>
          </cell>
          <cell r="C18">
            <v>26.6</v>
          </cell>
          <cell r="D18">
            <v>20</v>
          </cell>
          <cell r="E18">
            <v>75.125</v>
          </cell>
          <cell r="F18">
            <v>88</v>
          </cell>
          <cell r="G18">
            <v>58</v>
          </cell>
          <cell r="H18">
            <v>20.16</v>
          </cell>
          <cell r="I18" t="str">
            <v>SO</v>
          </cell>
          <cell r="J18">
            <v>47.16</v>
          </cell>
          <cell r="K18">
            <v>1.5999999999999999</v>
          </cell>
        </row>
        <row r="19">
          <cell r="B19">
            <v>15.058333333333335</v>
          </cell>
          <cell r="C19">
            <v>22.2</v>
          </cell>
          <cell r="D19">
            <v>10.6</v>
          </cell>
          <cell r="E19">
            <v>72.041666666666671</v>
          </cell>
          <cell r="F19">
            <v>96</v>
          </cell>
          <cell r="G19">
            <v>25</v>
          </cell>
          <cell r="H19">
            <v>15.120000000000001</v>
          </cell>
          <cell r="I19" t="str">
            <v>SO</v>
          </cell>
          <cell r="J19">
            <v>43.92</v>
          </cell>
          <cell r="K19">
            <v>0.4</v>
          </cell>
        </row>
        <row r="20">
          <cell r="B20">
            <v>11.112499999999999</v>
          </cell>
          <cell r="C20">
            <v>18</v>
          </cell>
          <cell r="D20">
            <v>5.3</v>
          </cell>
          <cell r="E20">
            <v>74.458333333333329</v>
          </cell>
          <cell r="F20">
            <v>92</v>
          </cell>
          <cell r="G20">
            <v>42</v>
          </cell>
          <cell r="H20">
            <v>14.76</v>
          </cell>
          <cell r="I20" t="str">
            <v>SO</v>
          </cell>
          <cell r="J20">
            <v>27.720000000000002</v>
          </cell>
          <cell r="K20">
            <v>0.8</v>
          </cell>
        </row>
        <row r="21">
          <cell r="B21">
            <v>18.324999999999999</v>
          </cell>
          <cell r="C21">
            <v>28.3</v>
          </cell>
          <cell r="D21">
            <v>11.5</v>
          </cell>
          <cell r="E21">
            <v>81.375</v>
          </cell>
          <cell r="F21">
            <v>97</v>
          </cell>
          <cell r="G21">
            <v>53</v>
          </cell>
          <cell r="H21">
            <v>18.36</v>
          </cell>
          <cell r="I21" t="str">
            <v>SO</v>
          </cell>
          <cell r="J21">
            <v>34.56</v>
          </cell>
          <cell r="K21">
            <v>1</v>
          </cell>
        </row>
        <row r="22">
          <cell r="B22">
            <v>17.5625</v>
          </cell>
          <cell r="C22">
            <v>22.2</v>
          </cell>
          <cell r="D22">
            <v>13.5</v>
          </cell>
          <cell r="E22">
            <v>88.916666666666671</v>
          </cell>
          <cell r="F22">
            <v>97</v>
          </cell>
          <cell r="G22">
            <v>79</v>
          </cell>
          <cell r="H22">
            <v>14.76</v>
          </cell>
          <cell r="I22" t="str">
            <v>SO</v>
          </cell>
          <cell r="J22">
            <v>34.56</v>
          </cell>
          <cell r="K22">
            <v>0.8</v>
          </cell>
        </row>
        <row r="23">
          <cell r="B23">
            <v>13.058333333333335</v>
          </cell>
          <cell r="C23">
            <v>20.2</v>
          </cell>
          <cell r="D23">
            <v>8.6</v>
          </cell>
          <cell r="E23">
            <v>75.666666666666671</v>
          </cell>
          <cell r="F23">
            <v>94</v>
          </cell>
          <cell r="G23">
            <v>37</v>
          </cell>
          <cell r="H23">
            <v>17.28</v>
          </cell>
          <cell r="I23" t="str">
            <v>SO</v>
          </cell>
          <cell r="J23">
            <v>32.04</v>
          </cell>
          <cell r="K23">
            <v>1.2</v>
          </cell>
        </row>
        <row r="24">
          <cell r="B24">
            <v>15.641666666666667</v>
          </cell>
          <cell r="C24">
            <v>23.8</v>
          </cell>
          <cell r="D24">
            <v>9.6999999999999993</v>
          </cell>
          <cell r="E24">
            <v>82.125</v>
          </cell>
          <cell r="F24">
            <v>97</v>
          </cell>
          <cell r="G24">
            <v>58</v>
          </cell>
          <cell r="H24">
            <v>21.240000000000002</v>
          </cell>
          <cell r="I24" t="str">
            <v>SO</v>
          </cell>
          <cell r="J24">
            <v>38.880000000000003</v>
          </cell>
          <cell r="K24">
            <v>2.8000000000000003</v>
          </cell>
        </row>
        <row r="25">
          <cell r="B25">
            <v>19.175000000000001</v>
          </cell>
          <cell r="C25">
            <v>28.2</v>
          </cell>
          <cell r="D25">
            <v>12.6</v>
          </cell>
          <cell r="E25">
            <v>81.208333333333329</v>
          </cell>
          <cell r="F25">
            <v>98</v>
          </cell>
          <cell r="G25">
            <v>49</v>
          </cell>
          <cell r="H25">
            <v>12.24</v>
          </cell>
          <cell r="I25" t="str">
            <v>SO</v>
          </cell>
          <cell r="J25">
            <v>24.840000000000003</v>
          </cell>
          <cell r="K25">
            <v>1.9999999999999998</v>
          </cell>
        </row>
        <row r="26">
          <cell r="B26">
            <v>20.270833333333336</v>
          </cell>
          <cell r="C26">
            <v>27.8</v>
          </cell>
          <cell r="D26">
            <v>13.9</v>
          </cell>
          <cell r="E26">
            <v>77.541666666666671</v>
          </cell>
          <cell r="F26">
            <v>97</v>
          </cell>
          <cell r="G26">
            <v>40</v>
          </cell>
          <cell r="H26">
            <v>14.76</v>
          </cell>
          <cell r="I26" t="str">
            <v>SO</v>
          </cell>
          <cell r="J26">
            <v>26.28</v>
          </cell>
          <cell r="K26">
            <v>1.2</v>
          </cell>
        </row>
        <row r="27">
          <cell r="B27">
            <v>19.120833333333334</v>
          </cell>
          <cell r="C27">
            <v>27.9</v>
          </cell>
          <cell r="D27">
            <v>11.7</v>
          </cell>
          <cell r="E27">
            <v>75.25</v>
          </cell>
          <cell r="F27">
            <v>97</v>
          </cell>
          <cell r="G27">
            <v>38</v>
          </cell>
          <cell r="H27">
            <v>8.64</v>
          </cell>
          <cell r="I27" t="str">
            <v>SO</v>
          </cell>
          <cell r="J27">
            <v>19.8</v>
          </cell>
          <cell r="K27">
            <v>0.60000000000000009</v>
          </cell>
        </row>
        <row r="28">
          <cell r="B28">
            <v>18.112500000000001</v>
          </cell>
          <cell r="C28">
            <v>26.3</v>
          </cell>
          <cell r="D28">
            <v>11.4</v>
          </cell>
          <cell r="E28">
            <v>78.416666666666671</v>
          </cell>
          <cell r="F28">
            <v>96</v>
          </cell>
          <cell r="G28">
            <v>45</v>
          </cell>
          <cell r="H28">
            <v>14.4</v>
          </cell>
          <cell r="I28" t="str">
            <v>SO</v>
          </cell>
          <cell r="J28">
            <v>30.240000000000002</v>
          </cell>
          <cell r="K28">
            <v>0.2</v>
          </cell>
        </row>
        <row r="29">
          <cell r="B29">
            <v>17.400000000000002</v>
          </cell>
          <cell r="C29">
            <v>24.2</v>
          </cell>
          <cell r="D29">
            <v>12</v>
          </cell>
          <cell r="E29">
            <v>80.25</v>
          </cell>
          <cell r="F29">
            <v>97</v>
          </cell>
          <cell r="G29">
            <v>53</v>
          </cell>
          <cell r="H29">
            <v>20.52</v>
          </cell>
          <cell r="I29" t="str">
            <v>SO</v>
          </cell>
          <cell r="J29">
            <v>35.28</v>
          </cell>
          <cell r="K29">
            <v>0.2</v>
          </cell>
        </row>
        <row r="30">
          <cell r="B30">
            <v>17.220833333333335</v>
          </cell>
          <cell r="C30">
            <v>22.3</v>
          </cell>
          <cell r="D30">
            <v>13.6</v>
          </cell>
          <cell r="E30">
            <v>80.208333333333329</v>
          </cell>
          <cell r="F30">
            <v>92</v>
          </cell>
          <cell r="G30">
            <v>61</v>
          </cell>
          <cell r="H30">
            <v>20.52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17.683333333333334</v>
          </cell>
          <cell r="C31">
            <v>25.3</v>
          </cell>
          <cell r="D31">
            <v>12.8</v>
          </cell>
          <cell r="E31">
            <v>78.666666666666671</v>
          </cell>
          <cell r="F31">
            <v>94</v>
          </cell>
          <cell r="G31">
            <v>50</v>
          </cell>
          <cell r="H31">
            <v>20.88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17.87916666666667</v>
          </cell>
          <cell r="C32">
            <v>26</v>
          </cell>
          <cell r="D32">
            <v>11.9</v>
          </cell>
          <cell r="E32">
            <v>75.916666666666671</v>
          </cell>
          <cell r="F32">
            <v>97</v>
          </cell>
          <cell r="G32">
            <v>39</v>
          </cell>
          <cell r="H32">
            <v>19.8</v>
          </cell>
          <cell r="I32" t="str">
            <v>SO</v>
          </cell>
          <cell r="J32">
            <v>36.72</v>
          </cell>
          <cell r="K32">
            <v>0</v>
          </cell>
        </row>
        <row r="33">
          <cell r="B33">
            <v>18.074999999999999</v>
          </cell>
          <cell r="C33">
            <v>26.9</v>
          </cell>
          <cell r="D33">
            <v>11.6</v>
          </cell>
          <cell r="E33">
            <v>71.791666666666671</v>
          </cell>
          <cell r="F33">
            <v>93</v>
          </cell>
          <cell r="G33">
            <v>38</v>
          </cell>
          <cell r="H33">
            <v>16.920000000000002</v>
          </cell>
          <cell r="I33" t="str">
            <v>SO</v>
          </cell>
          <cell r="J33">
            <v>38.519999999999996</v>
          </cell>
          <cell r="K33">
            <v>0.2</v>
          </cell>
        </row>
        <row r="34">
          <cell r="B34">
            <v>18.154166666666665</v>
          </cell>
          <cell r="C34">
            <v>19.5</v>
          </cell>
          <cell r="D34">
            <v>16.8</v>
          </cell>
          <cell r="E34">
            <v>85.125</v>
          </cell>
          <cell r="F34">
            <v>97</v>
          </cell>
          <cell r="G34">
            <v>72</v>
          </cell>
          <cell r="H34">
            <v>11.16</v>
          </cell>
          <cell r="I34" t="str">
            <v>SO</v>
          </cell>
          <cell r="J34">
            <v>28.08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21.125</v>
          </cell>
          <cell r="C5">
            <v>23.7</v>
          </cell>
          <cell r="D5">
            <v>19.600000000000001</v>
          </cell>
          <cell r="E5">
            <v>91.291666666666671</v>
          </cell>
          <cell r="F5">
            <v>95</v>
          </cell>
          <cell r="G5">
            <v>79</v>
          </cell>
          <cell r="H5">
            <v>15.120000000000001</v>
          </cell>
          <cell r="I5" t="str">
            <v>S</v>
          </cell>
          <cell r="J5">
            <v>36</v>
          </cell>
          <cell r="K5">
            <v>9.6000000000000014</v>
          </cell>
        </row>
        <row r="6">
          <cell r="B6">
            <v>20.141666666666669</v>
          </cell>
          <cell r="C6">
            <v>21.2</v>
          </cell>
          <cell r="D6">
            <v>19.3</v>
          </cell>
          <cell r="E6">
            <v>93.125</v>
          </cell>
          <cell r="F6">
            <v>95</v>
          </cell>
          <cell r="G6">
            <v>90</v>
          </cell>
          <cell r="H6">
            <v>11.879999999999999</v>
          </cell>
          <cell r="I6" t="str">
            <v>S</v>
          </cell>
          <cell r="J6">
            <v>25.2</v>
          </cell>
          <cell r="K6">
            <v>5.6</v>
          </cell>
        </row>
        <row r="7">
          <cell r="B7">
            <v>20.4375</v>
          </cell>
          <cell r="C7">
            <v>26.6</v>
          </cell>
          <cell r="D7">
            <v>16.3</v>
          </cell>
          <cell r="E7">
            <v>88.25</v>
          </cell>
          <cell r="F7">
            <v>96</v>
          </cell>
          <cell r="G7">
            <v>64</v>
          </cell>
          <cell r="H7">
            <v>10.08</v>
          </cell>
          <cell r="I7" t="str">
            <v>SE</v>
          </cell>
          <cell r="J7">
            <v>18.36</v>
          </cell>
          <cell r="K7">
            <v>0</v>
          </cell>
        </row>
        <row r="8">
          <cell r="B8">
            <v>22.324999999999999</v>
          </cell>
          <cell r="C8">
            <v>29.4</v>
          </cell>
          <cell r="D8">
            <v>16.399999999999999</v>
          </cell>
          <cell r="E8">
            <v>76.333333333333329</v>
          </cell>
          <cell r="F8">
            <v>96</v>
          </cell>
          <cell r="G8">
            <v>33</v>
          </cell>
          <cell r="H8">
            <v>11.16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21.458333333333329</v>
          </cell>
          <cell r="C9">
            <v>28.2</v>
          </cell>
          <cell r="D9">
            <v>15.3</v>
          </cell>
          <cell r="E9">
            <v>75.916666666666671</v>
          </cell>
          <cell r="F9">
            <v>95</v>
          </cell>
          <cell r="G9">
            <v>46</v>
          </cell>
          <cell r="H9">
            <v>13.32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21.904166666666665</v>
          </cell>
          <cell r="C10">
            <v>29.5</v>
          </cell>
          <cell r="D10">
            <v>15.4</v>
          </cell>
          <cell r="E10">
            <v>76.333333333333329</v>
          </cell>
          <cell r="F10">
            <v>96</v>
          </cell>
          <cell r="G10">
            <v>44</v>
          </cell>
          <cell r="H10">
            <v>14.04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22.816666666666666</v>
          </cell>
          <cell r="C11">
            <v>29.9</v>
          </cell>
          <cell r="D11">
            <v>17.5</v>
          </cell>
          <cell r="E11">
            <v>72.958333333333329</v>
          </cell>
          <cell r="F11">
            <v>94</v>
          </cell>
          <cell r="G11">
            <v>32</v>
          </cell>
          <cell r="H11">
            <v>12.6</v>
          </cell>
          <cell r="I11" t="str">
            <v>NE</v>
          </cell>
          <cell r="J11">
            <v>25.2</v>
          </cell>
          <cell r="K11">
            <v>0</v>
          </cell>
        </row>
        <row r="12">
          <cell r="B12">
            <v>22.091666666666669</v>
          </cell>
          <cell r="C12">
            <v>29.7</v>
          </cell>
          <cell r="D12">
            <v>14.9</v>
          </cell>
          <cell r="E12">
            <v>73.833333333333329</v>
          </cell>
          <cell r="F12">
            <v>95</v>
          </cell>
          <cell r="G12">
            <v>44</v>
          </cell>
          <cell r="H12">
            <v>17.64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21.658333333333331</v>
          </cell>
          <cell r="C13">
            <v>29.7</v>
          </cell>
          <cell r="D13">
            <v>14.8</v>
          </cell>
          <cell r="E13">
            <v>75.458333333333329</v>
          </cell>
          <cell r="F13">
            <v>96</v>
          </cell>
          <cell r="G13">
            <v>39</v>
          </cell>
          <cell r="H13">
            <v>10.44</v>
          </cell>
          <cell r="I13" t="str">
            <v>NE</v>
          </cell>
          <cell r="J13">
            <v>18.36</v>
          </cell>
          <cell r="K13">
            <v>0</v>
          </cell>
        </row>
        <row r="14">
          <cell r="B14">
            <v>22.3</v>
          </cell>
          <cell r="C14">
            <v>30.9</v>
          </cell>
          <cell r="D14">
            <v>14.5</v>
          </cell>
          <cell r="E14">
            <v>68.083333333333329</v>
          </cell>
          <cell r="F14">
            <v>94</v>
          </cell>
          <cell r="G14">
            <v>34</v>
          </cell>
          <cell r="H14">
            <v>13.68</v>
          </cell>
          <cell r="I14" t="str">
            <v>N</v>
          </cell>
          <cell r="J14">
            <v>24.12</v>
          </cell>
          <cell r="K14">
            <v>0</v>
          </cell>
        </row>
        <row r="15">
          <cell r="B15">
            <v>22.445833333333329</v>
          </cell>
          <cell r="C15">
            <v>31.5</v>
          </cell>
          <cell r="D15">
            <v>14.7</v>
          </cell>
          <cell r="E15">
            <v>69.75</v>
          </cell>
          <cell r="F15">
            <v>95</v>
          </cell>
          <cell r="G15">
            <v>31</v>
          </cell>
          <cell r="H15">
            <v>10.8</v>
          </cell>
          <cell r="I15" t="str">
            <v>O</v>
          </cell>
          <cell r="J15">
            <v>23.040000000000003</v>
          </cell>
          <cell r="K15">
            <v>0</v>
          </cell>
        </row>
        <row r="16">
          <cell r="B16">
            <v>22.166666666666668</v>
          </cell>
          <cell r="C16">
            <v>30.9</v>
          </cell>
          <cell r="D16">
            <v>15.2</v>
          </cell>
          <cell r="E16">
            <v>69.958333333333329</v>
          </cell>
          <cell r="F16">
            <v>94</v>
          </cell>
          <cell r="G16">
            <v>33</v>
          </cell>
          <cell r="H16">
            <v>9.7200000000000006</v>
          </cell>
          <cell r="I16" t="str">
            <v>NE</v>
          </cell>
          <cell r="J16">
            <v>18</v>
          </cell>
          <cell r="K16">
            <v>0</v>
          </cell>
        </row>
        <row r="17">
          <cell r="B17">
            <v>22.637499999999999</v>
          </cell>
          <cell r="C17">
            <v>31.5</v>
          </cell>
          <cell r="D17">
            <v>14.6</v>
          </cell>
          <cell r="E17">
            <v>69.375</v>
          </cell>
          <cell r="F17">
            <v>94</v>
          </cell>
          <cell r="G17">
            <v>33</v>
          </cell>
          <cell r="H17">
            <v>19.079999999999998</v>
          </cell>
          <cell r="I17" t="str">
            <v>N</v>
          </cell>
          <cell r="J17">
            <v>32.76</v>
          </cell>
          <cell r="K17">
            <v>0</v>
          </cell>
        </row>
        <row r="18">
          <cell r="B18">
            <v>23.766666666666669</v>
          </cell>
          <cell r="C18">
            <v>32</v>
          </cell>
          <cell r="D18">
            <v>16.7</v>
          </cell>
          <cell r="E18">
            <v>70.166666666666671</v>
          </cell>
          <cell r="F18">
            <v>94</v>
          </cell>
          <cell r="G18">
            <v>34</v>
          </cell>
          <cell r="H18">
            <v>20.88</v>
          </cell>
          <cell r="I18" t="str">
            <v>NO</v>
          </cell>
          <cell r="J18">
            <v>36.72</v>
          </cell>
          <cell r="K18">
            <v>0</v>
          </cell>
        </row>
        <row r="19">
          <cell r="B19">
            <v>20.937500000000004</v>
          </cell>
          <cell r="C19">
            <v>27.2</v>
          </cell>
          <cell r="D19">
            <v>16.600000000000001</v>
          </cell>
          <cell r="E19">
            <v>79.208333333333329</v>
          </cell>
          <cell r="F19">
            <v>93</v>
          </cell>
          <cell r="G19">
            <v>60</v>
          </cell>
          <cell r="H19">
            <v>28.8</v>
          </cell>
          <cell r="I19" t="str">
            <v>SO</v>
          </cell>
          <cell r="J19">
            <v>43.92</v>
          </cell>
          <cell r="K19">
            <v>0</v>
          </cell>
        </row>
        <row r="20">
          <cell r="B20">
            <v>18.683333333333334</v>
          </cell>
          <cell r="C20">
            <v>25.5</v>
          </cell>
          <cell r="D20">
            <v>15</v>
          </cell>
          <cell r="E20">
            <v>81.333333333333329</v>
          </cell>
          <cell r="F20">
            <v>95</v>
          </cell>
          <cell r="G20">
            <v>56</v>
          </cell>
          <cell r="H20">
            <v>12.24</v>
          </cell>
          <cell r="I20" t="str">
            <v>SO</v>
          </cell>
          <cell r="J20">
            <v>19.8</v>
          </cell>
          <cell r="K20">
            <v>0</v>
          </cell>
        </row>
        <row r="21">
          <cell r="B21">
            <v>21.904166666666669</v>
          </cell>
          <cell r="C21">
            <v>30.8</v>
          </cell>
          <cell r="D21">
            <v>14.3</v>
          </cell>
          <cell r="E21">
            <v>76.291666666666671</v>
          </cell>
          <cell r="F21">
            <v>96</v>
          </cell>
          <cell r="G21">
            <v>46</v>
          </cell>
          <cell r="H21">
            <v>10.08</v>
          </cell>
          <cell r="I21" t="str">
            <v>NE</v>
          </cell>
          <cell r="J21">
            <v>22.68</v>
          </cell>
          <cell r="K21">
            <v>0</v>
          </cell>
        </row>
        <row r="22">
          <cell r="B22">
            <v>23.320833333333336</v>
          </cell>
          <cell r="C22">
            <v>31.7</v>
          </cell>
          <cell r="D22">
            <v>17</v>
          </cell>
          <cell r="E22">
            <v>74.625</v>
          </cell>
          <cell r="F22">
            <v>95</v>
          </cell>
          <cell r="G22">
            <v>42</v>
          </cell>
          <cell r="H22">
            <v>19.440000000000001</v>
          </cell>
          <cell r="I22" t="str">
            <v>NO</v>
          </cell>
          <cell r="J22">
            <v>35.64</v>
          </cell>
          <cell r="K22">
            <v>2.8</v>
          </cell>
        </row>
        <row r="23">
          <cell r="B23">
            <v>19.829166666666666</v>
          </cell>
          <cell r="C23">
            <v>23</v>
          </cell>
          <cell r="D23">
            <v>17.2</v>
          </cell>
          <cell r="E23">
            <v>85.166666666666671</v>
          </cell>
          <cell r="F23">
            <v>92</v>
          </cell>
          <cell r="G23">
            <v>71</v>
          </cell>
          <cell r="H23">
            <v>20.52</v>
          </cell>
          <cell r="I23" t="str">
            <v>SO</v>
          </cell>
          <cell r="J23">
            <v>34.92</v>
          </cell>
          <cell r="K23">
            <v>0</v>
          </cell>
        </row>
        <row r="24">
          <cell r="B24">
            <v>20.36666666666666</v>
          </cell>
          <cell r="C24">
            <v>27.7</v>
          </cell>
          <cell r="D24">
            <v>14.8</v>
          </cell>
          <cell r="E24">
            <v>75.583333333333329</v>
          </cell>
          <cell r="F24">
            <v>93</v>
          </cell>
          <cell r="G24">
            <v>50</v>
          </cell>
          <cell r="H24">
            <v>16.920000000000002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21.370833333333334</v>
          </cell>
          <cell r="C25">
            <v>28</v>
          </cell>
          <cell r="D25">
            <v>15.6</v>
          </cell>
          <cell r="E25">
            <v>73.833333333333329</v>
          </cell>
          <cell r="F25">
            <v>94</v>
          </cell>
          <cell r="G25">
            <v>41</v>
          </cell>
          <cell r="H25">
            <v>14.76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20.579166666666669</v>
          </cell>
          <cell r="C26">
            <v>28</v>
          </cell>
          <cell r="D26">
            <v>13.4</v>
          </cell>
          <cell r="E26">
            <v>72.75</v>
          </cell>
          <cell r="F26">
            <v>96</v>
          </cell>
          <cell r="G26">
            <v>39</v>
          </cell>
          <cell r="H26">
            <v>15.840000000000002</v>
          </cell>
          <cell r="I26" t="str">
            <v>NE</v>
          </cell>
          <cell r="J26">
            <v>25.56</v>
          </cell>
          <cell r="K26">
            <v>0</v>
          </cell>
        </row>
        <row r="27">
          <cell r="B27">
            <v>20.037499999999998</v>
          </cell>
          <cell r="C27">
            <v>28.8</v>
          </cell>
          <cell r="D27">
            <v>13.4</v>
          </cell>
          <cell r="E27">
            <v>71.208333333333329</v>
          </cell>
          <cell r="F27">
            <v>95</v>
          </cell>
          <cell r="G27">
            <v>30</v>
          </cell>
          <cell r="H27">
            <v>7.5600000000000005</v>
          </cell>
          <cell r="I27" t="str">
            <v>SE</v>
          </cell>
          <cell r="J27">
            <v>14.04</v>
          </cell>
          <cell r="K27">
            <v>0</v>
          </cell>
        </row>
        <row r="28">
          <cell r="B28">
            <v>20</v>
          </cell>
          <cell r="C28">
            <v>27.6</v>
          </cell>
          <cell r="D28">
            <v>13.3</v>
          </cell>
          <cell r="E28">
            <v>71.708333333333329</v>
          </cell>
          <cell r="F28">
            <v>94</v>
          </cell>
          <cell r="G28">
            <v>41</v>
          </cell>
          <cell r="H28">
            <v>12.96</v>
          </cell>
          <cell r="I28" t="str">
            <v>S</v>
          </cell>
          <cell r="J28">
            <v>23.040000000000003</v>
          </cell>
          <cell r="K28">
            <v>0</v>
          </cell>
        </row>
        <row r="29">
          <cell r="B29">
            <v>22.200000000000003</v>
          </cell>
          <cell r="C29">
            <v>27.6</v>
          </cell>
          <cell r="D29">
            <v>18</v>
          </cell>
          <cell r="E29">
            <v>64.166666666666671</v>
          </cell>
          <cell r="F29">
            <v>78</v>
          </cell>
          <cell r="G29">
            <v>45</v>
          </cell>
          <cell r="H29">
            <v>18.720000000000002</v>
          </cell>
          <cell r="I29" t="str">
            <v>SE</v>
          </cell>
          <cell r="J29">
            <v>30.240000000000002</v>
          </cell>
          <cell r="K29">
            <v>0</v>
          </cell>
        </row>
        <row r="30">
          <cell r="B30">
            <v>21.608333333333331</v>
          </cell>
          <cell r="C30">
            <v>27.6</v>
          </cell>
          <cell r="D30">
            <v>16.8</v>
          </cell>
          <cell r="E30">
            <v>68.333333333333329</v>
          </cell>
          <cell r="F30">
            <v>87</v>
          </cell>
          <cell r="G30">
            <v>45</v>
          </cell>
          <cell r="H30">
            <v>14.4</v>
          </cell>
          <cell r="I30" t="str">
            <v>SE</v>
          </cell>
          <cell r="J30">
            <v>32.76</v>
          </cell>
          <cell r="K30">
            <v>0</v>
          </cell>
        </row>
        <row r="31">
          <cell r="B31">
            <v>20.466666666666665</v>
          </cell>
          <cell r="C31">
            <v>27.1</v>
          </cell>
          <cell r="D31">
            <v>14.5</v>
          </cell>
          <cell r="E31">
            <v>66.291666666666671</v>
          </cell>
          <cell r="F31">
            <v>92</v>
          </cell>
          <cell r="G31">
            <v>35</v>
          </cell>
          <cell r="H31">
            <v>16.2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18.729166666666664</v>
          </cell>
          <cell r="C32">
            <v>26.7</v>
          </cell>
          <cell r="D32">
            <v>9.6999999999999993</v>
          </cell>
          <cell r="E32">
            <v>66.041666666666671</v>
          </cell>
          <cell r="F32">
            <v>95</v>
          </cell>
          <cell r="G32">
            <v>35</v>
          </cell>
          <cell r="H32">
            <v>11.879999999999999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19.666666666666664</v>
          </cell>
          <cell r="C33">
            <v>28.2</v>
          </cell>
          <cell r="D33">
            <v>11.1</v>
          </cell>
          <cell r="E33">
            <v>65.166666666666671</v>
          </cell>
          <cell r="F33">
            <v>94</v>
          </cell>
          <cell r="G33">
            <v>34</v>
          </cell>
          <cell r="H33">
            <v>19.8</v>
          </cell>
          <cell r="I33" t="str">
            <v>NE</v>
          </cell>
          <cell r="J33">
            <v>37.800000000000004</v>
          </cell>
          <cell r="K33">
            <v>0</v>
          </cell>
        </row>
        <row r="34">
          <cell r="B34">
            <v>20.75</v>
          </cell>
          <cell r="C34">
            <v>29.9</v>
          </cell>
          <cell r="D34">
            <v>13.1</v>
          </cell>
          <cell r="E34">
            <v>65.75</v>
          </cell>
          <cell r="F34">
            <v>92</v>
          </cell>
          <cell r="G34">
            <v>34</v>
          </cell>
          <cell r="H34">
            <v>19.079999999999998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16.895833333333336</v>
          </cell>
          <cell r="C5">
            <v>20.2</v>
          </cell>
          <cell r="D5">
            <v>14.7</v>
          </cell>
          <cell r="E5">
            <v>94.25</v>
          </cell>
          <cell r="F5">
            <v>97</v>
          </cell>
          <cell r="G5">
            <v>83</v>
          </cell>
          <cell r="H5">
            <v>12.6</v>
          </cell>
          <cell r="I5" t="str">
            <v>L</v>
          </cell>
          <cell r="J5">
            <v>28.08</v>
          </cell>
          <cell r="K5">
            <v>0.60000000000000009</v>
          </cell>
        </row>
        <row r="6">
          <cell r="B6">
            <v>18.033333333333331</v>
          </cell>
          <cell r="C6">
            <v>19.8</v>
          </cell>
          <cell r="D6">
            <v>17.2</v>
          </cell>
          <cell r="E6">
            <v>95.666666666666671</v>
          </cell>
          <cell r="F6">
            <v>97</v>
          </cell>
          <cell r="G6">
            <v>88</v>
          </cell>
          <cell r="H6">
            <v>14.04</v>
          </cell>
          <cell r="I6" t="str">
            <v>NE</v>
          </cell>
          <cell r="J6">
            <v>28.8</v>
          </cell>
          <cell r="K6">
            <v>2.4000000000000004</v>
          </cell>
        </row>
        <row r="7">
          <cell r="B7">
            <v>18.537499999999998</v>
          </cell>
          <cell r="C7">
            <v>23.4</v>
          </cell>
          <cell r="D7">
            <v>16</v>
          </cell>
          <cell r="E7">
            <v>91.416666666666671</v>
          </cell>
          <cell r="F7">
            <v>97</v>
          </cell>
          <cell r="G7">
            <v>75</v>
          </cell>
          <cell r="H7">
            <v>20.52</v>
          </cell>
          <cell r="I7" t="str">
            <v>SE</v>
          </cell>
          <cell r="J7">
            <v>34.92</v>
          </cell>
          <cell r="K7">
            <v>0</v>
          </cell>
        </row>
        <row r="8">
          <cell r="B8">
            <v>19.849999999999998</v>
          </cell>
          <cell r="C8">
            <v>25.8</v>
          </cell>
          <cell r="D8">
            <v>16.600000000000001</v>
          </cell>
          <cell r="E8">
            <v>88</v>
          </cell>
          <cell r="F8">
            <v>98</v>
          </cell>
          <cell r="G8">
            <v>68</v>
          </cell>
          <cell r="H8">
            <v>18.720000000000002</v>
          </cell>
          <cell r="I8" t="str">
            <v>SE</v>
          </cell>
          <cell r="J8">
            <v>32.04</v>
          </cell>
          <cell r="K8">
            <v>0.2</v>
          </cell>
        </row>
        <row r="9">
          <cell r="B9">
            <v>20.041666666666668</v>
          </cell>
          <cell r="C9">
            <v>25.5</v>
          </cell>
          <cell r="D9">
            <v>15.9</v>
          </cell>
          <cell r="E9">
            <v>82.5</v>
          </cell>
          <cell r="F9">
            <v>97</v>
          </cell>
          <cell r="G9">
            <v>53</v>
          </cell>
          <cell r="H9">
            <v>26.28</v>
          </cell>
          <cell r="I9" t="str">
            <v>SO</v>
          </cell>
          <cell r="J9">
            <v>44.64</v>
          </cell>
          <cell r="K9">
            <v>0.2</v>
          </cell>
        </row>
        <row r="10">
          <cell r="B10">
            <v>19.608333333333331</v>
          </cell>
          <cell r="C10">
            <v>26.8</v>
          </cell>
          <cell r="D10">
            <v>14.7</v>
          </cell>
          <cell r="E10">
            <v>71.916666666666671</v>
          </cell>
          <cell r="F10">
            <v>95</v>
          </cell>
          <cell r="G10">
            <v>29</v>
          </cell>
          <cell r="H10">
            <v>16.920000000000002</v>
          </cell>
          <cell r="I10" t="str">
            <v>SO</v>
          </cell>
          <cell r="J10">
            <v>36.36</v>
          </cell>
          <cell r="K10">
            <v>0.2</v>
          </cell>
        </row>
        <row r="11">
          <cell r="B11">
            <v>20.737500000000001</v>
          </cell>
          <cell r="C11">
            <v>27.9</v>
          </cell>
          <cell r="D11">
            <v>15.3</v>
          </cell>
          <cell r="E11">
            <v>62.958333333333336</v>
          </cell>
          <cell r="F11">
            <v>80</v>
          </cell>
          <cell r="G11">
            <v>35</v>
          </cell>
          <cell r="H11">
            <v>12.24</v>
          </cell>
          <cell r="I11" t="str">
            <v>O</v>
          </cell>
          <cell r="J11">
            <v>25.2</v>
          </cell>
          <cell r="K11">
            <v>0</v>
          </cell>
        </row>
        <row r="12">
          <cell r="B12">
            <v>21.537500000000005</v>
          </cell>
          <cell r="C12">
            <v>28.3</v>
          </cell>
          <cell r="D12">
            <v>16.8</v>
          </cell>
          <cell r="E12">
            <v>70</v>
          </cell>
          <cell r="F12">
            <v>89</v>
          </cell>
          <cell r="G12">
            <v>39</v>
          </cell>
          <cell r="H12">
            <v>12.96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21.495833333333334</v>
          </cell>
          <cell r="C13">
            <v>28.5</v>
          </cell>
          <cell r="D13">
            <v>15.7</v>
          </cell>
          <cell r="E13">
            <v>67.208333333333329</v>
          </cell>
          <cell r="F13">
            <v>90</v>
          </cell>
          <cell r="G13">
            <v>31</v>
          </cell>
          <cell r="H13">
            <v>14.4</v>
          </cell>
          <cell r="I13" t="str">
            <v>NO</v>
          </cell>
          <cell r="J13">
            <v>27.720000000000002</v>
          </cell>
          <cell r="K13">
            <v>0</v>
          </cell>
        </row>
        <row r="14">
          <cell r="B14">
            <v>22.30416666666666</v>
          </cell>
          <cell r="C14">
            <v>29</v>
          </cell>
          <cell r="D14">
            <v>16.5</v>
          </cell>
          <cell r="E14">
            <v>69</v>
          </cell>
          <cell r="F14">
            <v>91</v>
          </cell>
          <cell r="G14">
            <v>43</v>
          </cell>
          <cell r="H14">
            <v>16.559999999999999</v>
          </cell>
          <cell r="I14" t="str">
            <v>NO</v>
          </cell>
          <cell r="J14">
            <v>33.119999999999997</v>
          </cell>
          <cell r="K14">
            <v>0</v>
          </cell>
        </row>
        <row r="15">
          <cell r="B15">
            <v>22.766666666666669</v>
          </cell>
          <cell r="C15">
            <v>28.5</v>
          </cell>
          <cell r="D15">
            <v>18.899999999999999</v>
          </cell>
          <cell r="E15">
            <v>73.625</v>
          </cell>
          <cell r="F15">
            <v>89</v>
          </cell>
          <cell r="G15">
            <v>46</v>
          </cell>
          <cell r="H15">
            <v>19.8</v>
          </cell>
          <cell r="I15" t="str">
            <v>NO</v>
          </cell>
          <cell r="J15">
            <v>46.440000000000005</v>
          </cell>
          <cell r="K15">
            <v>0</v>
          </cell>
        </row>
        <row r="16">
          <cell r="B16">
            <v>21.283333333333335</v>
          </cell>
          <cell r="C16">
            <v>25.2</v>
          </cell>
          <cell r="D16">
            <v>18.100000000000001</v>
          </cell>
          <cell r="E16">
            <v>88.041666666666671</v>
          </cell>
          <cell r="F16">
            <v>96</v>
          </cell>
          <cell r="G16">
            <v>72</v>
          </cell>
          <cell r="H16">
            <v>12.24</v>
          </cell>
          <cell r="I16" t="str">
            <v>NO</v>
          </cell>
          <cell r="J16">
            <v>30.96</v>
          </cell>
          <cell r="K16">
            <v>19</v>
          </cell>
        </row>
        <row r="17">
          <cell r="B17">
            <v>21.833333333333329</v>
          </cell>
          <cell r="C17">
            <v>27.3</v>
          </cell>
          <cell r="D17">
            <v>18.100000000000001</v>
          </cell>
          <cell r="E17">
            <v>83.25</v>
          </cell>
          <cell r="F17">
            <v>97</v>
          </cell>
          <cell r="G17">
            <v>52</v>
          </cell>
          <cell r="H17">
            <v>15.48</v>
          </cell>
          <cell r="I17" t="str">
            <v>N</v>
          </cell>
          <cell r="J17">
            <v>33.840000000000003</v>
          </cell>
          <cell r="K17">
            <v>0.2</v>
          </cell>
        </row>
        <row r="18">
          <cell r="B18">
            <v>22.462500000000002</v>
          </cell>
          <cell r="C18">
            <v>25</v>
          </cell>
          <cell r="D18">
            <v>20.100000000000001</v>
          </cell>
          <cell r="E18">
            <v>73.791666666666671</v>
          </cell>
          <cell r="F18">
            <v>95</v>
          </cell>
          <cell r="G18">
            <v>64</v>
          </cell>
          <cell r="H18">
            <v>17.64</v>
          </cell>
          <cell r="I18" t="str">
            <v>N</v>
          </cell>
          <cell r="J18">
            <v>42.84</v>
          </cell>
          <cell r="K18">
            <v>9.8000000000000007</v>
          </cell>
        </row>
        <row r="19">
          <cell r="B19">
            <v>14.329166666666666</v>
          </cell>
          <cell r="C19">
            <v>20.6</v>
          </cell>
          <cell r="D19">
            <v>12.4</v>
          </cell>
          <cell r="E19">
            <v>74.291666666666671</v>
          </cell>
          <cell r="F19">
            <v>97</v>
          </cell>
          <cell r="G19">
            <v>31</v>
          </cell>
          <cell r="H19">
            <v>16.559999999999999</v>
          </cell>
          <cell r="I19" t="str">
            <v>SE</v>
          </cell>
          <cell r="J19">
            <v>48.6</v>
          </cell>
          <cell r="K19">
            <v>35.400000000000006</v>
          </cell>
        </row>
        <row r="20">
          <cell r="B20">
            <v>11.4</v>
          </cell>
          <cell r="C20">
            <v>15.9</v>
          </cell>
          <cell r="D20">
            <v>6.1</v>
          </cell>
          <cell r="E20">
            <v>66.916666666666671</v>
          </cell>
          <cell r="F20">
            <v>91</v>
          </cell>
          <cell r="G20">
            <v>44</v>
          </cell>
          <cell r="H20">
            <v>23.400000000000002</v>
          </cell>
          <cell r="I20" t="str">
            <v>NO</v>
          </cell>
          <cell r="J20">
            <v>41.76</v>
          </cell>
          <cell r="K20">
            <v>0</v>
          </cell>
        </row>
        <row r="21">
          <cell r="B21">
            <v>18.208333333333332</v>
          </cell>
          <cell r="C21">
            <v>27.3</v>
          </cell>
          <cell r="D21">
            <v>13</v>
          </cell>
          <cell r="E21">
            <v>84.25</v>
          </cell>
          <cell r="F21">
            <v>97</v>
          </cell>
          <cell r="G21">
            <v>54</v>
          </cell>
          <cell r="H21">
            <v>16.559999999999999</v>
          </cell>
          <cell r="I21" t="str">
            <v>NO</v>
          </cell>
          <cell r="J21">
            <v>50.04</v>
          </cell>
          <cell r="K21">
            <v>0.2</v>
          </cell>
        </row>
        <row r="22">
          <cell r="B22">
            <v>16.154166666666669</v>
          </cell>
          <cell r="C22">
            <v>22.5</v>
          </cell>
          <cell r="D22">
            <v>11.4</v>
          </cell>
          <cell r="E22">
            <v>91.916666666666671</v>
          </cell>
          <cell r="F22">
            <v>97</v>
          </cell>
          <cell r="G22">
            <v>77</v>
          </cell>
          <cell r="H22">
            <v>19.8</v>
          </cell>
          <cell r="I22" t="str">
            <v>SO</v>
          </cell>
          <cell r="J22">
            <v>38.880000000000003</v>
          </cell>
          <cell r="K22">
            <v>5.0000000000000009</v>
          </cell>
        </row>
        <row r="23">
          <cell r="B23">
            <v>11.920833333333334</v>
          </cell>
          <cell r="C23">
            <v>18.899999999999999</v>
          </cell>
          <cell r="D23">
            <v>7.2</v>
          </cell>
          <cell r="E23">
            <v>78.958333333333329</v>
          </cell>
          <cell r="F23">
            <v>98</v>
          </cell>
          <cell r="G23">
            <v>34</v>
          </cell>
          <cell r="H23">
            <v>15.840000000000002</v>
          </cell>
          <cell r="I23" t="str">
            <v>SO</v>
          </cell>
          <cell r="J23">
            <v>43.92</v>
          </cell>
          <cell r="K23">
            <v>0.2</v>
          </cell>
        </row>
        <row r="24">
          <cell r="B24">
            <v>15.374999999999998</v>
          </cell>
          <cell r="C24">
            <v>21.9</v>
          </cell>
          <cell r="D24">
            <v>11.5</v>
          </cell>
          <cell r="E24">
            <v>83.625</v>
          </cell>
          <cell r="F24">
            <v>96</v>
          </cell>
          <cell r="G24">
            <v>67</v>
          </cell>
          <cell r="H24">
            <v>27</v>
          </cell>
          <cell r="I24" t="str">
            <v>NO</v>
          </cell>
          <cell r="J24">
            <v>50.04</v>
          </cell>
          <cell r="K24">
            <v>0</v>
          </cell>
        </row>
        <row r="25">
          <cell r="B25">
            <v>19.441666666666666</v>
          </cell>
          <cell r="C25">
            <v>27.1</v>
          </cell>
          <cell r="D25">
            <v>14.7</v>
          </cell>
          <cell r="E25">
            <v>81.708333333333329</v>
          </cell>
          <cell r="F25">
            <v>96</v>
          </cell>
          <cell r="G25">
            <v>52</v>
          </cell>
          <cell r="H25">
            <v>15.48</v>
          </cell>
          <cell r="I25" t="str">
            <v>NO</v>
          </cell>
          <cell r="J25">
            <v>30.6</v>
          </cell>
          <cell r="K25">
            <v>0.2</v>
          </cell>
        </row>
        <row r="26">
          <cell r="B26">
            <v>19.616666666666667</v>
          </cell>
          <cell r="C26">
            <v>25.9</v>
          </cell>
          <cell r="D26">
            <v>15</v>
          </cell>
          <cell r="E26">
            <v>79.833333333333329</v>
          </cell>
          <cell r="F26">
            <v>95</v>
          </cell>
          <cell r="G26">
            <v>50</v>
          </cell>
          <cell r="H26">
            <v>16.559999999999999</v>
          </cell>
          <cell r="I26" t="str">
            <v>SO</v>
          </cell>
          <cell r="J26">
            <v>37.080000000000005</v>
          </cell>
          <cell r="K26">
            <v>0</v>
          </cell>
        </row>
        <row r="27">
          <cell r="B27">
            <v>19.958333333333332</v>
          </cell>
          <cell r="C27">
            <v>26.2</v>
          </cell>
          <cell r="D27">
            <v>15.1</v>
          </cell>
          <cell r="E27">
            <v>72.958333333333329</v>
          </cell>
          <cell r="F27">
            <v>89</v>
          </cell>
          <cell r="G27">
            <v>46</v>
          </cell>
          <cell r="H27">
            <v>11.520000000000001</v>
          </cell>
          <cell r="I27" t="str">
            <v>SO</v>
          </cell>
          <cell r="J27">
            <v>21.6</v>
          </cell>
          <cell r="K27">
            <v>0.2</v>
          </cell>
        </row>
        <row r="28">
          <cell r="B28">
            <v>19.074999999999999</v>
          </cell>
          <cell r="C28">
            <v>24.5</v>
          </cell>
          <cell r="D28">
            <v>14.4</v>
          </cell>
          <cell r="E28">
            <v>71.416666666666671</v>
          </cell>
          <cell r="F28">
            <v>87</v>
          </cell>
          <cell r="G28">
            <v>51</v>
          </cell>
          <cell r="H28">
            <v>15.120000000000001</v>
          </cell>
          <cell r="I28" t="str">
            <v>SO</v>
          </cell>
          <cell r="J28">
            <v>30.6</v>
          </cell>
          <cell r="K28">
            <v>0</v>
          </cell>
        </row>
        <row r="29">
          <cell r="B29">
            <v>16.829166666666662</v>
          </cell>
          <cell r="C29">
            <v>22.5</v>
          </cell>
          <cell r="D29">
            <v>12.6</v>
          </cell>
          <cell r="E29">
            <v>81.25</v>
          </cell>
          <cell r="F29">
            <v>95</v>
          </cell>
          <cell r="G29">
            <v>59</v>
          </cell>
          <cell r="H29">
            <v>24.12</v>
          </cell>
          <cell r="I29" t="str">
            <v>O</v>
          </cell>
          <cell r="J29">
            <v>44.28</v>
          </cell>
          <cell r="K29">
            <v>0</v>
          </cell>
        </row>
        <row r="30">
          <cell r="B30">
            <v>16.700000000000003</v>
          </cell>
          <cell r="C30">
            <v>21.6</v>
          </cell>
          <cell r="D30">
            <v>13.8</v>
          </cell>
          <cell r="E30">
            <v>82.416666666666671</v>
          </cell>
          <cell r="F30">
            <v>92</v>
          </cell>
          <cell r="G30">
            <v>67</v>
          </cell>
          <cell r="H30">
            <v>22.68</v>
          </cell>
          <cell r="I30" t="str">
            <v>O</v>
          </cell>
          <cell r="J30">
            <v>42.12</v>
          </cell>
          <cell r="K30">
            <v>0</v>
          </cell>
        </row>
        <row r="31">
          <cell r="B31">
            <v>17.349999999999998</v>
          </cell>
          <cell r="C31">
            <v>23.8</v>
          </cell>
          <cell r="D31">
            <v>13.1</v>
          </cell>
          <cell r="E31">
            <v>80.416666666666671</v>
          </cell>
          <cell r="F31">
            <v>93</v>
          </cell>
          <cell r="G31">
            <v>58</v>
          </cell>
          <cell r="H31">
            <v>20.52</v>
          </cell>
          <cell r="I31" t="str">
            <v>SO</v>
          </cell>
          <cell r="J31">
            <v>43.56</v>
          </cell>
          <cell r="K31">
            <v>0</v>
          </cell>
        </row>
        <row r="32">
          <cell r="B32">
            <v>17.445833333333333</v>
          </cell>
          <cell r="C32">
            <v>23.7</v>
          </cell>
          <cell r="D32">
            <v>12.9</v>
          </cell>
          <cell r="E32">
            <v>76.541666666666671</v>
          </cell>
          <cell r="F32">
            <v>93</v>
          </cell>
          <cell r="G32">
            <v>50</v>
          </cell>
          <cell r="H32">
            <v>20.88</v>
          </cell>
          <cell r="I32" t="str">
            <v>SO</v>
          </cell>
          <cell r="J32">
            <v>41.4</v>
          </cell>
          <cell r="K32">
            <v>0</v>
          </cell>
        </row>
        <row r="33">
          <cell r="B33">
            <v>17.487499999999997</v>
          </cell>
          <cell r="C33">
            <v>24.5</v>
          </cell>
          <cell r="D33">
            <v>12.9</v>
          </cell>
          <cell r="E33">
            <v>73.125</v>
          </cell>
          <cell r="F33">
            <v>87</v>
          </cell>
          <cell r="G33">
            <v>50</v>
          </cell>
          <cell r="H33">
            <v>19.079999999999998</v>
          </cell>
          <cell r="I33" t="str">
            <v>SO</v>
          </cell>
          <cell r="J33">
            <v>39.6</v>
          </cell>
          <cell r="K33">
            <v>0</v>
          </cell>
        </row>
        <row r="34">
          <cell r="B34">
            <v>18.566666666666666</v>
          </cell>
          <cell r="C34">
            <v>21</v>
          </cell>
          <cell r="D34">
            <v>16.600000000000001</v>
          </cell>
          <cell r="E34">
            <v>80.416666666666671</v>
          </cell>
          <cell r="F34">
            <v>96</v>
          </cell>
          <cell r="G34">
            <v>61</v>
          </cell>
          <cell r="H34">
            <v>11.520000000000001</v>
          </cell>
          <cell r="I34" t="str">
            <v>NO</v>
          </cell>
          <cell r="J34">
            <v>31.319999999999997</v>
          </cell>
          <cell r="K34">
            <v>15.200000000000001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19.274999999999995</v>
          </cell>
          <cell r="C5">
            <v>22</v>
          </cell>
          <cell r="D5">
            <v>17.899999999999999</v>
          </cell>
          <cell r="E5">
            <v>91.458333333333329</v>
          </cell>
          <cell r="F5">
            <v>95</v>
          </cell>
          <cell r="G5">
            <v>80</v>
          </cell>
          <cell r="H5">
            <v>0</v>
          </cell>
          <cell r="I5" t="str">
            <v>SO</v>
          </cell>
          <cell r="J5">
            <v>16.2</v>
          </cell>
          <cell r="K5">
            <v>35.400000000000006</v>
          </cell>
        </row>
        <row r="6">
          <cell r="B6">
            <v>21.604166666666668</v>
          </cell>
          <cell r="C6">
            <v>25.3</v>
          </cell>
          <cell r="D6">
            <v>19.3</v>
          </cell>
          <cell r="E6">
            <v>90.208333333333329</v>
          </cell>
          <cell r="F6">
            <v>96</v>
          </cell>
          <cell r="G6">
            <v>77</v>
          </cell>
          <cell r="H6">
            <v>0</v>
          </cell>
          <cell r="I6" t="str">
            <v>SO</v>
          </cell>
          <cell r="J6">
            <v>0</v>
          </cell>
          <cell r="K6">
            <v>3.8000000000000003</v>
          </cell>
        </row>
        <row r="7">
          <cell r="B7">
            <v>24.00833333333334</v>
          </cell>
          <cell r="C7">
            <v>30.4</v>
          </cell>
          <cell r="D7">
            <v>19.100000000000001</v>
          </cell>
          <cell r="E7">
            <v>81.333333333333329</v>
          </cell>
          <cell r="F7">
            <v>95</v>
          </cell>
          <cell r="G7">
            <v>57</v>
          </cell>
          <cell r="H7">
            <v>0.72000000000000008</v>
          </cell>
          <cell r="I7" t="str">
            <v>SO</v>
          </cell>
          <cell r="J7">
            <v>23.040000000000003</v>
          </cell>
          <cell r="K7">
            <v>0.2</v>
          </cell>
        </row>
        <row r="8">
          <cell r="B8">
            <v>25.462500000000006</v>
          </cell>
          <cell r="C8">
            <v>32.200000000000003</v>
          </cell>
          <cell r="D8">
            <v>19.8</v>
          </cell>
          <cell r="E8">
            <v>76.958333333333329</v>
          </cell>
          <cell r="F8">
            <v>95</v>
          </cell>
          <cell r="G8">
            <v>46</v>
          </cell>
          <cell r="H8">
            <v>0</v>
          </cell>
          <cell r="I8" t="str">
            <v>SO</v>
          </cell>
          <cell r="J8">
            <v>20.16</v>
          </cell>
          <cell r="K8">
            <v>0</v>
          </cell>
        </row>
        <row r="9">
          <cell r="B9">
            <v>25.549999999999997</v>
          </cell>
          <cell r="C9">
            <v>31.4</v>
          </cell>
          <cell r="D9">
            <v>20.6</v>
          </cell>
          <cell r="E9">
            <v>71.166666666666671</v>
          </cell>
          <cell r="F9">
            <v>93</v>
          </cell>
          <cell r="G9">
            <v>39</v>
          </cell>
          <cell r="H9">
            <v>2.52</v>
          </cell>
          <cell r="I9" t="str">
            <v>SO</v>
          </cell>
          <cell r="J9">
            <v>28.44</v>
          </cell>
          <cell r="K9">
            <v>0</v>
          </cell>
        </row>
        <row r="10">
          <cell r="B10">
            <v>22.6</v>
          </cell>
          <cell r="C10">
            <v>30.8</v>
          </cell>
          <cell r="D10">
            <v>16.100000000000001</v>
          </cell>
          <cell r="E10">
            <v>71.349999999999994</v>
          </cell>
          <cell r="F10">
            <v>93</v>
          </cell>
          <cell r="G10">
            <v>41</v>
          </cell>
          <cell r="H10">
            <v>4.32</v>
          </cell>
          <cell r="I10" t="str">
            <v>SO</v>
          </cell>
          <cell r="J10">
            <v>29.880000000000003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19.445833333333336</v>
          </cell>
          <cell r="C5">
            <v>21.9</v>
          </cell>
          <cell r="D5">
            <v>17.7</v>
          </cell>
          <cell r="E5">
            <v>94.041666666666671</v>
          </cell>
          <cell r="F5">
            <v>97</v>
          </cell>
          <cell r="G5">
            <v>86</v>
          </cell>
          <cell r="H5">
            <v>7.2</v>
          </cell>
          <cell r="I5" t="str">
            <v>SO</v>
          </cell>
          <cell r="J5">
            <v>17.28</v>
          </cell>
          <cell r="K5">
            <v>0.2</v>
          </cell>
        </row>
        <row r="6">
          <cell r="B6">
            <v>20.541666666666668</v>
          </cell>
          <cell r="C6">
            <v>24</v>
          </cell>
          <cell r="D6">
            <v>19.2</v>
          </cell>
          <cell r="E6">
            <v>90.875</v>
          </cell>
          <cell r="F6">
            <v>96</v>
          </cell>
          <cell r="G6">
            <v>70</v>
          </cell>
          <cell r="H6">
            <v>15.120000000000001</v>
          </cell>
          <cell r="I6" t="str">
            <v>SO</v>
          </cell>
          <cell r="J6">
            <v>25.56</v>
          </cell>
          <cell r="K6">
            <v>29.799999999999994</v>
          </cell>
        </row>
        <row r="7">
          <cell r="B7">
            <v>20.074999999999996</v>
          </cell>
          <cell r="C7">
            <v>25.9</v>
          </cell>
          <cell r="D7">
            <v>16.3</v>
          </cell>
          <cell r="E7">
            <v>87.166666666666671</v>
          </cell>
          <cell r="F7">
            <v>97</v>
          </cell>
          <cell r="G7">
            <v>66</v>
          </cell>
          <cell r="H7">
            <v>11.520000000000001</v>
          </cell>
          <cell r="I7" t="str">
            <v>SO</v>
          </cell>
          <cell r="J7">
            <v>21.6</v>
          </cell>
          <cell r="K7">
            <v>0</v>
          </cell>
        </row>
        <row r="8">
          <cell r="B8">
            <v>21.241666666666671</v>
          </cell>
          <cell r="C8">
            <v>29.1</v>
          </cell>
          <cell r="D8">
            <v>16.100000000000001</v>
          </cell>
          <cell r="E8">
            <v>84.5</v>
          </cell>
          <cell r="F8">
            <v>97</v>
          </cell>
          <cell r="G8">
            <v>55</v>
          </cell>
          <cell r="H8">
            <v>8.64</v>
          </cell>
          <cell r="I8" t="str">
            <v>SO</v>
          </cell>
          <cell r="J8">
            <v>17.28</v>
          </cell>
          <cell r="K8">
            <v>0</v>
          </cell>
        </row>
        <row r="9">
          <cell r="B9">
            <v>21.333333333333332</v>
          </cell>
          <cell r="C9">
            <v>28.9</v>
          </cell>
          <cell r="D9">
            <v>13.8</v>
          </cell>
          <cell r="E9">
            <v>78.041666666666671</v>
          </cell>
          <cell r="F9">
            <v>97</v>
          </cell>
          <cell r="G9">
            <v>41</v>
          </cell>
          <cell r="H9">
            <v>10.08</v>
          </cell>
          <cell r="I9" t="str">
            <v>SO</v>
          </cell>
          <cell r="J9">
            <v>21.6</v>
          </cell>
          <cell r="K9">
            <v>0</v>
          </cell>
        </row>
        <row r="10">
          <cell r="B10">
            <v>21.658333333333335</v>
          </cell>
          <cell r="C10">
            <v>30.4</v>
          </cell>
          <cell r="D10">
            <v>16.600000000000001</v>
          </cell>
          <cell r="E10">
            <v>72.75</v>
          </cell>
          <cell r="F10">
            <v>93</v>
          </cell>
          <cell r="G10">
            <v>34</v>
          </cell>
          <cell r="H10">
            <v>18.720000000000002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20.812500000000004</v>
          </cell>
          <cell r="C11">
            <v>31</v>
          </cell>
          <cell r="D11">
            <v>13.4</v>
          </cell>
          <cell r="E11">
            <v>74.208333333333329</v>
          </cell>
          <cell r="F11">
            <v>97</v>
          </cell>
          <cell r="G11">
            <v>37</v>
          </cell>
          <cell r="H11">
            <v>9.3600000000000012</v>
          </cell>
          <cell r="I11" t="str">
            <v>SO</v>
          </cell>
          <cell r="J11">
            <v>21.6</v>
          </cell>
          <cell r="K11">
            <v>0</v>
          </cell>
        </row>
        <row r="12">
          <cell r="B12">
            <v>21.941666666666666</v>
          </cell>
          <cell r="C12">
            <v>30.7</v>
          </cell>
          <cell r="D12">
            <v>14.9</v>
          </cell>
          <cell r="E12">
            <v>75.25</v>
          </cell>
          <cell r="F12">
            <v>97</v>
          </cell>
          <cell r="G12">
            <v>37</v>
          </cell>
          <cell r="H12">
            <v>15.840000000000002</v>
          </cell>
          <cell r="I12" t="str">
            <v>SO</v>
          </cell>
          <cell r="J12">
            <v>28.44</v>
          </cell>
          <cell r="K12">
            <v>0</v>
          </cell>
        </row>
        <row r="13">
          <cell r="B13">
            <v>22.941666666666663</v>
          </cell>
          <cell r="C13">
            <v>30.6</v>
          </cell>
          <cell r="D13">
            <v>17.399999999999999</v>
          </cell>
          <cell r="E13">
            <v>71.791666666666671</v>
          </cell>
          <cell r="F13">
            <v>88</v>
          </cell>
          <cell r="G13">
            <v>46</v>
          </cell>
          <cell r="H13">
            <v>16.559999999999999</v>
          </cell>
          <cell r="I13" t="str">
            <v>SO</v>
          </cell>
          <cell r="J13">
            <v>30.96</v>
          </cell>
          <cell r="K13">
            <v>0</v>
          </cell>
        </row>
        <row r="14">
          <cell r="B14">
            <v>21.883333333333329</v>
          </cell>
          <cell r="C14">
            <v>30.2</v>
          </cell>
          <cell r="D14">
            <v>14.7</v>
          </cell>
          <cell r="E14">
            <v>79.416666666666671</v>
          </cell>
          <cell r="F14">
            <v>97</v>
          </cell>
          <cell r="G14">
            <v>46</v>
          </cell>
          <cell r="H14">
            <v>15.840000000000002</v>
          </cell>
          <cell r="I14" t="str">
            <v>SO</v>
          </cell>
          <cell r="J14">
            <v>29.16</v>
          </cell>
          <cell r="K14">
            <v>0</v>
          </cell>
        </row>
        <row r="15">
          <cell r="B15">
            <v>22.795833333333338</v>
          </cell>
          <cell r="C15">
            <v>31.1</v>
          </cell>
          <cell r="D15">
            <v>16</v>
          </cell>
          <cell r="E15">
            <v>78.541666666666671</v>
          </cell>
          <cell r="F15">
            <v>97</v>
          </cell>
          <cell r="G15">
            <v>45</v>
          </cell>
          <cell r="H15">
            <v>19.8</v>
          </cell>
          <cell r="I15" t="str">
            <v>SO</v>
          </cell>
          <cell r="J15">
            <v>39.96</v>
          </cell>
          <cell r="K15">
            <v>0</v>
          </cell>
        </row>
        <row r="16">
          <cell r="B16">
            <v>22.387500000000003</v>
          </cell>
          <cell r="C16">
            <v>30.1</v>
          </cell>
          <cell r="D16">
            <v>18.899999999999999</v>
          </cell>
          <cell r="E16">
            <v>85.75</v>
          </cell>
          <cell r="F16">
            <v>96</v>
          </cell>
          <cell r="G16">
            <v>58</v>
          </cell>
          <cell r="H16">
            <v>9.3600000000000012</v>
          </cell>
          <cell r="I16" t="str">
            <v>SO</v>
          </cell>
          <cell r="J16">
            <v>35.64</v>
          </cell>
          <cell r="K16">
            <v>3.2</v>
          </cell>
        </row>
        <row r="17">
          <cell r="B17">
            <v>22.770833333333332</v>
          </cell>
          <cell r="C17">
            <v>30.9</v>
          </cell>
          <cell r="D17">
            <v>16.7</v>
          </cell>
          <cell r="E17">
            <v>82</v>
          </cell>
          <cell r="F17">
            <v>97</v>
          </cell>
          <cell r="G17">
            <v>44</v>
          </cell>
          <cell r="H17">
            <v>16.559999999999999</v>
          </cell>
          <cell r="I17" t="str">
            <v>SO</v>
          </cell>
          <cell r="J17">
            <v>28.08</v>
          </cell>
          <cell r="K17">
            <v>0</v>
          </cell>
        </row>
        <row r="18">
          <cell r="B18">
            <v>22.624999999999996</v>
          </cell>
          <cell r="C18">
            <v>30.5</v>
          </cell>
          <cell r="D18">
            <v>16.2</v>
          </cell>
          <cell r="E18">
            <v>75.333333333333329</v>
          </cell>
          <cell r="F18">
            <v>94</v>
          </cell>
          <cell r="G18">
            <v>47</v>
          </cell>
          <cell r="H18">
            <v>27</v>
          </cell>
          <cell r="I18" t="str">
            <v>SO</v>
          </cell>
          <cell r="J18">
            <v>55.080000000000005</v>
          </cell>
          <cell r="K18">
            <v>0</v>
          </cell>
        </row>
        <row r="19">
          <cell r="B19">
            <v>17.229166666666668</v>
          </cell>
          <cell r="C19">
            <v>24.4</v>
          </cell>
          <cell r="D19">
            <v>13.4</v>
          </cell>
          <cell r="E19">
            <v>83</v>
          </cell>
          <cell r="F19">
            <v>96</v>
          </cell>
          <cell r="G19">
            <v>63</v>
          </cell>
          <cell r="H19">
            <v>23.400000000000002</v>
          </cell>
          <cell r="I19" t="str">
            <v>SO</v>
          </cell>
          <cell r="J19">
            <v>48.6</v>
          </cell>
          <cell r="K19">
            <v>14.200000000000001</v>
          </cell>
        </row>
        <row r="20">
          <cell r="B20">
            <v>14.841666666666669</v>
          </cell>
          <cell r="C20">
            <v>23.1</v>
          </cell>
          <cell r="D20">
            <v>8.6999999999999993</v>
          </cell>
          <cell r="E20">
            <v>77</v>
          </cell>
          <cell r="F20">
            <v>91</v>
          </cell>
          <cell r="G20">
            <v>59</v>
          </cell>
          <cell r="H20">
            <v>10.44</v>
          </cell>
          <cell r="I20" t="str">
            <v>SO</v>
          </cell>
          <cell r="J20">
            <v>23.400000000000002</v>
          </cell>
          <cell r="K20">
            <v>0</v>
          </cell>
        </row>
        <row r="21">
          <cell r="B21">
            <v>20.591666666666669</v>
          </cell>
          <cell r="C21">
            <v>30.9</v>
          </cell>
          <cell r="D21">
            <v>13.3</v>
          </cell>
          <cell r="E21">
            <v>79.666666666666671</v>
          </cell>
          <cell r="F21">
            <v>97</v>
          </cell>
          <cell r="G21">
            <v>47</v>
          </cell>
          <cell r="H21">
            <v>14.4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19.337499999999999</v>
          </cell>
          <cell r="C22">
            <v>25</v>
          </cell>
          <cell r="D22">
            <v>15.9</v>
          </cell>
          <cell r="E22">
            <v>85.625</v>
          </cell>
          <cell r="F22">
            <v>95</v>
          </cell>
          <cell r="G22">
            <v>64</v>
          </cell>
          <cell r="H22">
            <v>21.240000000000002</v>
          </cell>
          <cell r="I22" t="str">
            <v>SO</v>
          </cell>
          <cell r="J22">
            <v>37.440000000000005</v>
          </cell>
          <cell r="K22">
            <v>0</v>
          </cell>
        </row>
        <row r="23">
          <cell r="B23">
            <v>14.737499999999997</v>
          </cell>
          <cell r="C23">
            <v>20.100000000000001</v>
          </cell>
          <cell r="D23">
            <v>10</v>
          </cell>
          <cell r="E23">
            <v>82.666666666666671</v>
          </cell>
          <cell r="F23">
            <v>93</v>
          </cell>
          <cell r="G23">
            <v>64</v>
          </cell>
          <cell r="H23">
            <v>16.2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17.945833333333333</v>
          </cell>
          <cell r="C24">
            <v>25.5</v>
          </cell>
          <cell r="D24">
            <v>12.8</v>
          </cell>
          <cell r="E24">
            <v>80.75</v>
          </cell>
          <cell r="F24">
            <v>96</v>
          </cell>
          <cell r="G24">
            <v>55</v>
          </cell>
          <cell r="H24">
            <v>11.879999999999999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20.795833333333331</v>
          </cell>
          <cell r="C25">
            <v>30</v>
          </cell>
          <cell r="D25">
            <v>14</v>
          </cell>
          <cell r="E25">
            <v>78.625</v>
          </cell>
          <cell r="F25">
            <v>97</v>
          </cell>
          <cell r="G25">
            <v>44</v>
          </cell>
          <cell r="H25">
            <v>14.4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21.170833333333334</v>
          </cell>
          <cell r="C26">
            <v>29.2</v>
          </cell>
          <cell r="D26">
            <v>14.1</v>
          </cell>
          <cell r="E26">
            <v>74.291666666666671</v>
          </cell>
          <cell r="F26">
            <v>96</v>
          </cell>
          <cell r="G26">
            <v>41</v>
          </cell>
          <cell r="H26">
            <v>15.48</v>
          </cell>
          <cell r="I26" t="str">
            <v>SO</v>
          </cell>
          <cell r="J26">
            <v>37.080000000000005</v>
          </cell>
          <cell r="K26">
            <v>0</v>
          </cell>
        </row>
        <row r="27">
          <cell r="B27">
            <v>19.358333333333331</v>
          </cell>
          <cell r="C27">
            <v>29.1</v>
          </cell>
          <cell r="D27">
            <v>11.6</v>
          </cell>
          <cell r="E27">
            <v>78.333333333333329</v>
          </cell>
          <cell r="F27">
            <v>97</v>
          </cell>
          <cell r="G27">
            <v>37</v>
          </cell>
          <cell r="H27">
            <v>6.48</v>
          </cell>
          <cell r="I27" t="str">
            <v>SO</v>
          </cell>
          <cell r="J27">
            <v>15.120000000000001</v>
          </cell>
          <cell r="K27">
            <v>0</v>
          </cell>
        </row>
        <row r="28">
          <cell r="B28">
            <v>18.341666666666665</v>
          </cell>
          <cell r="C28">
            <v>26.4</v>
          </cell>
          <cell r="D28">
            <v>10.8</v>
          </cell>
          <cell r="E28">
            <v>79.625</v>
          </cell>
          <cell r="F28">
            <v>97</v>
          </cell>
          <cell r="G28">
            <v>51</v>
          </cell>
          <cell r="H28">
            <v>10.8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19.670833333333331</v>
          </cell>
          <cell r="C29">
            <v>25.8</v>
          </cell>
          <cell r="D29">
            <v>14.1</v>
          </cell>
          <cell r="E29">
            <v>72.458333333333329</v>
          </cell>
          <cell r="F29">
            <v>91</v>
          </cell>
          <cell r="G29">
            <v>50</v>
          </cell>
          <cell r="H29">
            <v>13.32</v>
          </cell>
          <cell r="I29" t="str">
            <v>SO</v>
          </cell>
          <cell r="J29">
            <v>37.080000000000005</v>
          </cell>
          <cell r="K29">
            <v>0</v>
          </cell>
        </row>
        <row r="30">
          <cell r="B30">
            <v>19.495833333333334</v>
          </cell>
          <cell r="C30">
            <v>25.7</v>
          </cell>
          <cell r="D30">
            <v>14.5</v>
          </cell>
          <cell r="E30">
            <v>74.25</v>
          </cell>
          <cell r="F30">
            <v>92</v>
          </cell>
          <cell r="G30">
            <v>55</v>
          </cell>
          <cell r="H30">
            <v>12.24</v>
          </cell>
          <cell r="I30" t="str">
            <v>SO</v>
          </cell>
          <cell r="J30">
            <v>29.52</v>
          </cell>
          <cell r="K30">
            <v>0</v>
          </cell>
        </row>
        <row r="31">
          <cell r="B31">
            <v>19.237500000000001</v>
          </cell>
          <cell r="C31">
            <v>26.9</v>
          </cell>
          <cell r="D31">
            <v>13.2</v>
          </cell>
          <cell r="E31">
            <v>75.875</v>
          </cell>
          <cell r="F31">
            <v>96</v>
          </cell>
          <cell r="G31">
            <v>47</v>
          </cell>
          <cell r="H31">
            <v>11.879999999999999</v>
          </cell>
          <cell r="I31" t="str">
            <v>SO</v>
          </cell>
          <cell r="J31">
            <v>25.92</v>
          </cell>
          <cell r="K31">
            <v>0</v>
          </cell>
        </row>
        <row r="32">
          <cell r="B32">
            <v>19.237499999999997</v>
          </cell>
          <cell r="C32">
            <v>27.3</v>
          </cell>
          <cell r="D32">
            <v>12.3</v>
          </cell>
          <cell r="E32">
            <v>70.875</v>
          </cell>
          <cell r="F32">
            <v>97</v>
          </cell>
          <cell r="G32">
            <v>36</v>
          </cell>
          <cell r="H32">
            <v>14.4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19.458333333333332</v>
          </cell>
          <cell r="C33">
            <v>28.4</v>
          </cell>
          <cell r="D33">
            <v>12.9</v>
          </cell>
          <cell r="E33">
            <v>68.291666666666671</v>
          </cell>
          <cell r="F33">
            <v>89</v>
          </cell>
          <cell r="G33">
            <v>39</v>
          </cell>
          <cell r="H33">
            <v>16.559999999999999</v>
          </cell>
          <cell r="I33" t="str">
            <v>SO</v>
          </cell>
          <cell r="J33">
            <v>33.480000000000004</v>
          </cell>
          <cell r="K33">
            <v>0</v>
          </cell>
        </row>
        <row r="34">
          <cell r="B34">
            <v>18.508333333333329</v>
          </cell>
          <cell r="C34">
            <v>28</v>
          </cell>
          <cell r="D34">
            <v>14.3</v>
          </cell>
          <cell r="E34">
            <v>79.541666666666671</v>
          </cell>
          <cell r="F34">
            <v>96</v>
          </cell>
          <cell r="G34">
            <v>47</v>
          </cell>
          <cell r="H34">
            <v>21.240000000000002</v>
          </cell>
          <cell r="I34" t="str">
            <v>SO</v>
          </cell>
          <cell r="J34">
            <v>42.12</v>
          </cell>
          <cell r="K34">
            <v>51.400000000000006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20.875</v>
          </cell>
          <cell r="C5">
            <v>25.6</v>
          </cell>
          <cell r="D5">
            <v>18.899999999999999</v>
          </cell>
          <cell r="E5">
            <v>90.2</v>
          </cell>
          <cell r="F5">
            <v>100</v>
          </cell>
          <cell r="G5">
            <v>69</v>
          </cell>
          <cell r="H5">
            <v>10.8</v>
          </cell>
          <cell r="I5" t="str">
            <v>L</v>
          </cell>
          <cell r="J5">
            <v>19.079999999999998</v>
          </cell>
          <cell r="K5">
            <v>5.6000000000000005</v>
          </cell>
        </row>
        <row r="6">
          <cell r="B6">
            <v>20.458333333333332</v>
          </cell>
          <cell r="C6">
            <v>23</v>
          </cell>
          <cell r="D6">
            <v>19.399999999999999</v>
          </cell>
          <cell r="E6">
            <v>91.416666666666671</v>
          </cell>
          <cell r="F6">
            <v>100</v>
          </cell>
          <cell r="G6">
            <v>75</v>
          </cell>
          <cell r="H6">
            <v>16.2</v>
          </cell>
          <cell r="I6" t="str">
            <v>L</v>
          </cell>
          <cell r="J6">
            <v>30.240000000000002</v>
          </cell>
          <cell r="K6">
            <v>0.4</v>
          </cell>
        </row>
        <row r="7">
          <cell r="B7">
            <v>20.395833333333332</v>
          </cell>
          <cell r="C7">
            <v>26.5</v>
          </cell>
          <cell r="D7">
            <v>17.100000000000001</v>
          </cell>
          <cell r="E7">
            <v>86.833333333333329</v>
          </cell>
          <cell r="F7">
            <v>100</v>
          </cell>
          <cell r="G7">
            <v>61</v>
          </cell>
          <cell r="H7">
            <v>15.48</v>
          </cell>
          <cell r="I7" t="str">
            <v>L</v>
          </cell>
          <cell r="J7">
            <v>29.16</v>
          </cell>
          <cell r="K7">
            <v>0</v>
          </cell>
        </row>
        <row r="8">
          <cell r="B8">
            <v>22.108333333333331</v>
          </cell>
          <cell r="C8">
            <v>29</v>
          </cell>
          <cell r="D8">
            <v>17.600000000000001</v>
          </cell>
          <cell r="E8">
            <v>77.958333333333329</v>
          </cell>
          <cell r="F8">
            <v>96</v>
          </cell>
          <cell r="G8">
            <v>43</v>
          </cell>
          <cell r="H8">
            <v>9.3600000000000012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20.579166666666666</v>
          </cell>
          <cell r="C9">
            <v>27.2</v>
          </cell>
          <cell r="D9">
            <v>15.5</v>
          </cell>
          <cell r="E9">
            <v>70.083333333333329</v>
          </cell>
          <cell r="F9">
            <v>92</v>
          </cell>
          <cell r="G9">
            <v>35</v>
          </cell>
          <cell r="H9">
            <v>20.16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20.345833333333331</v>
          </cell>
          <cell r="C10">
            <v>27.9</v>
          </cell>
          <cell r="D10">
            <v>14.3</v>
          </cell>
          <cell r="E10">
            <v>66.416666666666671</v>
          </cell>
          <cell r="F10">
            <v>90</v>
          </cell>
          <cell r="G10">
            <v>31</v>
          </cell>
          <cell r="H10">
            <v>5.04</v>
          </cell>
          <cell r="I10" t="str">
            <v>SE</v>
          </cell>
          <cell r="J10">
            <v>31.319999999999997</v>
          </cell>
          <cell r="K10">
            <v>0</v>
          </cell>
        </row>
        <row r="11">
          <cell r="B11">
            <v>21.008333333333336</v>
          </cell>
          <cell r="C11">
            <v>29</v>
          </cell>
          <cell r="D11">
            <v>14.2</v>
          </cell>
          <cell r="E11">
            <v>65.833333333333329</v>
          </cell>
          <cell r="F11">
            <v>85</v>
          </cell>
          <cell r="G11">
            <v>38</v>
          </cell>
          <cell r="H11">
            <v>2.16</v>
          </cell>
          <cell r="I11" t="str">
            <v>SE</v>
          </cell>
          <cell r="J11">
            <v>21.240000000000002</v>
          </cell>
          <cell r="K11">
            <v>0</v>
          </cell>
        </row>
        <row r="12">
          <cell r="B12">
            <v>21.824999999999992</v>
          </cell>
          <cell r="C12">
            <v>28.4</v>
          </cell>
          <cell r="D12">
            <v>15.9</v>
          </cell>
          <cell r="E12">
            <v>66</v>
          </cell>
          <cell r="F12">
            <v>87</v>
          </cell>
          <cell r="G12">
            <v>40</v>
          </cell>
          <cell r="H12">
            <v>14.76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21.891666666666666</v>
          </cell>
          <cell r="C13">
            <v>28.6</v>
          </cell>
          <cell r="D13">
            <v>16.399999999999999</v>
          </cell>
          <cell r="E13">
            <v>69.041666666666671</v>
          </cell>
          <cell r="F13">
            <v>86</v>
          </cell>
          <cell r="G13">
            <v>42</v>
          </cell>
          <cell r="H13">
            <v>10.44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22.208333333333332</v>
          </cell>
          <cell r="C14">
            <v>29.2</v>
          </cell>
          <cell r="D14">
            <v>16.8</v>
          </cell>
          <cell r="E14">
            <v>70.583333333333329</v>
          </cell>
          <cell r="F14">
            <v>88</v>
          </cell>
          <cell r="G14">
            <v>47</v>
          </cell>
          <cell r="H14">
            <v>9.7200000000000006</v>
          </cell>
          <cell r="I14" t="str">
            <v>N</v>
          </cell>
          <cell r="J14">
            <v>27.720000000000002</v>
          </cell>
          <cell r="K14">
            <v>0</v>
          </cell>
        </row>
        <row r="15">
          <cell r="B15">
            <v>21.899999999999995</v>
          </cell>
          <cell r="C15">
            <v>29.5</v>
          </cell>
          <cell r="D15">
            <v>17.100000000000001</v>
          </cell>
          <cell r="E15">
            <v>74.583333333333329</v>
          </cell>
          <cell r="F15">
            <v>93</v>
          </cell>
          <cell r="G15">
            <v>42</v>
          </cell>
          <cell r="H15">
            <v>5.7600000000000007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21.666666666666668</v>
          </cell>
          <cell r="C16">
            <v>29.4</v>
          </cell>
          <cell r="D16">
            <v>15.3</v>
          </cell>
          <cell r="E16">
            <v>75.291666666666671</v>
          </cell>
          <cell r="F16">
            <v>94</v>
          </cell>
          <cell r="G16">
            <v>35</v>
          </cell>
          <cell r="H16">
            <v>4.6800000000000006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21.454166666666666</v>
          </cell>
          <cell r="C17">
            <v>29.2</v>
          </cell>
          <cell r="D17">
            <v>15.7</v>
          </cell>
          <cell r="E17">
            <v>75.833333333333329</v>
          </cell>
          <cell r="F17">
            <v>97</v>
          </cell>
          <cell r="G17">
            <v>39</v>
          </cell>
          <cell r="H17">
            <v>11.16</v>
          </cell>
          <cell r="I17" t="str">
            <v>N</v>
          </cell>
          <cell r="J17">
            <v>30.96</v>
          </cell>
          <cell r="K17">
            <v>0.2</v>
          </cell>
        </row>
        <row r="18">
          <cell r="B18">
            <v>21.787499999999998</v>
          </cell>
          <cell r="C18">
            <v>29.1</v>
          </cell>
          <cell r="D18">
            <v>16.100000000000001</v>
          </cell>
          <cell r="E18">
            <v>69</v>
          </cell>
          <cell r="F18">
            <v>88</v>
          </cell>
          <cell r="G18">
            <v>43</v>
          </cell>
          <cell r="H18">
            <v>25.92</v>
          </cell>
          <cell r="I18" t="str">
            <v>NO</v>
          </cell>
          <cell r="J18">
            <v>50.04</v>
          </cell>
          <cell r="K18">
            <v>0</v>
          </cell>
        </row>
        <row r="19">
          <cell r="B19">
            <v>17.474999999999998</v>
          </cell>
          <cell r="C19">
            <v>21.7</v>
          </cell>
          <cell r="D19">
            <v>14</v>
          </cell>
          <cell r="E19">
            <v>83.666666666666671</v>
          </cell>
          <cell r="F19">
            <v>93</v>
          </cell>
          <cell r="G19">
            <v>70</v>
          </cell>
          <cell r="H19">
            <v>20.52</v>
          </cell>
          <cell r="I19" t="str">
            <v>SE</v>
          </cell>
          <cell r="J19">
            <v>41.4</v>
          </cell>
          <cell r="K19">
            <v>0</v>
          </cell>
        </row>
        <row r="20">
          <cell r="B20">
            <v>17.137499999999999</v>
          </cell>
          <cell r="C20">
            <v>24.8</v>
          </cell>
          <cell r="D20">
            <v>13.4</v>
          </cell>
          <cell r="E20">
            <v>82.791666666666671</v>
          </cell>
          <cell r="F20">
            <v>95</v>
          </cell>
          <cell r="G20">
            <v>61</v>
          </cell>
          <cell r="H20">
            <v>14.04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21.350000000000005</v>
          </cell>
          <cell r="C21">
            <v>29.1</v>
          </cell>
          <cell r="D21">
            <v>15.6</v>
          </cell>
          <cell r="E21">
            <v>74.416666666666671</v>
          </cell>
          <cell r="F21">
            <v>94</v>
          </cell>
          <cell r="G21">
            <v>41</v>
          </cell>
          <cell r="H21">
            <v>14.04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19.704166666666666</v>
          </cell>
          <cell r="C22">
            <v>26.6</v>
          </cell>
          <cell r="D22">
            <v>13.9</v>
          </cell>
          <cell r="E22">
            <v>82.916666666666671</v>
          </cell>
          <cell r="F22">
            <v>96</v>
          </cell>
          <cell r="G22">
            <v>62</v>
          </cell>
          <cell r="H22">
            <v>20.88</v>
          </cell>
          <cell r="I22" t="str">
            <v>O</v>
          </cell>
          <cell r="J22">
            <v>42.12</v>
          </cell>
          <cell r="K22">
            <v>0</v>
          </cell>
        </row>
        <row r="23">
          <cell r="B23">
            <v>15.366666666666669</v>
          </cell>
          <cell r="C23">
            <v>18.7</v>
          </cell>
          <cell r="D23">
            <v>13.6</v>
          </cell>
          <cell r="E23">
            <v>88.25</v>
          </cell>
          <cell r="F23">
            <v>95</v>
          </cell>
          <cell r="G23">
            <v>75</v>
          </cell>
          <cell r="H23">
            <v>24.12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19.204166666666669</v>
          </cell>
          <cell r="C24">
            <v>26.7</v>
          </cell>
          <cell r="D24">
            <v>15.3</v>
          </cell>
          <cell r="E24">
            <v>80.458333333333329</v>
          </cell>
          <cell r="F24">
            <v>96</v>
          </cell>
          <cell r="G24">
            <v>55</v>
          </cell>
          <cell r="H24">
            <v>19.440000000000001</v>
          </cell>
          <cell r="I24" t="str">
            <v>L</v>
          </cell>
          <cell r="J24">
            <v>36</v>
          </cell>
          <cell r="K24">
            <v>0</v>
          </cell>
        </row>
        <row r="25">
          <cell r="B25">
            <v>21.333333333333332</v>
          </cell>
          <cell r="C25">
            <v>28</v>
          </cell>
          <cell r="D25">
            <v>15.6</v>
          </cell>
          <cell r="E25">
            <v>70.166666666666671</v>
          </cell>
          <cell r="F25">
            <v>93</v>
          </cell>
          <cell r="G25">
            <v>32</v>
          </cell>
          <cell r="H25">
            <v>17.28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20.675000000000004</v>
          </cell>
          <cell r="C26">
            <v>27.6</v>
          </cell>
          <cell r="D26">
            <v>15.9</v>
          </cell>
          <cell r="E26">
            <v>63.125</v>
          </cell>
          <cell r="F26">
            <v>81</v>
          </cell>
          <cell r="G26">
            <v>30</v>
          </cell>
          <cell r="H26">
            <v>11.879999999999999</v>
          </cell>
          <cell r="I26" t="str">
            <v>L</v>
          </cell>
          <cell r="J26">
            <v>24.12</v>
          </cell>
          <cell r="K26">
            <v>0</v>
          </cell>
        </row>
        <row r="27">
          <cell r="B27">
            <v>20.370833333333334</v>
          </cell>
          <cell r="C27">
            <v>28.1</v>
          </cell>
          <cell r="D27">
            <v>13.8</v>
          </cell>
          <cell r="E27">
            <v>61.666666666666664</v>
          </cell>
          <cell r="F27">
            <v>86</v>
          </cell>
          <cell r="G27">
            <v>32</v>
          </cell>
          <cell r="H27">
            <v>0</v>
          </cell>
          <cell r="I27" t="str">
            <v>SE</v>
          </cell>
          <cell r="J27">
            <v>10.08</v>
          </cell>
          <cell r="K27">
            <v>0</v>
          </cell>
        </row>
        <row r="28">
          <cell r="B28">
            <v>19.658333333333335</v>
          </cell>
          <cell r="C28">
            <v>26.6</v>
          </cell>
          <cell r="D28">
            <v>14.2</v>
          </cell>
          <cell r="E28">
            <v>60.166666666666664</v>
          </cell>
          <cell r="F28">
            <v>81</v>
          </cell>
          <cell r="G28">
            <v>33</v>
          </cell>
          <cell r="H28">
            <v>6.12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20.237500000000001</v>
          </cell>
          <cell r="C29">
            <v>27</v>
          </cell>
          <cell r="D29">
            <v>15</v>
          </cell>
          <cell r="E29">
            <v>69.791666666666671</v>
          </cell>
          <cell r="F29">
            <v>91</v>
          </cell>
          <cell r="G29">
            <v>39</v>
          </cell>
          <cell r="H29">
            <v>19.8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20.225000000000001</v>
          </cell>
          <cell r="C30">
            <v>26.3</v>
          </cell>
          <cell r="D30">
            <v>15.5</v>
          </cell>
          <cell r="E30">
            <v>72.583333333333329</v>
          </cell>
          <cell r="F30">
            <v>88</v>
          </cell>
          <cell r="G30">
            <v>53</v>
          </cell>
          <cell r="H30">
            <v>16.2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20.324999999999999</v>
          </cell>
          <cell r="C31">
            <v>26.2</v>
          </cell>
          <cell r="D31">
            <v>15</v>
          </cell>
          <cell r="E31">
            <v>69.458333333333329</v>
          </cell>
          <cell r="F31">
            <v>87</v>
          </cell>
          <cell r="G31">
            <v>44</v>
          </cell>
          <cell r="H31">
            <v>15.840000000000002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19.5</v>
          </cell>
          <cell r="C32">
            <v>26.2</v>
          </cell>
          <cell r="D32">
            <v>14</v>
          </cell>
          <cell r="E32">
            <v>59.333333333333336</v>
          </cell>
          <cell r="F32">
            <v>77</v>
          </cell>
          <cell r="G32">
            <v>34</v>
          </cell>
          <cell r="H32">
            <v>4.6800000000000006</v>
          </cell>
          <cell r="I32" t="str">
            <v>L</v>
          </cell>
          <cell r="J32">
            <v>26.28</v>
          </cell>
          <cell r="K32">
            <v>0</v>
          </cell>
        </row>
        <row r="33">
          <cell r="B33">
            <v>19.033333333333335</v>
          </cell>
          <cell r="C33">
            <v>26.6</v>
          </cell>
          <cell r="D33">
            <v>13.1</v>
          </cell>
          <cell r="E33">
            <v>60.75</v>
          </cell>
          <cell r="F33">
            <v>79</v>
          </cell>
          <cell r="G33">
            <v>38</v>
          </cell>
          <cell r="H33">
            <v>17.28</v>
          </cell>
          <cell r="I33" t="str">
            <v>SE</v>
          </cell>
          <cell r="J33">
            <v>38.519999999999996</v>
          </cell>
          <cell r="K33">
            <v>0</v>
          </cell>
        </row>
        <row r="34">
          <cell r="B34">
            <v>20.312500000000004</v>
          </cell>
          <cell r="C34">
            <v>27.3</v>
          </cell>
          <cell r="D34">
            <v>13.2</v>
          </cell>
          <cell r="E34">
            <v>66.833333333333329</v>
          </cell>
          <cell r="F34">
            <v>90</v>
          </cell>
          <cell r="G34">
            <v>49</v>
          </cell>
          <cell r="H34">
            <v>17.28</v>
          </cell>
          <cell r="I34" t="str">
            <v>N</v>
          </cell>
          <cell r="J34">
            <v>42.480000000000004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17.720833333333335</v>
          </cell>
          <cell r="C5">
            <v>22.5</v>
          </cell>
          <cell r="D5">
            <v>15.6</v>
          </cell>
          <cell r="E5">
            <v>87.833333333333329</v>
          </cell>
          <cell r="F5">
            <v>96</v>
          </cell>
          <cell r="G5">
            <v>70</v>
          </cell>
          <cell r="H5">
            <v>12.96</v>
          </cell>
          <cell r="I5" t="str">
            <v>SE</v>
          </cell>
          <cell r="J5">
            <v>21.96</v>
          </cell>
          <cell r="K5">
            <v>0.2</v>
          </cell>
        </row>
        <row r="6">
          <cell r="B6">
            <v>18.099999999999998</v>
          </cell>
          <cell r="C6">
            <v>21.3</v>
          </cell>
          <cell r="D6">
            <v>15.7</v>
          </cell>
          <cell r="E6">
            <v>87.333333333333329</v>
          </cell>
          <cell r="F6">
            <v>94</v>
          </cell>
          <cell r="G6">
            <v>77</v>
          </cell>
          <cell r="H6">
            <v>14.76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18.195833333333329</v>
          </cell>
          <cell r="C7">
            <v>21.3</v>
          </cell>
          <cell r="D7">
            <v>15.8</v>
          </cell>
          <cell r="E7">
            <v>88.875</v>
          </cell>
          <cell r="F7">
            <v>96</v>
          </cell>
          <cell r="G7">
            <v>76</v>
          </cell>
          <cell r="H7">
            <v>21.96</v>
          </cell>
          <cell r="I7" t="str">
            <v>NE</v>
          </cell>
          <cell r="J7">
            <v>35.28</v>
          </cell>
          <cell r="K7">
            <v>0</v>
          </cell>
        </row>
        <row r="8">
          <cell r="B8">
            <v>20.154166666666669</v>
          </cell>
          <cell r="C8">
            <v>26.9</v>
          </cell>
          <cell r="D8">
            <v>16</v>
          </cell>
          <cell r="E8">
            <v>83.041666666666671</v>
          </cell>
          <cell r="F8">
            <v>95</v>
          </cell>
          <cell r="G8">
            <v>61</v>
          </cell>
          <cell r="H8">
            <v>15.840000000000002</v>
          </cell>
          <cell r="I8" t="str">
            <v>NE</v>
          </cell>
          <cell r="J8">
            <v>28.8</v>
          </cell>
          <cell r="K8">
            <v>0</v>
          </cell>
        </row>
        <row r="9">
          <cell r="B9">
            <v>21.599999999999998</v>
          </cell>
          <cell r="C9">
            <v>27.6</v>
          </cell>
          <cell r="D9">
            <v>16.899999999999999</v>
          </cell>
          <cell r="E9">
            <v>75.416666666666671</v>
          </cell>
          <cell r="F9">
            <v>95</v>
          </cell>
          <cell r="G9">
            <v>49</v>
          </cell>
          <cell r="H9">
            <v>20.52</v>
          </cell>
          <cell r="I9" t="str">
            <v>NE</v>
          </cell>
          <cell r="J9">
            <v>36</v>
          </cell>
          <cell r="K9">
            <v>0.2</v>
          </cell>
        </row>
        <row r="10">
          <cell r="B10">
            <v>20.925000000000001</v>
          </cell>
          <cell r="C10">
            <v>28.1</v>
          </cell>
          <cell r="D10">
            <v>14.8</v>
          </cell>
          <cell r="E10">
            <v>71.291666666666671</v>
          </cell>
          <cell r="F10">
            <v>93</v>
          </cell>
          <cell r="G10">
            <v>38</v>
          </cell>
          <cell r="H10">
            <v>20.16</v>
          </cell>
          <cell r="I10" t="str">
            <v>N</v>
          </cell>
          <cell r="J10">
            <v>39.96</v>
          </cell>
          <cell r="K10">
            <v>0</v>
          </cell>
        </row>
        <row r="11">
          <cell r="B11">
            <v>21.524999999999995</v>
          </cell>
          <cell r="C11">
            <v>29.3</v>
          </cell>
          <cell r="D11">
            <v>15.6</v>
          </cell>
          <cell r="E11">
            <v>62.083333333333336</v>
          </cell>
          <cell r="F11">
            <v>81</v>
          </cell>
          <cell r="G11">
            <v>28</v>
          </cell>
          <cell r="H11">
            <v>12.96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22.341666666666665</v>
          </cell>
          <cell r="C12">
            <v>28.8</v>
          </cell>
          <cell r="D12">
            <v>17.8</v>
          </cell>
          <cell r="E12">
            <v>66.958333333333329</v>
          </cell>
          <cell r="F12">
            <v>89</v>
          </cell>
          <cell r="G12">
            <v>42</v>
          </cell>
          <cell r="H12">
            <v>14.04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22.375</v>
          </cell>
          <cell r="C13">
            <v>28.6</v>
          </cell>
          <cell r="D13">
            <v>16.600000000000001</v>
          </cell>
          <cell r="E13">
            <v>69.375</v>
          </cell>
          <cell r="F13">
            <v>90</v>
          </cell>
          <cell r="G13">
            <v>45</v>
          </cell>
          <cell r="H13">
            <v>19.440000000000001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23.633333333333329</v>
          </cell>
          <cell r="C14">
            <v>30.8</v>
          </cell>
          <cell r="D14">
            <v>19.5</v>
          </cell>
          <cell r="E14">
            <v>66.625</v>
          </cell>
          <cell r="F14">
            <v>85</v>
          </cell>
          <cell r="G14">
            <v>32</v>
          </cell>
          <cell r="H14">
            <v>14.04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23.020833333333332</v>
          </cell>
          <cell r="C15">
            <v>29.3</v>
          </cell>
          <cell r="D15">
            <v>19.600000000000001</v>
          </cell>
          <cell r="E15">
            <v>74.25</v>
          </cell>
          <cell r="F15">
            <v>87</v>
          </cell>
          <cell r="G15">
            <v>49</v>
          </cell>
          <cell r="H15">
            <v>18.720000000000002</v>
          </cell>
          <cell r="I15" t="str">
            <v>N</v>
          </cell>
          <cell r="J15">
            <v>42.84</v>
          </cell>
          <cell r="K15">
            <v>0</v>
          </cell>
        </row>
        <row r="16">
          <cell r="B16">
            <v>19.041666666666664</v>
          </cell>
          <cell r="C16">
            <v>21.5</v>
          </cell>
          <cell r="D16">
            <v>18.100000000000001</v>
          </cell>
          <cell r="E16">
            <v>93.083333333333329</v>
          </cell>
          <cell r="F16">
            <v>96</v>
          </cell>
          <cell r="G16">
            <v>86</v>
          </cell>
          <cell r="H16">
            <v>19.440000000000001</v>
          </cell>
          <cell r="I16" t="str">
            <v>S</v>
          </cell>
          <cell r="J16">
            <v>34.56</v>
          </cell>
          <cell r="K16">
            <v>31.4</v>
          </cell>
        </row>
        <row r="17">
          <cell r="B17">
            <v>20.870833333333334</v>
          </cell>
          <cell r="C17">
            <v>26.9</v>
          </cell>
          <cell r="D17">
            <v>18.399999999999999</v>
          </cell>
          <cell r="E17">
            <v>89.958333333333329</v>
          </cell>
          <cell r="F17">
            <v>97</v>
          </cell>
          <cell r="G17">
            <v>70</v>
          </cell>
          <cell r="H17">
            <v>12.6</v>
          </cell>
          <cell r="I17" t="str">
            <v>N</v>
          </cell>
          <cell r="J17">
            <v>22.68</v>
          </cell>
          <cell r="K17">
            <v>0</v>
          </cell>
        </row>
        <row r="18">
          <cell r="B18">
            <v>22.083333333333332</v>
          </cell>
          <cell r="C18">
            <v>26.3</v>
          </cell>
          <cell r="D18">
            <v>15</v>
          </cell>
          <cell r="E18">
            <v>80.541666666666671</v>
          </cell>
          <cell r="F18">
            <v>94</v>
          </cell>
          <cell r="G18">
            <v>62</v>
          </cell>
          <cell r="H18">
            <v>29.880000000000003</v>
          </cell>
          <cell r="I18" t="str">
            <v>N</v>
          </cell>
          <cell r="J18">
            <v>44.64</v>
          </cell>
          <cell r="K18">
            <v>13.399999999999999</v>
          </cell>
        </row>
        <row r="19">
          <cell r="B19">
            <v>14.95</v>
          </cell>
          <cell r="C19">
            <v>17.5</v>
          </cell>
          <cell r="D19">
            <v>11.2</v>
          </cell>
          <cell r="E19">
            <v>61.285714285714285</v>
          </cell>
          <cell r="F19">
            <v>95</v>
          </cell>
          <cell r="G19">
            <v>31</v>
          </cell>
          <cell r="H19">
            <v>24.48</v>
          </cell>
          <cell r="I19" t="str">
            <v>S</v>
          </cell>
          <cell r="J19">
            <v>42.12</v>
          </cell>
          <cell r="K19">
            <v>4.2</v>
          </cell>
        </row>
        <row r="20">
          <cell r="B20">
            <v>12.842857142857142</v>
          </cell>
          <cell r="C20">
            <v>18.100000000000001</v>
          </cell>
          <cell r="D20">
            <v>6.6</v>
          </cell>
          <cell r="E20">
            <v>63.714285714285715</v>
          </cell>
          <cell r="F20">
            <v>84</v>
          </cell>
          <cell r="G20">
            <v>40</v>
          </cell>
          <cell r="H20">
            <v>19.079999999999998</v>
          </cell>
          <cell r="I20" t="str">
            <v>NE</v>
          </cell>
          <cell r="J20">
            <v>33.480000000000004</v>
          </cell>
          <cell r="K20">
            <v>0</v>
          </cell>
        </row>
        <row r="21">
          <cell r="B21">
            <v>20.389999999999997</v>
          </cell>
          <cell r="C21">
            <v>28.3</v>
          </cell>
          <cell r="D21">
            <v>13.1</v>
          </cell>
          <cell r="E21">
            <v>70.3</v>
          </cell>
          <cell r="F21">
            <v>84</v>
          </cell>
          <cell r="G21">
            <v>51</v>
          </cell>
          <cell r="H21">
            <v>21.6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17.425000000000001</v>
          </cell>
          <cell r="C22">
            <v>22.2</v>
          </cell>
          <cell r="D22">
            <v>14.1</v>
          </cell>
          <cell r="E22">
            <v>90.5625</v>
          </cell>
          <cell r="F22">
            <v>96</v>
          </cell>
          <cell r="G22">
            <v>79</v>
          </cell>
          <cell r="H22">
            <v>20.88</v>
          </cell>
          <cell r="I22" t="str">
            <v>SO</v>
          </cell>
          <cell r="J22">
            <v>35.28</v>
          </cell>
          <cell r="K22">
            <v>12.599999999999998</v>
          </cell>
        </row>
        <row r="23">
          <cell r="B23">
            <v>15.249999999999998</v>
          </cell>
          <cell r="C23">
            <v>19.399999999999999</v>
          </cell>
          <cell r="D23">
            <v>8.1</v>
          </cell>
          <cell r="E23">
            <v>63</v>
          </cell>
          <cell r="F23">
            <v>95</v>
          </cell>
          <cell r="G23">
            <v>41</v>
          </cell>
          <cell r="H23">
            <v>18</v>
          </cell>
          <cell r="I23" t="str">
            <v>SE</v>
          </cell>
          <cell r="J23">
            <v>34.200000000000003</v>
          </cell>
          <cell r="K23">
            <v>0</v>
          </cell>
        </row>
        <row r="24">
          <cell r="B24">
            <v>18.987499999999997</v>
          </cell>
          <cell r="C24">
            <v>23</v>
          </cell>
          <cell r="D24">
            <v>12.6</v>
          </cell>
          <cell r="E24">
            <v>67.25</v>
          </cell>
          <cell r="F24">
            <v>89</v>
          </cell>
          <cell r="G24">
            <v>58</v>
          </cell>
          <cell r="H24">
            <v>24.12</v>
          </cell>
          <cell r="I24" t="str">
            <v>NE</v>
          </cell>
          <cell r="J24">
            <v>44.64</v>
          </cell>
          <cell r="K24">
            <v>0</v>
          </cell>
        </row>
        <row r="25">
          <cell r="B25">
            <v>22.574999999999999</v>
          </cell>
          <cell r="C25">
            <v>26.8</v>
          </cell>
          <cell r="D25">
            <v>16.399999999999999</v>
          </cell>
          <cell r="E25">
            <v>69.083333333333329</v>
          </cell>
          <cell r="F25">
            <v>88</v>
          </cell>
          <cell r="G25">
            <v>55</v>
          </cell>
          <cell r="H25">
            <v>15.840000000000002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24.008333333333336</v>
          </cell>
          <cell r="C26">
            <v>27.7</v>
          </cell>
          <cell r="D26">
            <v>17.399999999999999</v>
          </cell>
          <cell r="E26">
            <v>60.916666666666664</v>
          </cell>
          <cell r="F26">
            <v>87</v>
          </cell>
          <cell r="G26">
            <v>44</v>
          </cell>
          <cell r="H26">
            <v>17.64</v>
          </cell>
          <cell r="I26" t="str">
            <v>NE</v>
          </cell>
          <cell r="J26">
            <v>31.680000000000003</v>
          </cell>
          <cell r="K26">
            <v>0</v>
          </cell>
        </row>
        <row r="27">
          <cell r="B27">
            <v>24.03</v>
          </cell>
          <cell r="C27">
            <v>27.5</v>
          </cell>
          <cell r="D27">
            <v>16.899999999999999</v>
          </cell>
          <cell r="E27">
            <v>58.5</v>
          </cell>
          <cell r="F27">
            <v>82</v>
          </cell>
          <cell r="G27">
            <v>40</v>
          </cell>
          <cell r="H27">
            <v>13.68</v>
          </cell>
          <cell r="I27" t="str">
            <v>N</v>
          </cell>
          <cell r="J27">
            <v>24.840000000000003</v>
          </cell>
          <cell r="K27">
            <v>0</v>
          </cell>
        </row>
        <row r="28">
          <cell r="B28">
            <v>22.058333333333334</v>
          </cell>
          <cell r="C28">
            <v>25.6</v>
          </cell>
          <cell r="D28">
            <v>16.7</v>
          </cell>
          <cell r="E28">
            <v>66.083333333333329</v>
          </cell>
          <cell r="F28">
            <v>88</v>
          </cell>
          <cell r="G28">
            <v>49</v>
          </cell>
          <cell r="H28">
            <v>18.36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19.18888888888889</v>
          </cell>
          <cell r="C29">
            <v>23.3</v>
          </cell>
          <cell r="D29">
            <v>13.5</v>
          </cell>
          <cell r="E29">
            <v>69.777777777777771</v>
          </cell>
          <cell r="F29">
            <v>93</v>
          </cell>
          <cell r="G29">
            <v>54</v>
          </cell>
          <cell r="H29">
            <v>26.64</v>
          </cell>
          <cell r="I29" t="str">
            <v>NE</v>
          </cell>
          <cell r="J29">
            <v>41.4</v>
          </cell>
          <cell r="K29">
            <v>0</v>
          </cell>
        </row>
        <row r="30">
          <cell r="B30">
            <v>19.574999999999999</v>
          </cell>
          <cell r="C30">
            <v>22.7</v>
          </cell>
          <cell r="D30">
            <v>14.5</v>
          </cell>
          <cell r="E30">
            <v>68.5</v>
          </cell>
          <cell r="F30">
            <v>87</v>
          </cell>
          <cell r="G30">
            <v>59</v>
          </cell>
          <cell r="H30">
            <v>23.040000000000003</v>
          </cell>
          <cell r="I30" t="str">
            <v>NE</v>
          </cell>
          <cell r="J30">
            <v>38.880000000000003</v>
          </cell>
          <cell r="K30">
            <v>0</v>
          </cell>
        </row>
        <row r="31">
          <cell r="B31">
            <v>20.700000000000003</v>
          </cell>
          <cell r="C31">
            <v>24.6</v>
          </cell>
          <cell r="D31">
            <v>15</v>
          </cell>
          <cell r="E31">
            <v>63.75</v>
          </cell>
          <cell r="F31">
            <v>83</v>
          </cell>
          <cell r="G31">
            <v>52</v>
          </cell>
          <cell r="H31">
            <v>23.400000000000002</v>
          </cell>
          <cell r="I31" t="str">
            <v>NE</v>
          </cell>
          <cell r="J31">
            <v>39.6</v>
          </cell>
          <cell r="K31">
            <v>0</v>
          </cell>
        </row>
        <row r="32">
          <cell r="B32">
            <v>21.029999999999998</v>
          </cell>
          <cell r="C32">
            <v>25.5</v>
          </cell>
          <cell r="D32">
            <v>15.2</v>
          </cell>
          <cell r="E32">
            <v>59.7</v>
          </cell>
          <cell r="F32">
            <v>83</v>
          </cell>
          <cell r="G32">
            <v>43</v>
          </cell>
          <cell r="H32">
            <v>21.96</v>
          </cell>
          <cell r="I32" t="str">
            <v>NE</v>
          </cell>
          <cell r="J32">
            <v>35.64</v>
          </cell>
          <cell r="K32">
            <v>0</v>
          </cell>
        </row>
        <row r="33">
          <cell r="B33">
            <v>22.157142857142862</v>
          </cell>
          <cell r="C33">
            <v>26.2</v>
          </cell>
          <cell r="D33">
            <v>14.3</v>
          </cell>
          <cell r="E33">
            <v>55</v>
          </cell>
          <cell r="F33">
            <v>84</v>
          </cell>
          <cell r="G33">
            <v>41</v>
          </cell>
          <cell r="H33">
            <v>25.56</v>
          </cell>
          <cell r="I33" t="str">
            <v>NE</v>
          </cell>
          <cell r="J33">
            <v>50.04</v>
          </cell>
          <cell r="K33">
            <v>0</v>
          </cell>
        </row>
        <row r="34">
          <cell r="B34">
            <v>17.260000000000002</v>
          </cell>
          <cell r="C34">
            <v>18.7</v>
          </cell>
          <cell r="D34">
            <v>16.5</v>
          </cell>
          <cell r="E34">
            <v>92.4</v>
          </cell>
          <cell r="F34">
            <v>95</v>
          </cell>
          <cell r="G34">
            <v>88</v>
          </cell>
          <cell r="H34">
            <v>0.36000000000000004</v>
          </cell>
          <cell r="I34" t="str">
            <v>NE</v>
          </cell>
          <cell r="J34">
            <v>0</v>
          </cell>
          <cell r="K34">
            <v>0.60000000000000009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19.725000000000005</v>
          </cell>
          <cell r="C5">
            <v>22.6</v>
          </cell>
          <cell r="D5">
            <v>18.100000000000001</v>
          </cell>
          <cell r="E5">
            <v>93.083333333333329</v>
          </cell>
          <cell r="F5">
            <v>96</v>
          </cell>
          <cell r="G5">
            <v>82</v>
          </cell>
          <cell r="H5" t="str">
            <v>*</v>
          </cell>
          <cell r="I5" t="str">
            <v>*</v>
          </cell>
          <cell r="J5" t="str">
            <v>*</v>
          </cell>
          <cell r="K5">
            <v>7.2000000000000028</v>
          </cell>
        </row>
        <row r="6">
          <cell r="B6">
            <v>19.595833333333335</v>
          </cell>
          <cell r="C6">
            <v>22.6</v>
          </cell>
          <cell r="D6">
            <v>18</v>
          </cell>
          <cell r="E6">
            <v>90.625</v>
          </cell>
          <cell r="F6">
            <v>96</v>
          </cell>
          <cell r="G6">
            <v>75</v>
          </cell>
          <cell r="H6" t="str">
            <v>*</v>
          </cell>
          <cell r="I6" t="str">
            <v>*</v>
          </cell>
          <cell r="J6" t="str">
            <v>*</v>
          </cell>
          <cell r="K6">
            <v>1.2</v>
          </cell>
        </row>
        <row r="7">
          <cell r="B7">
            <v>20.675000000000001</v>
          </cell>
          <cell r="C7">
            <v>27</v>
          </cell>
          <cell r="D7">
            <v>17.600000000000001</v>
          </cell>
          <cell r="E7">
            <v>84.166666666666671</v>
          </cell>
          <cell r="F7">
            <v>94</v>
          </cell>
          <cell r="G7">
            <v>61</v>
          </cell>
          <cell r="H7" t="str">
            <v>*</v>
          </cell>
          <cell r="I7" t="str">
            <v>*</v>
          </cell>
          <cell r="J7" t="str">
            <v>*</v>
          </cell>
          <cell r="K7">
            <v>0.60000000000000009</v>
          </cell>
        </row>
        <row r="8">
          <cell r="B8">
            <v>22.104166666666661</v>
          </cell>
          <cell r="C8">
            <v>29.4</v>
          </cell>
          <cell r="D8">
            <v>17.100000000000001</v>
          </cell>
          <cell r="E8">
            <v>79.958333333333329</v>
          </cell>
          <cell r="F8">
            <v>95</v>
          </cell>
          <cell r="G8">
            <v>47</v>
          </cell>
          <cell r="H8" t="str">
            <v>*</v>
          </cell>
          <cell r="I8" t="str">
            <v>*</v>
          </cell>
          <cell r="J8" t="str">
            <v>*</v>
          </cell>
          <cell r="K8">
            <v>1.2</v>
          </cell>
        </row>
        <row r="9">
          <cell r="B9">
            <v>21.854166666666668</v>
          </cell>
          <cell r="C9">
            <v>28.1</v>
          </cell>
          <cell r="D9">
            <v>16.2</v>
          </cell>
          <cell r="E9">
            <v>70.666666666666671</v>
          </cell>
          <cell r="F9">
            <v>92</v>
          </cell>
          <cell r="G9">
            <v>38</v>
          </cell>
          <cell r="H9" t="str">
            <v>*</v>
          </cell>
          <cell r="I9" t="str">
            <v>*</v>
          </cell>
          <cell r="J9" t="str">
            <v>*</v>
          </cell>
          <cell r="K9">
            <v>0.4</v>
          </cell>
        </row>
        <row r="10">
          <cell r="B10">
            <v>22.733333333333331</v>
          </cell>
          <cell r="C10">
            <v>28.8</v>
          </cell>
          <cell r="D10">
            <v>18.100000000000001</v>
          </cell>
          <cell r="E10">
            <v>62.75</v>
          </cell>
          <cell r="F10">
            <v>84</v>
          </cell>
          <cell r="G10">
            <v>31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0.2</v>
          </cell>
        </row>
        <row r="11">
          <cell r="B11">
            <v>22.079166666666666</v>
          </cell>
          <cell r="C11">
            <v>30.1</v>
          </cell>
          <cell r="D11">
            <v>14.8</v>
          </cell>
          <cell r="E11">
            <v>62.416666666666664</v>
          </cell>
          <cell r="F11">
            <v>85</v>
          </cell>
          <cell r="G11">
            <v>36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23.766666666666666</v>
          </cell>
          <cell r="C12">
            <v>30.8</v>
          </cell>
          <cell r="D12">
            <v>17.7</v>
          </cell>
          <cell r="E12">
            <v>58.916666666666664</v>
          </cell>
          <cell r="F12">
            <v>84</v>
          </cell>
          <cell r="G12">
            <v>31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23.854166666666668</v>
          </cell>
          <cell r="C13">
            <v>30.1</v>
          </cell>
          <cell r="D13">
            <v>18.899999999999999</v>
          </cell>
          <cell r="E13">
            <v>60.875</v>
          </cell>
          <cell r="F13">
            <v>75</v>
          </cell>
          <cell r="G13">
            <v>42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23.258333333333329</v>
          </cell>
          <cell r="C14">
            <v>29.8</v>
          </cell>
          <cell r="D14">
            <v>18</v>
          </cell>
          <cell r="E14">
            <v>69.291666666666671</v>
          </cell>
          <cell r="F14">
            <v>88</v>
          </cell>
          <cell r="G14">
            <v>46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23.3</v>
          </cell>
          <cell r="C15">
            <v>30</v>
          </cell>
          <cell r="D15">
            <v>17.399999999999999</v>
          </cell>
          <cell r="E15">
            <v>72.5</v>
          </cell>
          <cell r="F15">
            <v>92</v>
          </cell>
          <cell r="G15">
            <v>45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23.441666666666663</v>
          </cell>
          <cell r="C16">
            <v>28.8</v>
          </cell>
          <cell r="D16">
            <v>19.100000000000001</v>
          </cell>
          <cell r="E16">
            <v>75.166666666666671</v>
          </cell>
          <cell r="F16">
            <v>89</v>
          </cell>
          <cell r="G16">
            <v>59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23.408333333333335</v>
          </cell>
          <cell r="C17">
            <v>29.9</v>
          </cell>
          <cell r="D17">
            <v>17.2</v>
          </cell>
          <cell r="E17">
            <v>75.125</v>
          </cell>
          <cell r="F17">
            <v>95</v>
          </cell>
          <cell r="G17">
            <v>44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23.591666666666665</v>
          </cell>
          <cell r="C18">
            <v>29.6</v>
          </cell>
          <cell r="D18">
            <v>18</v>
          </cell>
          <cell r="E18">
            <v>65.666666666666671</v>
          </cell>
          <cell r="F18">
            <v>84</v>
          </cell>
          <cell r="G18">
            <v>45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17.216666666666665</v>
          </cell>
          <cell r="C19">
            <v>25.4</v>
          </cell>
          <cell r="D19">
            <v>12.7</v>
          </cell>
          <cell r="E19">
            <v>82.958333333333329</v>
          </cell>
          <cell r="F19">
            <v>95</v>
          </cell>
          <cell r="G19">
            <v>60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15.679166666666665</v>
          </cell>
          <cell r="C20">
            <v>23.4</v>
          </cell>
          <cell r="D20">
            <v>10.5</v>
          </cell>
          <cell r="E20">
            <v>78.958333333333329</v>
          </cell>
          <cell r="F20">
            <v>93</v>
          </cell>
          <cell r="G20">
            <v>59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22.666666666666668</v>
          </cell>
          <cell r="C21">
            <v>30.2</v>
          </cell>
          <cell r="D21">
            <v>17.399999999999999</v>
          </cell>
          <cell r="E21">
            <v>71.583333333333329</v>
          </cell>
          <cell r="F21">
            <v>88</v>
          </cell>
          <cell r="G21">
            <v>46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20.412499999999998</v>
          </cell>
          <cell r="C22">
            <v>24.4</v>
          </cell>
          <cell r="D22">
            <v>14.8</v>
          </cell>
          <cell r="E22">
            <v>79.041666666666671</v>
          </cell>
          <cell r="F22">
            <v>91</v>
          </cell>
          <cell r="G22">
            <v>65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13.762500000000001</v>
          </cell>
          <cell r="C23">
            <v>15.8</v>
          </cell>
          <cell r="D23">
            <v>10.5</v>
          </cell>
          <cell r="E23">
            <v>84.208333333333329</v>
          </cell>
          <cell r="F23">
            <v>90</v>
          </cell>
          <cell r="G23">
            <v>77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18.770833333333339</v>
          </cell>
          <cell r="C24">
            <v>26.6</v>
          </cell>
          <cell r="D24">
            <v>13.4</v>
          </cell>
          <cell r="E24">
            <v>78.083333333333329</v>
          </cell>
          <cell r="F24">
            <v>95</v>
          </cell>
          <cell r="G24">
            <v>53</v>
          </cell>
          <cell r="H24" t="str">
            <v>*</v>
          </cell>
          <cell r="I24" t="str">
            <v>*</v>
          </cell>
          <cell r="J24" t="str">
            <v>*</v>
          </cell>
          <cell r="K24">
            <v>3.5999999999999996</v>
          </cell>
        </row>
        <row r="25">
          <cell r="B25">
            <v>22.387500000000003</v>
          </cell>
          <cell r="C25">
            <v>29.7</v>
          </cell>
          <cell r="D25">
            <v>16.8</v>
          </cell>
          <cell r="E25">
            <v>69.541666666666671</v>
          </cell>
          <cell r="F25">
            <v>90</v>
          </cell>
          <cell r="G25">
            <v>39</v>
          </cell>
          <cell r="H25" t="str">
            <v>*</v>
          </cell>
          <cell r="I25" t="str">
            <v>*</v>
          </cell>
          <cell r="J25" t="str">
            <v>*</v>
          </cell>
          <cell r="K25">
            <v>9.0000000000000018</v>
          </cell>
        </row>
        <row r="26">
          <cell r="B26">
            <v>22.454166666666666</v>
          </cell>
          <cell r="C26">
            <v>28.6</v>
          </cell>
          <cell r="D26">
            <v>17.899999999999999</v>
          </cell>
          <cell r="E26">
            <v>62.208333333333336</v>
          </cell>
          <cell r="F26">
            <v>80</v>
          </cell>
          <cell r="G26">
            <v>37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21.525000000000002</v>
          </cell>
          <cell r="C27">
            <v>29.2</v>
          </cell>
          <cell r="D27">
            <v>15.5</v>
          </cell>
          <cell r="E27">
            <v>62</v>
          </cell>
          <cell r="F27">
            <v>84</v>
          </cell>
          <cell r="G27">
            <v>29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20.2</v>
          </cell>
          <cell r="C28">
            <v>27.3</v>
          </cell>
          <cell r="D28">
            <v>13.9</v>
          </cell>
          <cell r="E28">
            <v>65</v>
          </cell>
          <cell r="F28">
            <v>86</v>
          </cell>
          <cell r="G28">
            <v>34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20.258333333333333</v>
          </cell>
          <cell r="C29">
            <v>26.8</v>
          </cell>
          <cell r="D29">
            <v>16.399999999999999</v>
          </cell>
          <cell r="E29">
            <v>69.541666666666671</v>
          </cell>
          <cell r="F29">
            <v>84</v>
          </cell>
          <cell r="G29">
            <v>44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20.391666666666666</v>
          </cell>
          <cell r="C30">
            <v>26.6</v>
          </cell>
          <cell r="D30">
            <v>16.7</v>
          </cell>
          <cell r="E30">
            <v>70.333333333333329</v>
          </cell>
          <cell r="F30">
            <v>82</v>
          </cell>
          <cell r="G30">
            <v>52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20.787500000000001</v>
          </cell>
          <cell r="C31">
            <v>27.1</v>
          </cell>
          <cell r="D31">
            <v>16.600000000000001</v>
          </cell>
          <cell r="E31">
            <v>66.75</v>
          </cell>
          <cell r="F31">
            <v>87</v>
          </cell>
          <cell r="G31">
            <v>39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20.920833333333331</v>
          </cell>
          <cell r="C32">
            <v>27.4</v>
          </cell>
          <cell r="D32">
            <v>15.6</v>
          </cell>
          <cell r="E32">
            <v>59.958333333333336</v>
          </cell>
          <cell r="F32">
            <v>79</v>
          </cell>
          <cell r="G32">
            <v>34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21.179166666666671</v>
          </cell>
          <cell r="C33">
            <v>28.1</v>
          </cell>
          <cell r="D33">
            <v>16.399999999999999</v>
          </cell>
          <cell r="E33">
            <v>55.291666666666664</v>
          </cell>
          <cell r="F33">
            <v>72</v>
          </cell>
          <cell r="G33">
            <v>34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21.3125</v>
          </cell>
          <cell r="C34">
            <v>27.2</v>
          </cell>
          <cell r="D34">
            <v>17.3</v>
          </cell>
          <cell r="E34">
            <v>64.5</v>
          </cell>
          <cell r="F34">
            <v>94</v>
          </cell>
          <cell r="G34">
            <v>49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1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22.795833333333334</v>
          </cell>
          <cell r="C5">
            <v>29.9</v>
          </cell>
          <cell r="D5">
            <v>19.2</v>
          </cell>
          <cell r="E5">
            <v>83.333333333333329</v>
          </cell>
          <cell r="F5">
            <v>97</v>
          </cell>
          <cell r="G5">
            <v>54</v>
          </cell>
          <cell r="H5">
            <v>15.48</v>
          </cell>
          <cell r="I5" t="str">
            <v>L</v>
          </cell>
          <cell r="J5">
            <v>26.28</v>
          </cell>
          <cell r="K5">
            <v>0.60000000000000009</v>
          </cell>
        </row>
        <row r="6">
          <cell r="B6">
            <v>22.775000000000002</v>
          </cell>
          <cell r="C6">
            <v>26.6</v>
          </cell>
          <cell r="D6">
            <v>19.7</v>
          </cell>
          <cell r="E6">
            <v>85.833333333333329</v>
          </cell>
          <cell r="F6">
            <v>96</v>
          </cell>
          <cell r="G6">
            <v>70</v>
          </cell>
          <cell r="H6">
            <v>18</v>
          </cell>
          <cell r="I6" t="str">
            <v>SE</v>
          </cell>
          <cell r="J6">
            <v>23.759999999999998</v>
          </cell>
          <cell r="K6">
            <v>0</v>
          </cell>
        </row>
        <row r="7">
          <cell r="B7">
            <v>23.808333333333334</v>
          </cell>
          <cell r="C7">
            <v>30.9</v>
          </cell>
          <cell r="D7">
            <v>19</v>
          </cell>
          <cell r="E7">
            <v>78</v>
          </cell>
          <cell r="F7">
            <v>94</v>
          </cell>
          <cell r="G7">
            <v>44</v>
          </cell>
          <cell r="H7">
            <v>17.28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24.383333333333329</v>
          </cell>
          <cell r="C8">
            <v>31.4</v>
          </cell>
          <cell r="D8">
            <v>19.399999999999999</v>
          </cell>
          <cell r="E8">
            <v>69.75</v>
          </cell>
          <cell r="F8">
            <v>90</v>
          </cell>
          <cell r="G8">
            <v>33</v>
          </cell>
          <cell r="H8">
            <v>16.920000000000002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22.987500000000008</v>
          </cell>
          <cell r="C9">
            <v>30.9</v>
          </cell>
          <cell r="D9">
            <v>16.2</v>
          </cell>
          <cell r="E9">
            <v>60.375</v>
          </cell>
          <cell r="F9">
            <v>85</v>
          </cell>
          <cell r="G9">
            <v>25</v>
          </cell>
          <cell r="H9">
            <v>18.720000000000002</v>
          </cell>
          <cell r="I9" t="str">
            <v>L</v>
          </cell>
          <cell r="J9">
            <v>33.480000000000004</v>
          </cell>
          <cell r="K9">
            <v>0</v>
          </cell>
        </row>
        <row r="10">
          <cell r="B10">
            <v>23.116666666666671</v>
          </cell>
          <cell r="C10">
            <v>30.7</v>
          </cell>
          <cell r="D10">
            <v>16.600000000000001</v>
          </cell>
          <cell r="E10">
            <v>60.166666666666664</v>
          </cell>
          <cell r="F10">
            <v>86</v>
          </cell>
          <cell r="G10">
            <v>28</v>
          </cell>
          <cell r="H10">
            <v>15.48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23.883333333333329</v>
          </cell>
          <cell r="C11">
            <v>31.2</v>
          </cell>
          <cell r="D11">
            <v>18.399999999999999</v>
          </cell>
          <cell r="E11">
            <v>62.625</v>
          </cell>
          <cell r="F11">
            <v>85</v>
          </cell>
          <cell r="G11">
            <v>32</v>
          </cell>
          <cell r="H11">
            <v>17.64</v>
          </cell>
          <cell r="I11" t="str">
            <v>L</v>
          </cell>
          <cell r="J11">
            <v>30.240000000000002</v>
          </cell>
          <cell r="K11">
            <v>0</v>
          </cell>
        </row>
        <row r="12">
          <cell r="B12">
            <v>24.395833333333332</v>
          </cell>
          <cell r="C12">
            <v>31.6</v>
          </cell>
          <cell r="D12">
            <v>18.3</v>
          </cell>
          <cell r="E12">
            <v>58.875</v>
          </cell>
          <cell r="F12">
            <v>82</v>
          </cell>
          <cell r="G12">
            <v>27</v>
          </cell>
          <cell r="H12">
            <v>19.8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24.162499999999994</v>
          </cell>
          <cell r="C13">
            <v>30.5</v>
          </cell>
          <cell r="D13">
            <v>18.899999999999999</v>
          </cell>
          <cell r="E13">
            <v>64.458333333333329</v>
          </cell>
          <cell r="F13">
            <v>87</v>
          </cell>
          <cell r="G13">
            <v>40</v>
          </cell>
          <cell r="H13">
            <v>22.32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24.299999999999994</v>
          </cell>
          <cell r="C14">
            <v>31</v>
          </cell>
          <cell r="D14">
            <v>19.100000000000001</v>
          </cell>
          <cell r="E14">
            <v>66.625</v>
          </cell>
          <cell r="F14">
            <v>86</v>
          </cell>
          <cell r="G14">
            <v>38</v>
          </cell>
          <cell r="H14">
            <v>18.720000000000002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23.849999999999998</v>
          </cell>
          <cell r="C15">
            <v>30.9</v>
          </cell>
          <cell r="D15">
            <v>18.600000000000001</v>
          </cell>
          <cell r="E15">
            <v>63.25</v>
          </cell>
          <cell r="F15">
            <v>83</v>
          </cell>
          <cell r="G15">
            <v>34</v>
          </cell>
          <cell r="H15">
            <v>17.64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24.029166666666665</v>
          </cell>
          <cell r="C16">
            <v>31.8</v>
          </cell>
          <cell r="D16">
            <v>17.8</v>
          </cell>
          <cell r="E16">
            <v>59.708333333333336</v>
          </cell>
          <cell r="F16">
            <v>84</v>
          </cell>
          <cell r="G16">
            <v>29</v>
          </cell>
          <cell r="H16">
            <v>13.68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23.733333333333338</v>
          </cell>
          <cell r="C17">
            <v>30.9</v>
          </cell>
          <cell r="D17">
            <v>17.7</v>
          </cell>
          <cell r="E17">
            <v>61.125</v>
          </cell>
          <cell r="F17">
            <v>87</v>
          </cell>
          <cell r="G17">
            <v>30</v>
          </cell>
          <cell r="H17">
            <v>23.040000000000003</v>
          </cell>
          <cell r="I17" t="str">
            <v>L</v>
          </cell>
          <cell r="J17">
            <v>40.32</v>
          </cell>
          <cell r="K17">
            <v>0</v>
          </cell>
        </row>
        <row r="18">
          <cell r="B18">
            <v>23.583333333333332</v>
          </cell>
          <cell r="C18">
            <v>30.8</v>
          </cell>
          <cell r="D18">
            <v>18.2</v>
          </cell>
          <cell r="E18">
            <v>66</v>
          </cell>
          <cell r="F18">
            <v>84</v>
          </cell>
          <cell r="G18">
            <v>41</v>
          </cell>
          <cell r="H18">
            <v>21.96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21.908333333333331</v>
          </cell>
          <cell r="C19">
            <v>26.8</v>
          </cell>
          <cell r="D19">
            <v>18.3</v>
          </cell>
          <cell r="E19">
            <v>79.041666666666671</v>
          </cell>
          <cell r="F19">
            <v>86</v>
          </cell>
          <cell r="G19">
            <v>65</v>
          </cell>
          <cell r="H19">
            <v>22.32</v>
          </cell>
          <cell r="I19" t="str">
            <v>NE</v>
          </cell>
          <cell r="J19">
            <v>31.319999999999997</v>
          </cell>
          <cell r="K19">
            <v>0</v>
          </cell>
        </row>
        <row r="20">
          <cell r="B20">
            <v>20.287500000000005</v>
          </cell>
          <cell r="C20">
            <v>29.1</v>
          </cell>
          <cell r="D20">
            <v>13.9</v>
          </cell>
          <cell r="E20">
            <v>78.125</v>
          </cell>
          <cell r="F20">
            <v>94</v>
          </cell>
          <cell r="G20">
            <v>51</v>
          </cell>
          <cell r="H20">
            <v>18.720000000000002</v>
          </cell>
          <cell r="I20" t="str">
            <v>SE</v>
          </cell>
          <cell r="J20">
            <v>29.880000000000003</v>
          </cell>
          <cell r="K20">
            <v>0</v>
          </cell>
        </row>
        <row r="21">
          <cell r="B21">
            <v>24.025000000000002</v>
          </cell>
          <cell r="C21">
            <v>31.8</v>
          </cell>
          <cell r="D21">
            <v>18.600000000000001</v>
          </cell>
          <cell r="E21">
            <v>68.208333333333329</v>
          </cell>
          <cell r="F21">
            <v>90</v>
          </cell>
          <cell r="G21">
            <v>31</v>
          </cell>
          <cell r="H21">
            <v>19.079999999999998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22.454166666666669</v>
          </cell>
          <cell r="C22">
            <v>29.1</v>
          </cell>
          <cell r="D22">
            <v>18.5</v>
          </cell>
          <cell r="E22">
            <v>74.5</v>
          </cell>
          <cell r="F22">
            <v>89</v>
          </cell>
          <cell r="G22">
            <v>42</v>
          </cell>
          <cell r="H22">
            <v>28.44</v>
          </cell>
          <cell r="I22" t="str">
            <v>SO</v>
          </cell>
          <cell r="J22">
            <v>41.4</v>
          </cell>
          <cell r="K22">
            <v>0</v>
          </cell>
        </row>
        <row r="23">
          <cell r="B23">
            <v>16.879166666666666</v>
          </cell>
          <cell r="C23">
            <v>19.600000000000001</v>
          </cell>
          <cell r="D23">
            <v>14.7</v>
          </cell>
          <cell r="E23">
            <v>90.25</v>
          </cell>
          <cell r="F23">
            <v>97</v>
          </cell>
          <cell r="G23">
            <v>78</v>
          </cell>
          <cell r="H23">
            <v>24.48</v>
          </cell>
          <cell r="I23" t="str">
            <v>SO</v>
          </cell>
          <cell r="J23">
            <v>38.159999999999997</v>
          </cell>
          <cell r="K23">
            <v>0.60000000000000009</v>
          </cell>
        </row>
        <row r="24">
          <cell r="B24">
            <v>20.345833333333335</v>
          </cell>
          <cell r="C24">
            <v>28.9</v>
          </cell>
          <cell r="D24">
            <v>14.4</v>
          </cell>
          <cell r="E24">
            <v>81.333333333333329</v>
          </cell>
          <cell r="F24">
            <v>97</v>
          </cell>
          <cell r="G24">
            <v>49</v>
          </cell>
          <cell r="H24">
            <v>17.64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23.162500000000005</v>
          </cell>
          <cell r="C25">
            <v>30.8</v>
          </cell>
          <cell r="D25">
            <v>16.899999999999999</v>
          </cell>
          <cell r="E25">
            <v>62.125</v>
          </cell>
          <cell r="F25">
            <v>91</v>
          </cell>
          <cell r="G25">
            <v>28</v>
          </cell>
          <cell r="H25">
            <v>20.52</v>
          </cell>
          <cell r="I25" t="str">
            <v>L</v>
          </cell>
          <cell r="J25">
            <v>35.64</v>
          </cell>
          <cell r="K25">
            <v>0</v>
          </cell>
        </row>
        <row r="26">
          <cell r="B26">
            <v>22.941666666666666</v>
          </cell>
          <cell r="C26">
            <v>30.3</v>
          </cell>
          <cell r="D26">
            <v>15.4</v>
          </cell>
          <cell r="E26">
            <v>55.458333333333336</v>
          </cell>
          <cell r="F26">
            <v>85</v>
          </cell>
          <cell r="G26">
            <v>27</v>
          </cell>
          <cell r="H26">
            <v>20.52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22.416666666666661</v>
          </cell>
          <cell r="C27">
            <v>30.1</v>
          </cell>
          <cell r="D27">
            <v>15.7</v>
          </cell>
          <cell r="E27">
            <v>54.916666666666664</v>
          </cell>
          <cell r="F27">
            <v>81</v>
          </cell>
          <cell r="G27">
            <v>29</v>
          </cell>
          <cell r="H27">
            <v>14.76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21.787500000000005</v>
          </cell>
          <cell r="C28">
            <v>29.4</v>
          </cell>
          <cell r="D28">
            <v>13.6</v>
          </cell>
          <cell r="E28">
            <v>55.291666666666664</v>
          </cell>
          <cell r="F28">
            <v>83</v>
          </cell>
          <cell r="G28">
            <v>26</v>
          </cell>
          <cell r="H28">
            <v>17.64</v>
          </cell>
          <cell r="I28" t="str">
            <v>SE</v>
          </cell>
          <cell r="J28">
            <v>30.6</v>
          </cell>
          <cell r="K28">
            <v>0</v>
          </cell>
        </row>
        <row r="29">
          <cell r="B29">
            <v>22.824999999999999</v>
          </cell>
          <cell r="C29">
            <v>30.2</v>
          </cell>
          <cell r="D29">
            <v>16</v>
          </cell>
          <cell r="E29">
            <v>54.416666666666664</v>
          </cell>
          <cell r="F29">
            <v>82</v>
          </cell>
          <cell r="G29">
            <v>26</v>
          </cell>
          <cell r="H29">
            <v>19.8</v>
          </cell>
          <cell r="I29" t="str">
            <v>SE</v>
          </cell>
          <cell r="J29">
            <v>39.96</v>
          </cell>
          <cell r="K29">
            <v>0</v>
          </cell>
        </row>
        <row r="30">
          <cell r="B30">
            <v>23.495833333333337</v>
          </cell>
          <cell r="C30">
            <v>31.6</v>
          </cell>
          <cell r="D30">
            <v>17.7</v>
          </cell>
          <cell r="E30">
            <v>57.708333333333336</v>
          </cell>
          <cell r="F30">
            <v>82</v>
          </cell>
          <cell r="G30">
            <v>25</v>
          </cell>
          <cell r="H30">
            <v>18.36</v>
          </cell>
          <cell r="I30" t="str">
            <v>SE</v>
          </cell>
          <cell r="J30">
            <v>36.72</v>
          </cell>
          <cell r="K30">
            <v>0</v>
          </cell>
        </row>
        <row r="31">
          <cell r="B31">
            <v>23.849999999999998</v>
          </cell>
          <cell r="C31">
            <v>30.2</v>
          </cell>
          <cell r="D31">
            <v>18.7</v>
          </cell>
          <cell r="E31">
            <v>57.333333333333336</v>
          </cell>
          <cell r="F31">
            <v>76</v>
          </cell>
          <cell r="G31">
            <v>30</v>
          </cell>
          <cell r="H31">
            <v>19.8</v>
          </cell>
          <cell r="I31" t="str">
            <v>SE</v>
          </cell>
          <cell r="J31">
            <v>33.840000000000003</v>
          </cell>
          <cell r="K31">
            <v>0</v>
          </cell>
        </row>
        <row r="32">
          <cell r="B32">
            <v>22.854166666666668</v>
          </cell>
          <cell r="C32">
            <v>29.6</v>
          </cell>
          <cell r="D32">
            <v>17.5</v>
          </cell>
          <cell r="E32">
            <v>49</v>
          </cell>
          <cell r="F32">
            <v>67</v>
          </cell>
          <cell r="G32">
            <v>27</v>
          </cell>
          <cell r="H32">
            <v>20.16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21.875</v>
          </cell>
          <cell r="C33">
            <v>29.4</v>
          </cell>
          <cell r="D33">
            <v>15.8</v>
          </cell>
          <cell r="E33">
            <v>52.75</v>
          </cell>
          <cell r="F33">
            <v>76</v>
          </cell>
          <cell r="G33">
            <v>29</v>
          </cell>
          <cell r="H33">
            <v>24.12</v>
          </cell>
          <cell r="I33" t="str">
            <v>L</v>
          </cell>
          <cell r="J33">
            <v>45</v>
          </cell>
          <cell r="K33">
            <v>0</v>
          </cell>
        </row>
        <row r="34">
          <cell r="B34">
            <v>22.479166666666668</v>
          </cell>
          <cell r="C34">
            <v>30.4</v>
          </cell>
          <cell r="D34">
            <v>17.2</v>
          </cell>
          <cell r="E34">
            <v>62.541666666666664</v>
          </cell>
          <cell r="F34">
            <v>81</v>
          </cell>
          <cell r="G34">
            <v>37</v>
          </cell>
          <cell r="H34">
            <v>29.52</v>
          </cell>
          <cell r="I34" t="str">
            <v>NE</v>
          </cell>
          <cell r="J34">
            <v>48.24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21.041666666666668</v>
          </cell>
          <cell r="C5">
            <v>24.3</v>
          </cell>
          <cell r="D5">
            <v>19.3</v>
          </cell>
          <cell r="E5">
            <v>89.5</v>
          </cell>
          <cell r="F5">
            <v>96</v>
          </cell>
          <cell r="G5">
            <v>75</v>
          </cell>
          <cell r="H5">
            <v>2.16</v>
          </cell>
          <cell r="I5" t="str">
            <v>SE</v>
          </cell>
          <cell r="J5">
            <v>12.24</v>
          </cell>
          <cell r="K5">
            <v>2.4000000000000004</v>
          </cell>
        </row>
        <row r="6">
          <cell r="B6">
            <v>19.45</v>
          </cell>
          <cell r="C6">
            <v>21.5</v>
          </cell>
          <cell r="D6">
            <v>18.399999999999999</v>
          </cell>
          <cell r="E6">
            <v>93.75</v>
          </cell>
          <cell r="F6">
            <v>96</v>
          </cell>
          <cell r="G6">
            <v>89</v>
          </cell>
          <cell r="H6">
            <v>7.2</v>
          </cell>
          <cell r="I6" t="str">
            <v>L</v>
          </cell>
          <cell r="J6">
            <v>18.36</v>
          </cell>
          <cell r="K6">
            <v>16.8</v>
          </cell>
        </row>
        <row r="7">
          <cell r="B7">
            <v>19.545833333333331</v>
          </cell>
          <cell r="C7">
            <v>26.2</v>
          </cell>
          <cell r="D7">
            <v>15.5</v>
          </cell>
          <cell r="E7">
            <v>88.458333333333329</v>
          </cell>
          <cell r="F7">
            <v>97</v>
          </cell>
          <cell r="G7">
            <v>65</v>
          </cell>
          <cell r="H7">
            <v>4.32</v>
          </cell>
          <cell r="I7" t="str">
            <v>S</v>
          </cell>
          <cell r="J7">
            <v>14.76</v>
          </cell>
          <cell r="K7">
            <v>0</v>
          </cell>
        </row>
        <row r="8">
          <cell r="B8">
            <v>21.474999999999998</v>
          </cell>
          <cell r="C8">
            <v>30.4</v>
          </cell>
          <cell r="D8">
            <v>16</v>
          </cell>
          <cell r="E8">
            <v>79.958333333333329</v>
          </cell>
          <cell r="F8">
            <v>96</v>
          </cell>
          <cell r="G8">
            <v>44</v>
          </cell>
          <cell r="H8">
            <v>3.6</v>
          </cell>
          <cell r="I8" t="str">
            <v>S</v>
          </cell>
          <cell r="J8">
            <v>14.76</v>
          </cell>
          <cell r="K8">
            <v>0.2</v>
          </cell>
        </row>
        <row r="9">
          <cell r="B9">
            <v>21.641666666666666</v>
          </cell>
          <cell r="C9">
            <v>29.8</v>
          </cell>
          <cell r="D9">
            <v>16.7</v>
          </cell>
          <cell r="E9">
            <v>75.458333333333329</v>
          </cell>
          <cell r="F9">
            <v>93</v>
          </cell>
          <cell r="G9">
            <v>45</v>
          </cell>
          <cell r="H9">
            <v>6.48</v>
          </cell>
          <cell r="I9" t="str">
            <v>SO</v>
          </cell>
          <cell r="J9">
            <v>19.440000000000001</v>
          </cell>
          <cell r="K9">
            <v>0</v>
          </cell>
        </row>
        <row r="10">
          <cell r="B10">
            <v>22.066666666666663</v>
          </cell>
          <cell r="C10">
            <v>30</v>
          </cell>
          <cell r="D10">
            <v>15.9</v>
          </cell>
          <cell r="E10">
            <v>75.041666666666671</v>
          </cell>
          <cell r="F10">
            <v>95</v>
          </cell>
          <cell r="G10">
            <v>46</v>
          </cell>
          <cell r="H10">
            <v>11.16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23.249999999999996</v>
          </cell>
          <cell r="C11">
            <v>31.1</v>
          </cell>
          <cell r="D11">
            <v>18.3</v>
          </cell>
          <cell r="E11">
            <v>75.375</v>
          </cell>
          <cell r="F11">
            <v>95</v>
          </cell>
          <cell r="G11">
            <v>38</v>
          </cell>
          <cell r="H11">
            <v>6.84</v>
          </cell>
          <cell r="I11" t="str">
            <v>NO</v>
          </cell>
          <cell r="J11">
            <v>20.88</v>
          </cell>
          <cell r="K11">
            <v>0</v>
          </cell>
        </row>
        <row r="12">
          <cell r="B12">
            <v>22.945833333333336</v>
          </cell>
          <cell r="C12">
            <v>31.5</v>
          </cell>
          <cell r="D12">
            <v>16.600000000000001</v>
          </cell>
          <cell r="E12">
            <v>72</v>
          </cell>
          <cell r="F12">
            <v>94</v>
          </cell>
          <cell r="G12">
            <v>36</v>
          </cell>
          <cell r="H12">
            <v>10.08</v>
          </cell>
          <cell r="I12" t="str">
            <v>NE</v>
          </cell>
          <cell r="J12">
            <v>23.759999999999998</v>
          </cell>
          <cell r="K12">
            <v>0</v>
          </cell>
        </row>
        <row r="13">
          <cell r="B13">
            <v>22.870833333333334</v>
          </cell>
          <cell r="C13">
            <v>30.7</v>
          </cell>
          <cell r="D13">
            <v>16.7</v>
          </cell>
          <cell r="E13">
            <v>71.75</v>
          </cell>
          <cell r="F13">
            <v>93</v>
          </cell>
          <cell r="G13">
            <v>42</v>
          </cell>
          <cell r="H13">
            <v>6.48</v>
          </cell>
          <cell r="I13" t="str">
            <v>NE</v>
          </cell>
          <cell r="J13">
            <v>19.440000000000001</v>
          </cell>
          <cell r="K13">
            <v>0</v>
          </cell>
        </row>
        <row r="14">
          <cell r="B14">
            <v>23.608333333333331</v>
          </cell>
          <cell r="C14">
            <v>31.7</v>
          </cell>
          <cell r="D14">
            <v>17.8</v>
          </cell>
          <cell r="E14">
            <v>67.916666666666671</v>
          </cell>
          <cell r="F14">
            <v>92</v>
          </cell>
          <cell r="G14">
            <v>34</v>
          </cell>
          <cell r="H14">
            <v>9.3600000000000012</v>
          </cell>
          <cell r="I14" t="str">
            <v>N</v>
          </cell>
          <cell r="J14">
            <v>21.96</v>
          </cell>
          <cell r="K14">
            <v>0</v>
          </cell>
        </row>
        <row r="15">
          <cell r="B15">
            <v>24.570833333333336</v>
          </cell>
          <cell r="C15">
            <v>32.1</v>
          </cell>
          <cell r="D15">
            <v>18.3</v>
          </cell>
          <cell r="E15">
            <v>66.958333333333329</v>
          </cell>
          <cell r="F15">
            <v>94</v>
          </cell>
          <cell r="G15">
            <v>36</v>
          </cell>
          <cell r="H15">
            <v>8.2799999999999994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>
            <v>24.295833333333334</v>
          </cell>
          <cell r="C16">
            <v>31.7</v>
          </cell>
          <cell r="D16">
            <v>18.600000000000001</v>
          </cell>
          <cell r="E16">
            <v>68.5</v>
          </cell>
          <cell r="F16">
            <v>91</v>
          </cell>
          <cell r="G16">
            <v>36</v>
          </cell>
          <cell r="H16">
            <v>6.84</v>
          </cell>
          <cell r="I16" t="str">
            <v>N</v>
          </cell>
          <cell r="J16">
            <v>22.32</v>
          </cell>
          <cell r="K16">
            <v>0</v>
          </cell>
        </row>
        <row r="17">
          <cell r="B17">
            <v>24.674999999999997</v>
          </cell>
          <cell r="C17">
            <v>32.1</v>
          </cell>
          <cell r="D17">
            <v>19.100000000000001</v>
          </cell>
          <cell r="E17">
            <v>65.833333333333329</v>
          </cell>
          <cell r="F17">
            <v>92</v>
          </cell>
          <cell r="G17">
            <v>32</v>
          </cell>
          <cell r="H17">
            <v>14.04</v>
          </cell>
          <cell r="I17" t="str">
            <v>N</v>
          </cell>
          <cell r="J17">
            <v>30.240000000000002</v>
          </cell>
          <cell r="K17">
            <v>0</v>
          </cell>
        </row>
        <row r="18">
          <cell r="B18">
            <v>24.754166666666666</v>
          </cell>
          <cell r="C18">
            <v>31.8</v>
          </cell>
          <cell r="D18">
            <v>19.3</v>
          </cell>
          <cell r="E18">
            <v>65.125</v>
          </cell>
          <cell r="F18">
            <v>89</v>
          </cell>
          <cell r="G18">
            <v>40</v>
          </cell>
          <cell r="H18">
            <v>14.04</v>
          </cell>
          <cell r="I18" t="str">
            <v>NO</v>
          </cell>
          <cell r="J18">
            <v>32.4</v>
          </cell>
          <cell r="K18">
            <v>0</v>
          </cell>
        </row>
        <row r="19">
          <cell r="B19">
            <v>19.775000000000002</v>
          </cell>
          <cell r="C19">
            <v>25</v>
          </cell>
          <cell r="D19">
            <v>15.3</v>
          </cell>
          <cell r="E19">
            <v>78.375</v>
          </cell>
          <cell r="F19">
            <v>94</v>
          </cell>
          <cell r="G19">
            <v>65</v>
          </cell>
          <cell r="H19">
            <v>16.559999999999999</v>
          </cell>
          <cell r="I19" t="str">
            <v>NO</v>
          </cell>
          <cell r="J19">
            <v>40.680000000000007</v>
          </cell>
          <cell r="K19">
            <v>4</v>
          </cell>
        </row>
        <row r="20">
          <cell r="B20">
            <v>18.887500000000003</v>
          </cell>
          <cell r="C20">
            <v>25.7</v>
          </cell>
          <cell r="D20">
            <v>15.8</v>
          </cell>
          <cell r="E20">
            <v>77.625</v>
          </cell>
          <cell r="F20">
            <v>94</v>
          </cell>
          <cell r="G20">
            <v>48</v>
          </cell>
          <cell r="H20">
            <v>5.04</v>
          </cell>
          <cell r="I20" t="str">
            <v>SE</v>
          </cell>
          <cell r="J20">
            <v>15.840000000000002</v>
          </cell>
          <cell r="K20">
            <v>0</v>
          </cell>
        </row>
        <row r="21">
          <cell r="B21">
            <v>21.633333333333329</v>
          </cell>
          <cell r="C21">
            <v>31.5</v>
          </cell>
          <cell r="D21">
            <v>15.2</v>
          </cell>
          <cell r="E21">
            <v>76.041666666666671</v>
          </cell>
          <cell r="F21">
            <v>95</v>
          </cell>
          <cell r="G21">
            <v>40</v>
          </cell>
          <cell r="H21">
            <v>10.8</v>
          </cell>
          <cell r="I21" t="str">
            <v>NE</v>
          </cell>
          <cell r="J21">
            <v>26.64</v>
          </cell>
          <cell r="K21">
            <v>0.2</v>
          </cell>
        </row>
        <row r="22">
          <cell r="B22">
            <v>24.025000000000006</v>
          </cell>
          <cell r="C22">
            <v>31.4</v>
          </cell>
          <cell r="D22">
            <v>18.7</v>
          </cell>
          <cell r="E22">
            <v>75.458333333333329</v>
          </cell>
          <cell r="F22">
            <v>95</v>
          </cell>
          <cell r="G22">
            <v>46</v>
          </cell>
          <cell r="H22">
            <v>13.32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19.475000000000005</v>
          </cell>
          <cell r="C23">
            <v>23.1</v>
          </cell>
          <cell r="D23">
            <v>17.399999999999999</v>
          </cell>
          <cell r="E23">
            <v>80.083333333333329</v>
          </cell>
          <cell r="F23">
            <v>87</v>
          </cell>
          <cell r="G23">
            <v>71</v>
          </cell>
          <cell r="H23">
            <v>14.04</v>
          </cell>
          <cell r="I23" t="str">
            <v>S</v>
          </cell>
          <cell r="J23">
            <v>36.36</v>
          </cell>
          <cell r="K23">
            <v>0</v>
          </cell>
        </row>
        <row r="24">
          <cell r="B24">
            <v>20.533333333333335</v>
          </cell>
          <cell r="C24">
            <v>28.4</v>
          </cell>
          <cell r="D24">
            <v>13.4</v>
          </cell>
          <cell r="E24">
            <v>68.833333333333329</v>
          </cell>
          <cell r="F24">
            <v>88</v>
          </cell>
          <cell r="G24">
            <v>47</v>
          </cell>
          <cell r="H24">
            <v>9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22</v>
          </cell>
          <cell r="C25">
            <v>29.4</v>
          </cell>
          <cell r="D25">
            <v>17</v>
          </cell>
          <cell r="E25">
            <v>69.791666666666671</v>
          </cell>
          <cell r="F25">
            <v>89</v>
          </cell>
          <cell r="G25">
            <v>44</v>
          </cell>
          <cell r="H25">
            <v>9.7200000000000006</v>
          </cell>
          <cell r="I25" t="str">
            <v>NE</v>
          </cell>
          <cell r="J25">
            <v>25.2</v>
          </cell>
          <cell r="K25">
            <v>0</v>
          </cell>
        </row>
        <row r="26">
          <cell r="B26">
            <v>21.637500000000003</v>
          </cell>
          <cell r="C26">
            <v>29</v>
          </cell>
          <cell r="D26">
            <v>15.4</v>
          </cell>
          <cell r="E26">
            <v>70.625</v>
          </cell>
          <cell r="F26">
            <v>92</v>
          </cell>
          <cell r="G26">
            <v>39</v>
          </cell>
          <cell r="H26">
            <v>8.64</v>
          </cell>
          <cell r="I26" t="str">
            <v>NE</v>
          </cell>
          <cell r="J26">
            <v>23.759999999999998</v>
          </cell>
          <cell r="K26">
            <v>0</v>
          </cell>
        </row>
        <row r="27">
          <cell r="B27">
            <v>21.462499999999995</v>
          </cell>
          <cell r="C27">
            <v>30.1</v>
          </cell>
          <cell r="D27">
            <v>14.8</v>
          </cell>
          <cell r="E27">
            <v>68.375</v>
          </cell>
          <cell r="F27">
            <v>94</v>
          </cell>
          <cell r="G27">
            <v>30</v>
          </cell>
          <cell r="H27">
            <v>3.9600000000000004</v>
          </cell>
          <cell r="I27" t="str">
            <v>SO</v>
          </cell>
          <cell r="J27">
            <v>20.16</v>
          </cell>
          <cell r="K27">
            <v>0</v>
          </cell>
        </row>
        <row r="28">
          <cell r="B28">
            <v>20.904166666666669</v>
          </cell>
          <cell r="C28">
            <v>28.2</v>
          </cell>
          <cell r="D28">
            <v>15.1</v>
          </cell>
          <cell r="E28">
            <v>67.375</v>
          </cell>
          <cell r="F28">
            <v>87</v>
          </cell>
          <cell r="G28">
            <v>46</v>
          </cell>
          <cell r="H28">
            <v>8.2799999999999994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21.945833333333336</v>
          </cell>
          <cell r="C29">
            <v>28.8</v>
          </cell>
          <cell r="D29">
            <v>17</v>
          </cell>
          <cell r="E29">
            <v>61.041666666666664</v>
          </cell>
          <cell r="F29">
            <v>78</v>
          </cell>
          <cell r="G29">
            <v>40</v>
          </cell>
          <cell r="H29">
            <v>8.2799999999999994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21.004166666666663</v>
          </cell>
          <cell r="C30">
            <v>28.8</v>
          </cell>
          <cell r="D30">
            <v>15</v>
          </cell>
          <cell r="E30">
            <v>65.583333333333329</v>
          </cell>
          <cell r="F30">
            <v>87</v>
          </cell>
          <cell r="G30">
            <v>43</v>
          </cell>
          <cell r="H30">
            <v>7.5600000000000005</v>
          </cell>
          <cell r="I30" t="str">
            <v>SE</v>
          </cell>
          <cell r="J30">
            <v>24.48</v>
          </cell>
          <cell r="K30">
            <v>0</v>
          </cell>
        </row>
        <row r="31">
          <cell r="B31">
            <v>20.195833333333333</v>
          </cell>
          <cell r="C31">
            <v>28.2</v>
          </cell>
          <cell r="D31">
            <v>13.6</v>
          </cell>
          <cell r="E31">
            <v>64.25</v>
          </cell>
          <cell r="F31">
            <v>89</v>
          </cell>
          <cell r="G31">
            <v>36</v>
          </cell>
          <cell r="H31">
            <v>10.44</v>
          </cell>
          <cell r="I31" t="str">
            <v>SE</v>
          </cell>
          <cell r="J31">
            <v>25.2</v>
          </cell>
          <cell r="K31">
            <v>0</v>
          </cell>
        </row>
        <row r="32">
          <cell r="B32">
            <v>19.425000000000001</v>
          </cell>
          <cell r="C32">
            <v>27.8</v>
          </cell>
          <cell r="D32">
            <v>12.8</v>
          </cell>
          <cell r="E32">
            <v>62.5</v>
          </cell>
          <cell r="F32">
            <v>88</v>
          </cell>
          <cell r="G32">
            <v>29</v>
          </cell>
          <cell r="H32">
            <v>9.7200000000000006</v>
          </cell>
          <cell r="I32" t="str">
            <v>NE</v>
          </cell>
          <cell r="J32">
            <v>21.240000000000002</v>
          </cell>
          <cell r="K32">
            <v>0</v>
          </cell>
        </row>
        <row r="33">
          <cell r="B33">
            <v>19.954166666666662</v>
          </cell>
          <cell r="C33">
            <v>28.3</v>
          </cell>
          <cell r="D33">
            <v>13.3</v>
          </cell>
          <cell r="E33">
            <v>64.708333333333329</v>
          </cell>
          <cell r="F33">
            <v>89</v>
          </cell>
          <cell r="G33">
            <v>31</v>
          </cell>
          <cell r="H33">
            <v>14.04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21.879166666666666</v>
          </cell>
          <cell r="C34">
            <v>30.7</v>
          </cell>
          <cell r="D34">
            <v>15.8</v>
          </cell>
          <cell r="E34">
            <v>66.916666666666671</v>
          </cell>
          <cell r="F34">
            <v>91</v>
          </cell>
          <cell r="G34">
            <v>37</v>
          </cell>
          <cell r="H34">
            <v>16.2</v>
          </cell>
          <cell r="I34" t="str">
            <v>N</v>
          </cell>
          <cell r="J34">
            <v>34.56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20.012499999999999</v>
          </cell>
          <cell r="C5">
            <v>22.5</v>
          </cell>
          <cell r="D5">
            <v>19</v>
          </cell>
          <cell r="E5">
            <v>96.375</v>
          </cell>
          <cell r="F5">
            <v>98</v>
          </cell>
          <cell r="G5">
            <v>87</v>
          </cell>
          <cell r="H5">
            <v>13.68</v>
          </cell>
          <cell r="I5" t="str">
            <v>SE</v>
          </cell>
          <cell r="J5">
            <v>21.6</v>
          </cell>
          <cell r="K5">
            <v>0.8</v>
          </cell>
        </row>
        <row r="6">
          <cell r="B6">
            <v>19.950000000000003</v>
          </cell>
          <cell r="C6">
            <v>21.4</v>
          </cell>
          <cell r="D6">
            <v>17.600000000000001</v>
          </cell>
          <cell r="E6">
            <v>91.611111111111114</v>
          </cell>
          <cell r="F6">
            <v>98</v>
          </cell>
          <cell r="G6">
            <v>79</v>
          </cell>
          <cell r="H6">
            <v>17.28</v>
          </cell>
          <cell r="I6" t="str">
            <v>L</v>
          </cell>
          <cell r="J6">
            <v>28.8</v>
          </cell>
          <cell r="K6">
            <v>4.5999999999999996</v>
          </cell>
        </row>
        <row r="7">
          <cell r="B7">
            <v>19.169565217391302</v>
          </cell>
          <cell r="C7">
            <v>23.2</v>
          </cell>
          <cell r="D7">
            <v>16</v>
          </cell>
          <cell r="E7">
            <v>90.478260869565219</v>
          </cell>
          <cell r="F7">
            <v>98</v>
          </cell>
          <cell r="G7">
            <v>72</v>
          </cell>
          <cell r="H7">
            <v>15.120000000000001</v>
          </cell>
          <cell r="I7" t="str">
            <v>L</v>
          </cell>
          <cell r="J7">
            <v>24.48</v>
          </cell>
          <cell r="K7">
            <v>0.2</v>
          </cell>
        </row>
        <row r="8">
          <cell r="B8">
            <v>22.095833333333335</v>
          </cell>
          <cell r="C8">
            <v>28.8</v>
          </cell>
          <cell r="D8">
            <v>17.899999999999999</v>
          </cell>
          <cell r="E8">
            <v>80.791666666666671</v>
          </cell>
          <cell r="F8">
            <v>97</v>
          </cell>
          <cell r="G8">
            <v>47</v>
          </cell>
          <cell r="H8">
            <v>15.48</v>
          </cell>
          <cell r="I8" t="str">
            <v>L</v>
          </cell>
          <cell r="J8">
            <v>25.92</v>
          </cell>
          <cell r="K8">
            <v>0.2</v>
          </cell>
        </row>
        <row r="9">
          <cell r="B9">
            <v>22.687499999999996</v>
          </cell>
          <cell r="C9">
            <v>28.6</v>
          </cell>
          <cell r="D9">
            <v>18.600000000000001</v>
          </cell>
          <cell r="E9">
            <v>75.25</v>
          </cell>
          <cell r="F9">
            <v>95</v>
          </cell>
          <cell r="G9">
            <v>46</v>
          </cell>
          <cell r="H9">
            <v>18.720000000000002</v>
          </cell>
          <cell r="I9" t="str">
            <v>L</v>
          </cell>
          <cell r="J9">
            <v>33.119999999999997</v>
          </cell>
          <cell r="K9">
            <v>0</v>
          </cell>
        </row>
        <row r="10">
          <cell r="B10">
            <v>23.341666666666669</v>
          </cell>
          <cell r="C10">
            <v>30.9</v>
          </cell>
          <cell r="D10">
            <v>18.899999999999999</v>
          </cell>
          <cell r="E10">
            <v>71.083333333333329</v>
          </cell>
          <cell r="F10">
            <v>93</v>
          </cell>
          <cell r="G10">
            <v>37</v>
          </cell>
          <cell r="H10">
            <v>16.920000000000002</v>
          </cell>
          <cell r="I10" t="str">
            <v>L</v>
          </cell>
          <cell r="J10">
            <v>31.680000000000003</v>
          </cell>
          <cell r="K10">
            <v>0</v>
          </cell>
        </row>
        <row r="11">
          <cell r="B11">
            <v>24.341666666666665</v>
          </cell>
          <cell r="C11">
            <v>31.7</v>
          </cell>
          <cell r="D11">
            <v>18.7</v>
          </cell>
          <cell r="E11">
            <v>71.166666666666671</v>
          </cell>
          <cell r="F11">
            <v>92</v>
          </cell>
          <cell r="G11">
            <v>37</v>
          </cell>
          <cell r="H11">
            <v>12.96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24.349999999999998</v>
          </cell>
          <cell r="C12">
            <v>30.6</v>
          </cell>
          <cell r="D12">
            <v>19.5</v>
          </cell>
          <cell r="E12">
            <v>67.125</v>
          </cell>
          <cell r="F12">
            <v>93</v>
          </cell>
          <cell r="G12">
            <v>34</v>
          </cell>
          <cell r="H12">
            <v>18.36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23.712499999999995</v>
          </cell>
          <cell r="C13">
            <v>30.5</v>
          </cell>
          <cell r="D13">
            <v>17.600000000000001</v>
          </cell>
          <cell r="E13">
            <v>67.125</v>
          </cell>
          <cell r="F13">
            <v>96</v>
          </cell>
          <cell r="G13">
            <v>42</v>
          </cell>
          <cell r="H13">
            <v>15.840000000000002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24.629166666666663</v>
          </cell>
          <cell r="C14">
            <v>31.1</v>
          </cell>
          <cell r="D14">
            <v>18.899999999999999</v>
          </cell>
          <cell r="E14">
            <v>64.583333333333329</v>
          </cell>
          <cell r="F14">
            <v>89</v>
          </cell>
          <cell r="G14">
            <v>36</v>
          </cell>
          <cell r="H14">
            <v>13.32</v>
          </cell>
          <cell r="I14" t="str">
            <v>L</v>
          </cell>
          <cell r="J14">
            <v>28.8</v>
          </cell>
          <cell r="K14">
            <v>0</v>
          </cell>
        </row>
        <row r="15">
          <cell r="B15">
            <v>25.566666666666666</v>
          </cell>
          <cell r="C15">
            <v>32.1</v>
          </cell>
          <cell r="D15">
            <v>19.399999999999999</v>
          </cell>
          <cell r="E15">
            <v>60.916666666666664</v>
          </cell>
          <cell r="F15">
            <v>84</v>
          </cell>
          <cell r="G15">
            <v>36</v>
          </cell>
          <cell r="H15">
            <v>15.840000000000002</v>
          </cell>
          <cell r="I15" t="str">
            <v>NE</v>
          </cell>
          <cell r="J15">
            <v>31.319999999999997</v>
          </cell>
          <cell r="K15">
            <v>0</v>
          </cell>
        </row>
        <row r="16">
          <cell r="B16">
            <v>25.058333333333337</v>
          </cell>
          <cell r="C16">
            <v>31.1</v>
          </cell>
          <cell r="D16">
            <v>19.7</v>
          </cell>
          <cell r="E16">
            <v>68</v>
          </cell>
          <cell r="F16">
            <v>89</v>
          </cell>
          <cell r="G16">
            <v>44</v>
          </cell>
          <cell r="H16">
            <v>12.96</v>
          </cell>
          <cell r="I16" t="str">
            <v>NO</v>
          </cell>
          <cell r="J16">
            <v>23.759999999999998</v>
          </cell>
          <cell r="K16">
            <v>0</v>
          </cell>
        </row>
        <row r="17">
          <cell r="B17">
            <v>25.133333333333336</v>
          </cell>
          <cell r="C17">
            <v>31.4</v>
          </cell>
          <cell r="D17">
            <v>20.6</v>
          </cell>
          <cell r="E17">
            <v>63.166666666666664</v>
          </cell>
          <cell r="F17">
            <v>86</v>
          </cell>
          <cell r="G17">
            <v>34</v>
          </cell>
          <cell r="H17">
            <v>14.4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25.05</v>
          </cell>
          <cell r="C18">
            <v>31.7</v>
          </cell>
          <cell r="D18">
            <v>18.8</v>
          </cell>
          <cell r="E18">
            <v>61</v>
          </cell>
          <cell r="F18">
            <v>84</v>
          </cell>
          <cell r="G18">
            <v>36</v>
          </cell>
          <cell r="H18">
            <v>24.840000000000003</v>
          </cell>
          <cell r="I18" t="str">
            <v>NO</v>
          </cell>
          <cell r="J18">
            <v>44.28</v>
          </cell>
          <cell r="K18">
            <v>0</v>
          </cell>
        </row>
        <row r="19">
          <cell r="B19">
            <v>18.987500000000001</v>
          </cell>
          <cell r="C19">
            <v>25.5</v>
          </cell>
          <cell r="D19">
            <v>14.8</v>
          </cell>
          <cell r="E19">
            <v>80.291666666666671</v>
          </cell>
          <cell r="F19">
            <v>95</v>
          </cell>
          <cell r="G19">
            <v>59</v>
          </cell>
          <cell r="H19">
            <v>26.28</v>
          </cell>
          <cell r="I19" t="str">
            <v>SO</v>
          </cell>
          <cell r="J19">
            <v>50.04</v>
          </cell>
          <cell r="K19">
            <v>1.4</v>
          </cell>
        </row>
        <row r="20">
          <cell r="B20">
            <v>16.662500000000001</v>
          </cell>
          <cell r="C20">
            <v>22.8</v>
          </cell>
          <cell r="D20">
            <v>12</v>
          </cell>
          <cell r="E20">
            <v>74.291666666666671</v>
          </cell>
          <cell r="F20">
            <v>96</v>
          </cell>
          <cell r="G20">
            <v>42</v>
          </cell>
          <cell r="H20">
            <v>17.28</v>
          </cell>
          <cell r="I20" t="str">
            <v>L</v>
          </cell>
          <cell r="J20">
            <v>27</v>
          </cell>
          <cell r="K20">
            <v>0</v>
          </cell>
        </row>
        <row r="21">
          <cell r="B21">
            <v>21.591666666666669</v>
          </cell>
          <cell r="C21">
            <v>30.3</v>
          </cell>
          <cell r="D21">
            <v>16.2</v>
          </cell>
          <cell r="E21">
            <v>72.416666666666671</v>
          </cell>
          <cell r="F21">
            <v>91</v>
          </cell>
          <cell r="G21">
            <v>48</v>
          </cell>
          <cell r="H21">
            <v>15.840000000000002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23.579166666666662</v>
          </cell>
          <cell r="C22">
            <v>28.5</v>
          </cell>
          <cell r="D22">
            <v>17.399999999999999</v>
          </cell>
          <cell r="E22">
            <v>74.583333333333329</v>
          </cell>
          <cell r="F22">
            <v>94</v>
          </cell>
          <cell r="G22">
            <v>58</v>
          </cell>
          <cell r="H22">
            <v>25.92</v>
          </cell>
          <cell r="I22" t="str">
            <v>O</v>
          </cell>
          <cell r="J22">
            <v>67.319999999999993</v>
          </cell>
          <cell r="K22">
            <v>0</v>
          </cell>
        </row>
        <row r="23">
          <cell r="B23">
            <v>18.574999999999999</v>
          </cell>
          <cell r="C23">
            <v>23</v>
          </cell>
          <cell r="D23">
            <v>15.6</v>
          </cell>
          <cell r="E23">
            <v>80.458333333333329</v>
          </cell>
          <cell r="F23">
            <v>93</v>
          </cell>
          <cell r="G23">
            <v>63</v>
          </cell>
          <cell r="H23">
            <v>19.8</v>
          </cell>
          <cell r="I23" t="str">
            <v>SO</v>
          </cell>
          <cell r="J23">
            <v>45</v>
          </cell>
          <cell r="K23">
            <v>0</v>
          </cell>
        </row>
        <row r="24">
          <cell r="B24">
            <v>19.129166666666666</v>
          </cell>
          <cell r="C24">
            <v>25.9</v>
          </cell>
          <cell r="D24">
            <v>13.7</v>
          </cell>
          <cell r="E24">
            <v>70.666666666666671</v>
          </cell>
          <cell r="F24">
            <v>87</v>
          </cell>
          <cell r="G24">
            <v>53</v>
          </cell>
          <cell r="H24">
            <v>28.8</v>
          </cell>
          <cell r="I24" t="str">
            <v>L</v>
          </cell>
          <cell r="J24">
            <v>46.080000000000005</v>
          </cell>
          <cell r="K24">
            <v>0</v>
          </cell>
        </row>
        <row r="25">
          <cell r="B25">
            <v>22.191666666666666</v>
          </cell>
          <cell r="C25">
            <v>29</v>
          </cell>
          <cell r="D25">
            <v>17.7</v>
          </cell>
          <cell r="E25">
            <v>70.375</v>
          </cell>
          <cell r="F25">
            <v>90</v>
          </cell>
          <cell r="G25">
            <v>45</v>
          </cell>
          <cell r="H25">
            <v>21.96</v>
          </cell>
          <cell r="I25" t="str">
            <v>L</v>
          </cell>
          <cell r="J25">
            <v>33.840000000000003</v>
          </cell>
          <cell r="K25">
            <v>0</v>
          </cell>
        </row>
        <row r="26">
          <cell r="B26">
            <v>22.508333333333336</v>
          </cell>
          <cell r="C26">
            <v>28.8</v>
          </cell>
          <cell r="D26">
            <v>17.399999999999999</v>
          </cell>
          <cell r="E26">
            <v>69.5</v>
          </cell>
          <cell r="F26">
            <v>96</v>
          </cell>
          <cell r="G26">
            <v>40</v>
          </cell>
          <cell r="H26">
            <v>18.720000000000002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22.400000000000002</v>
          </cell>
          <cell r="C27">
            <v>29.6</v>
          </cell>
          <cell r="D27">
            <v>17.5</v>
          </cell>
          <cell r="E27">
            <v>66.375</v>
          </cell>
          <cell r="F27">
            <v>93</v>
          </cell>
          <cell r="G27">
            <v>28</v>
          </cell>
          <cell r="H27">
            <v>13.32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21</v>
          </cell>
          <cell r="C28">
            <v>25.4</v>
          </cell>
          <cell r="D28">
            <v>16.3</v>
          </cell>
          <cell r="E28">
            <v>67.416666666666671</v>
          </cell>
          <cell r="F28">
            <v>91</v>
          </cell>
          <cell r="G28">
            <v>42</v>
          </cell>
          <cell r="H28">
            <v>25.2</v>
          </cell>
          <cell r="I28" t="str">
            <v>SE</v>
          </cell>
          <cell r="J28">
            <v>38.880000000000003</v>
          </cell>
          <cell r="K28">
            <v>0</v>
          </cell>
        </row>
        <row r="29">
          <cell r="B29">
            <v>19.504166666666663</v>
          </cell>
          <cell r="C29">
            <v>25.2</v>
          </cell>
          <cell r="D29">
            <v>15</v>
          </cell>
          <cell r="E29">
            <v>69.625</v>
          </cell>
          <cell r="F29">
            <v>87</v>
          </cell>
          <cell r="G29">
            <v>48</v>
          </cell>
          <cell r="H29">
            <v>26.28</v>
          </cell>
          <cell r="I29" t="str">
            <v>SE</v>
          </cell>
          <cell r="J29">
            <v>43.56</v>
          </cell>
          <cell r="K29">
            <v>0</v>
          </cell>
        </row>
        <row r="30">
          <cell r="B30">
            <v>19.491666666666671</v>
          </cell>
          <cell r="C30">
            <v>25.7</v>
          </cell>
          <cell r="D30">
            <v>15.1</v>
          </cell>
          <cell r="E30">
            <v>72.75</v>
          </cell>
          <cell r="F30">
            <v>90</v>
          </cell>
          <cell r="G30">
            <v>50</v>
          </cell>
          <cell r="H30">
            <v>24.48</v>
          </cell>
          <cell r="I30" t="str">
            <v>L</v>
          </cell>
          <cell r="J30">
            <v>40.32</v>
          </cell>
          <cell r="K30">
            <v>0</v>
          </cell>
        </row>
        <row r="31">
          <cell r="B31">
            <v>19.650000000000002</v>
          </cell>
          <cell r="C31">
            <v>25.5</v>
          </cell>
          <cell r="D31">
            <v>14.6</v>
          </cell>
          <cell r="E31">
            <v>71.041666666666671</v>
          </cell>
          <cell r="F31">
            <v>92</v>
          </cell>
          <cell r="G31">
            <v>47</v>
          </cell>
          <cell r="H31">
            <v>23.759999999999998</v>
          </cell>
          <cell r="I31" t="str">
            <v>L</v>
          </cell>
          <cell r="J31">
            <v>36.36</v>
          </cell>
          <cell r="K31">
            <v>0</v>
          </cell>
        </row>
        <row r="32">
          <cell r="B32">
            <v>19.808333333333334</v>
          </cell>
          <cell r="C32">
            <v>26.7</v>
          </cell>
          <cell r="D32">
            <v>15.5</v>
          </cell>
          <cell r="E32">
            <v>66</v>
          </cell>
          <cell r="F32">
            <v>83</v>
          </cell>
          <cell r="G32">
            <v>38</v>
          </cell>
          <cell r="H32">
            <v>20.88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20.8</v>
          </cell>
          <cell r="C33">
            <v>28.5</v>
          </cell>
          <cell r="D33">
            <v>16</v>
          </cell>
          <cell r="E33">
            <v>61.541666666666664</v>
          </cell>
          <cell r="F33">
            <v>82</v>
          </cell>
          <cell r="G33">
            <v>30</v>
          </cell>
          <cell r="H33">
            <v>19.8</v>
          </cell>
          <cell r="I33" t="str">
            <v>L</v>
          </cell>
          <cell r="J33">
            <v>36.72</v>
          </cell>
          <cell r="K33">
            <v>0</v>
          </cell>
        </row>
        <row r="34">
          <cell r="B34">
            <v>20.754166666666666</v>
          </cell>
          <cell r="C34">
            <v>30.5</v>
          </cell>
          <cell r="D34">
            <v>15.3</v>
          </cell>
          <cell r="E34">
            <v>68.458333333333329</v>
          </cell>
          <cell r="F34">
            <v>96</v>
          </cell>
          <cell r="G34">
            <v>39</v>
          </cell>
          <cell r="H34">
            <v>25.92</v>
          </cell>
          <cell r="I34" t="str">
            <v>NE</v>
          </cell>
          <cell r="J34">
            <v>56.16</v>
          </cell>
          <cell r="K34">
            <v>3.8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B5">
            <v>19.924999999999997</v>
          </cell>
          <cell r="C5">
            <v>24.3</v>
          </cell>
          <cell r="D5">
            <v>17.600000000000001</v>
          </cell>
          <cell r="E5">
            <v>88</v>
          </cell>
          <cell r="F5">
            <v>100</v>
          </cell>
          <cell r="G5">
            <v>73</v>
          </cell>
          <cell r="H5">
            <v>7.9200000000000008</v>
          </cell>
          <cell r="I5" t="str">
            <v>S</v>
          </cell>
          <cell r="J5">
            <v>16.920000000000002</v>
          </cell>
          <cell r="K5">
            <v>10.000000000000002</v>
          </cell>
        </row>
        <row r="6">
          <cell r="B6">
            <v>21.283333333333335</v>
          </cell>
          <cell r="C6">
            <v>25.4</v>
          </cell>
          <cell r="D6">
            <v>19.600000000000001</v>
          </cell>
          <cell r="E6">
            <v>82.142857142857139</v>
          </cell>
          <cell r="F6">
            <v>94</v>
          </cell>
          <cell r="G6">
            <v>74</v>
          </cell>
          <cell r="H6">
            <v>12.24</v>
          </cell>
          <cell r="I6" t="str">
            <v>NE</v>
          </cell>
          <cell r="J6">
            <v>28.08</v>
          </cell>
          <cell r="K6">
            <v>15.799999999999999</v>
          </cell>
        </row>
        <row r="7">
          <cell r="B7">
            <v>21.875</v>
          </cell>
          <cell r="C7">
            <v>28.6</v>
          </cell>
          <cell r="D7">
            <v>17.399999999999999</v>
          </cell>
          <cell r="E7">
            <v>79.230769230769226</v>
          </cell>
          <cell r="F7">
            <v>100</v>
          </cell>
          <cell r="G7">
            <v>64</v>
          </cell>
          <cell r="H7">
            <v>12.24</v>
          </cell>
          <cell r="I7" t="str">
            <v>NE</v>
          </cell>
          <cell r="J7">
            <v>26.64</v>
          </cell>
          <cell r="K7">
            <v>0.2</v>
          </cell>
        </row>
        <row r="8">
          <cell r="B8">
            <v>23.479166666666661</v>
          </cell>
          <cell r="C8">
            <v>31</v>
          </cell>
          <cell r="D8">
            <v>18.399999999999999</v>
          </cell>
          <cell r="E8">
            <v>80.888888888888886</v>
          </cell>
          <cell r="F8">
            <v>100</v>
          </cell>
          <cell r="G8">
            <v>55</v>
          </cell>
          <cell r="H8">
            <v>10.44</v>
          </cell>
          <cell r="I8" t="str">
            <v>NE</v>
          </cell>
          <cell r="J8">
            <v>23.040000000000003</v>
          </cell>
          <cell r="K8">
            <v>0</v>
          </cell>
        </row>
        <row r="9">
          <cell r="B9">
            <v>23.108333333333334</v>
          </cell>
          <cell r="C9">
            <v>30.3</v>
          </cell>
          <cell r="D9">
            <v>18.2</v>
          </cell>
          <cell r="E9">
            <v>73.0625</v>
          </cell>
          <cell r="F9">
            <v>100</v>
          </cell>
          <cell r="G9">
            <v>41</v>
          </cell>
          <cell r="H9">
            <v>13.68</v>
          </cell>
          <cell r="I9" t="str">
            <v>NE</v>
          </cell>
          <cell r="J9">
            <v>23.400000000000002</v>
          </cell>
          <cell r="K9">
            <v>0.2</v>
          </cell>
        </row>
        <row r="10">
          <cell r="B10">
            <v>20.916666666666661</v>
          </cell>
          <cell r="C10">
            <v>30.4</v>
          </cell>
          <cell r="D10">
            <v>14.3</v>
          </cell>
          <cell r="E10">
            <v>65.428571428571431</v>
          </cell>
          <cell r="F10">
            <v>100</v>
          </cell>
          <cell r="G10">
            <v>38</v>
          </cell>
          <cell r="H10">
            <v>13.68</v>
          </cell>
          <cell r="I10" t="str">
            <v>NE</v>
          </cell>
          <cell r="J10">
            <v>28.08</v>
          </cell>
          <cell r="K10">
            <v>0.2</v>
          </cell>
        </row>
        <row r="11">
          <cell r="B11">
            <v>21.670833333333334</v>
          </cell>
          <cell r="C11">
            <v>31.2</v>
          </cell>
          <cell r="D11">
            <v>14</v>
          </cell>
          <cell r="E11">
            <v>74.25</v>
          </cell>
          <cell r="F11">
            <v>100</v>
          </cell>
          <cell r="G11">
            <v>40</v>
          </cell>
          <cell r="H11">
            <v>13.68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22.220833333333331</v>
          </cell>
          <cell r="C12">
            <v>31.7</v>
          </cell>
          <cell r="D12">
            <v>15.4</v>
          </cell>
          <cell r="E12">
            <v>73.736842105263165</v>
          </cell>
          <cell r="F12">
            <v>100</v>
          </cell>
          <cell r="G12">
            <v>42</v>
          </cell>
          <cell r="H12">
            <v>11.16</v>
          </cell>
          <cell r="I12" t="str">
            <v>NE</v>
          </cell>
          <cell r="J12">
            <v>28.8</v>
          </cell>
          <cell r="K12">
            <v>0.2</v>
          </cell>
        </row>
        <row r="13">
          <cell r="B13">
            <v>22.529166666666669</v>
          </cell>
          <cell r="C13">
            <v>31.2</v>
          </cell>
          <cell r="D13">
            <v>16.2</v>
          </cell>
          <cell r="E13">
            <v>77.666666666666671</v>
          </cell>
          <cell r="F13">
            <v>100</v>
          </cell>
          <cell r="G13">
            <v>44</v>
          </cell>
          <cell r="H13">
            <v>13.32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23.533333333333335</v>
          </cell>
          <cell r="C14">
            <v>31.7</v>
          </cell>
          <cell r="D14">
            <v>17.8</v>
          </cell>
          <cell r="E14">
            <v>79.958333333333329</v>
          </cell>
          <cell r="F14">
            <v>100</v>
          </cell>
          <cell r="G14">
            <v>50</v>
          </cell>
          <cell r="H14">
            <v>12.6</v>
          </cell>
          <cell r="I14" t="str">
            <v>NE</v>
          </cell>
          <cell r="J14">
            <v>29.16</v>
          </cell>
          <cell r="K14">
            <v>0.2</v>
          </cell>
        </row>
        <row r="15">
          <cell r="B15">
            <v>24.408333333333328</v>
          </cell>
          <cell r="C15">
            <v>31.7</v>
          </cell>
          <cell r="D15">
            <v>18.100000000000001</v>
          </cell>
          <cell r="E15">
            <v>78.826086956521735</v>
          </cell>
          <cell r="F15">
            <v>100</v>
          </cell>
          <cell r="G15">
            <v>51</v>
          </cell>
          <cell r="H15">
            <v>14.76</v>
          </cell>
          <cell r="I15" t="str">
            <v>NE</v>
          </cell>
          <cell r="J15">
            <v>31.319999999999997</v>
          </cell>
          <cell r="K15">
            <v>0</v>
          </cell>
        </row>
        <row r="16">
          <cell r="B16">
            <v>23.254166666666666</v>
          </cell>
          <cell r="C16">
            <v>26.6</v>
          </cell>
          <cell r="D16">
            <v>21.1</v>
          </cell>
          <cell r="E16">
            <v>88.9</v>
          </cell>
          <cell r="F16">
            <v>100</v>
          </cell>
          <cell r="G16">
            <v>76</v>
          </cell>
          <cell r="H16">
            <v>9.3600000000000012</v>
          </cell>
          <cell r="I16" t="str">
            <v>SO</v>
          </cell>
          <cell r="J16">
            <v>21.240000000000002</v>
          </cell>
          <cell r="K16">
            <v>44.2</v>
          </cell>
        </row>
        <row r="17">
          <cell r="B17">
            <v>23.629166666666666</v>
          </cell>
          <cell r="C17">
            <v>30.5</v>
          </cell>
          <cell r="D17">
            <v>20.3</v>
          </cell>
          <cell r="E17">
            <v>70</v>
          </cell>
          <cell r="F17">
            <v>100</v>
          </cell>
          <cell r="G17">
            <v>57</v>
          </cell>
          <cell r="H17">
            <v>14.4</v>
          </cell>
          <cell r="I17" t="str">
            <v>N</v>
          </cell>
          <cell r="J17">
            <v>35.64</v>
          </cell>
          <cell r="K17">
            <v>0</v>
          </cell>
        </row>
        <row r="18">
          <cell r="B18">
            <v>23.45</v>
          </cell>
          <cell r="C18">
            <v>25.8</v>
          </cell>
          <cell r="D18">
            <v>21.3</v>
          </cell>
          <cell r="E18">
            <v>82.583333333333329</v>
          </cell>
          <cell r="F18">
            <v>100</v>
          </cell>
          <cell r="G18">
            <v>73</v>
          </cell>
          <cell r="H18">
            <v>11.520000000000001</v>
          </cell>
          <cell r="I18" t="str">
            <v>N</v>
          </cell>
          <cell r="J18">
            <v>26.64</v>
          </cell>
          <cell r="K18">
            <v>4.4000000000000004</v>
          </cell>
        </row>
        <row r="19">
          <cell r="B19">
            <v>17.195833333333333</v>
          </cell>
          <cell r="C19">
            <v>22.5</v>
          </cell>
          <cell r="D19">
            <v>14.7</v>
          </cell>
          <cell r="E19">
            <v>71</v>
          </cell>
          <cell r="F19">
            <v>99</v>
          </cell>
          <cell r="G19">
            <v>51</v>
          </cell>
          <cell r="H19">
            <v>17.28</v>
          </cell>
          <cell r="I19" t="str">
            <v>S</v>
          </cell>
          <cell r="J19">
            <v>35.28</v>
          </cell>
          <cell r="K19">
            <v>15.6</v>
          </cell>
        </row>
        <row r="20">
          <cell r="B20">
            <v>14.158333333333333</v>
          </cell>
          <cell r="C20">
            <v>20.399999999999999</v>
          </cell>
          <cell r="D20">
            <v>9.6999999999999993</v>
          </cell>
          <cell r="E20">
            <v>79.375</v>
          </cell>
          <cell r="F20">
            <v>100</v>
          </cell>
          <cell r="G20">
            <v>51</v>
          </cell>
          <cell r="H20">
            <v>9</v>
          </cell>
          <cell r="I20" t="str">
            <v>NE</v>
          </cell>
          <cell r="J20">
            <v>18</v>
          </cell>
          <cell r="K20">
            <v>0</v>
          </cell>
        </row>
        <row r="21">
          <cell r="B21">
            <v>21.108333333333338</v>
          </cell>
          <cell r="C21">
            <v>30.5</v>
          </cell>
          <cell r="D21">
            <v>14.1</v>
          </cell>
          <cell r="E21">
            <v>73.933333333333337</v>
          </cell>
          <cell r="F21">
            <v>100</v>
          </cell>
          <cell r="G21">
            <v>53</v>
          </cell>
          <cell r="H21">
            <v>18</v>
          </cell>
          <cell r="I21" t="str">
            <v>NE</v>
          </cell>
          <cell r="J21">
            <v>41.04</v>
          </cell>
          <cell r="K21">
            <v>0.2</v>
          </cell>
        </row>
        <row r="22">
          <cell r="B22">
            <v>17.654166666666665</v>
          </cell>
          <cell r="C22">
            <v>23.3</v>
          </cell>
          <cell r="D22">
            <v>14</v>
          </cell>
          <cell r="E22">
            <v>92.235294117647058</v>
          </cell>
          <cell r="F22">
            <v>100</v>
          </cell>
          <cell r="G22">
            <v>81</v>
          </cell>
          <cell r="H22">
            <v>17.64</v>
          </cell>
          <cell r="I22" t="str">
            <v>SO</v>
          </cell>
          <cell r="J22">
            <v>38.159999999999997</v>
          </cell>
          <cell r="K22">
            <v>5</v>
          </cell>
        </row>
        <row r="23">
          <cell r="B23">
            <v>14.095833333333337</v>
          </cell>
          <cell r="C23">
            <v>20.7</v>
          </cell>
          <cell r="D23">
            <v>9.1999999999999993</v>
          </cell>
          <cell r="E23">
            <v>80.166666666666671</v>
          </cell>
          <cell r="F23">
            <v>100</v>
          </cell>
          <cell r="G23">
            <v>50</v>
          </cell>
          <cell r="H23">
            <v>18</v>
          </cell>
          <cell r="I23" t="str">
            <v>S</v>
          </cell>
          <cell r="J23">
            <v>36</v>
          </cell>
          <cell r="K23">
            <v>0</v>
          </cell>
        </row>
        <row r="24">
          <cell r="B24">
            <v>17.175000000000001</v>
          </cell>
          <cell r="C24">
            <v>27</v>
          </cell>
          <cell r="D24">
            <v>9.9</v>
          </cell>
          <cell r="E24">
            <v>80.25</v>
          </cell>
          <cell r="F24">
            <v>100</v>
          </cell>
          <cell r="G24">
            <v>57</v>
          </cell>
          <cell r="H24">
            <v>17.28</v>
          </cell>
          <cell r="I24" t="str">
            <v>NE</v>
          </cell>
          <cell r="J24">
            <v>32.76</v>
          </cell>
          <cell r="K24">
            <v>0.2</v>
          </cell>
        </row>
        <row r="25">
          <cell r="B25">
            <v>21.566666666666663</v>
          </cell>
          <cell r="C25">
            <v>30.7</v>
          </cell>
          <cell r="D25">
            <v>15.1</v>
          </cell>
          <cell r="E25">
            <v>73.666666666666671</v>
          </cell>
          <cell r="F25">
            <v>100</v>
          </cell>
          <cell r="G25">
            <v>47</v>
          </cell>
          <cell r="H25">
            <v>11.520000000000001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21.795833333333331</v>
          </cell>
          <cell r="C26">
            <v>30.2</v>
          </cell>
          <cell r="D26">
            <v>14.9</v>
          </cell>
          <cell r="E26">
            <v>74.94736842105263</v>
          </cell>
          <cell r="F26">
            <v>100</v>
          </cell>
          <cell r="G26">
            <v>41</v>
          </cell>
          <cell r="H26">
            <v>14.4</v>
          </cell>
          <cell r="I26" t="str">
            <v>NE</v>
          </cell>
          <cell r="J26">
            <v>27</v>
          </cell>
          <cell r="K26">
            <v>0.2</v>
          </cell>
        </row>
        <row r="27">
          <cell r="B27">
            <v>20.44166666666667</v>
          </cell>
          <cell r="C27">
            <v>30.8</v>
          </cell>
          <cell r="D27">
            <v>13.1</v>
          </cell>
          <cell r="E27">
            <v>71.357142857142861</v>
          </cell>
          <cell r="F27">
            <v>100</v>
          </cell>
          <cell r="G27">
            <v>40</v>
          </cell>
          <cell r="H27">
            <v>9.3600000000000012</v>
          </cell>
          <cell r="I27" t="str">
            <v>NE</v>
          </cell>
          <cell r="J27">
            <v>20.88</v>
          </cell>
          <cell r="K27">
            <v>0</v>
          </cell>
        </row>
        <row r="28">
          <cell r="B28">
            <v>20.212499999999999</v>
          </cell>
          <cell r="C28">
            <v>29</v>
          </cell>
          <cell r="D28">
            <v>15</v>
          </cell>
          <cell r="E28">
            <v>72.2</v>
          </cell>
          <cell r="F28">
            <v>100</v>
          </cell>
          <cell r="G28">
            <v>47</v>
          </cell>
          <cell r="H28">
            <v>5.4</v>
          </cell>
          <cell r="I28" t="str">
            <v>SO</v>
          </cell>
          <cell r="J28">
            <v>12.6</v>
          </cell>
          <cell r="K28">
            <v>0.4</v>
          </cell>
        </row>
        <row r="29">
          <cell r="B29">
            <v>20.350000000000001</v>
          </cell>
          <cell r="C29">
            <v>27.5</v>
          </cell>
          <cell r="D29">
            <v>13.9</v>
          </cell>
          <cell r="E29">
            <v>76.047619047619051</v>
          </cell>
          <cell r="F29">
            <v>100</v>
          </cell>
          <cell r="G29">
            <v>48</v>
          </cell>
          <cell r="H29">
            <v>14.04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20.4375</v>
          </cell>
          <cell r="C30">
            <v>28.4</v>
          </cell>
          <cell r="D30">
            <v>14</v>
          </cell>
          <cell r="E30">
            <v>75.181818181818187</v>
          </cell>
          <cell r="F30">
            <v>100</v>
          </cell>
          <cell r="G30">
            <v>52</v>
          </cell>
          <cell r="H30">
            <v>14.4</v>
          </cell>
          <cell r="I30" t="str">
            <v>NE</v>
          </cell>
          <cell r="J30">
            <v>29.16</v>
          </cell>
          <cell r="K30">
            <v>0</v>
          </cell>
        </row>
        <row r="31">
          <cell r="B31">
            <v>21.116666666666671</v>
          </cell>
          <cell r="C31">
            <v>28.8</v>
          </cell>
          <cell r="D31">
            <v>16</v>
          </cell>
          <cell r="E31">
            <v>75.086956521739125</v>
          </cell>
          <cell r="F31">
            <v>100</v>
          </cell>
          <cell r="G31">
            <v>46</v>
          </cell>
          <cell r="H31">
            <v>14.04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21.266666666666662</v>
          </cell>
          <cell r="C32">
            <v>28.3</v>
          </cell>
          <cell r="D32">
            <v>16.100000000000001</v>
          </cell>
          <cell r="E32">
            <v>69.958333333333329</v>
          </cell>
          <cell r="F32">
            <v>90</v>
          </cell>
          <cell r="G32">
            <v>42</v>
          </cell>
          <cell r="H32">
            <v>16.2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21.266666666666666</v>
          </cell>
          <cell r="C33">
            <v>27.9</v>
          </cell>
          <cell r="D33">
            <v>16.8</v>
          </cell>
          <cell r="E33">
            <v>65.708333333333329</v>
          </cell>
          <cell r="F33">
            <v>81</v>
          </cell>
          <cell r="G33">
            <v>43</v>
          </cell>
          <cell r="H33">
            <v>19.440000000000001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20.654166666666669</v>
          </cell>
          <cell r="C34">
            <v>23.4</v>
          </cell>
          <cell r="D34">
            <v>18.5</v>
          </cell>
          <cell r="E34">
            <v>75.0625</v>
          </cell>
          <cell r="F34">
            <v>100</v>
          </cell>
          <cell r="G34">
            <v>66</v>
          </cell>
          <cell r="H34">
            <v>13.68</v>
          </cell>
          <cell r="I34" t="str">
            <v>NE</v>
          </cell>
          <cell r="J34">
            <v>26.28</v>
          </cell>
          <cell r="K34">
            <v>38.799999999999997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21.250000000000004</v>
          </cell>
          <cell r="C5">
            <v>25.4</v>
          </cell>
          <cell r="D5">
            <v>19</v>
          </cell>
          <cell r="E5">
            <v>86.708333333333329</v>
          </cell>
          <cell r="F5">
            <v>95</v>
          </cell>
          <cell r="G5">
            <v>69</v>
          </cell>
          <cell r="H5">
            <v>15.120000000000001</v>
          </cell>
          <cell r="I5" t="str">
            <v>SE</v>
          </cell>
          <cell r="J5">
            <v>23.400000000000002</v>
          </cell>
          <cell r="K5">
            <v>2.1999999999999997</v>
          </cell>
        </row>
        <row r="6">
          <cell r="B6">
            <v>19.616666666666667</v>
          </cell>
          <cell r="C6">
            <v>21.8</v>
          </cell>
          <cell r="D6">
            <v>18</v>
          </cell>
          <cell r="E6">
            <v>88.375</v>
          </cell>
          <cell r="F6">
            <v>94</v>
          </cell>
          <cell r="G6">
            <v>79</v>
          </cell>
          <cell r="H6">
            <v>26.64</v>
          </cell>
          <cell r="I6" t="str">
            <v>L</v>
          </cell>
          <cell r="J6">
            <v>42.84</v>
          </cell>
          <cell r="K6">
            <v>27.2</v>
          </cell>
        </row>
        <row r="7">
          <cell r="B7">
            <v>21.054166666666667</v>
          </cell>
          <cell r="C7">
            <v>27.9</v>
          </cell>
          <cell r="D7">
            <v>17.5</v>
          </cell>
          <cell r="E7">
            <v>82.041666666666671</v>
          </cell>
          <cell r="F7">
            <v>94</v>
          </cell>
          <cell r="G7">
            <v>56</v>
          </cell>
          <cell r="H7">
            <v>22.68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23.141666666666662</v>
          </cell>
          <cell r="C8">
            <v>29.7</v>
          </cell>
          <cell r="D8">
            <v>19.7</v>
          </cell>
          <cell r="E8">
            <v>74.083333333333329</v>
          </cell>
          <cell r="F8">
            <v>87</v>
          </cell>
          <cell r="G8">
            <v>48</v>
          </cell>
          <cell r="H8">
            <v>19.079999999999998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22.204166666666669</v>
          </cell>
          <cell r="C9">
            <v>28.4</v>
          </cell>
          <cell r="D9">
            <v>14.9</v>
          </cell>
          <cell r="E9">
            <v>66</v>
          </cell>
          <cell r="F9">
            <v>93</v>
          </cell>
          <cell r="G9">
            <v>35</v>
          </cell>
          <cell r="H9">
            <v>20.88</v>
          </cell>
          <cell r="I9" t="str">
            <v>L</v>
          </cell>
          <cell r="J9">
            <v>39.6</v>
          </cell>
          <cell r="K9">
            <v>0</v>
          </cell>
        </row>
        <row r="10">
          <cell r="B10">
            <v>22.720833333333335</v>
          </cell>
          <cell r="C10">
            <v>28.6</v>
          </cell>
          <cell r="D10">
            <v>18.7</v>
          </cell>
          <cell r="E10">
            <v>59.708333333333336</v>
          </cell>
          <cell r="F10">
            <v>79</v>
          </cell>
          <cell r="G10">
            <v>30</v>
          </cell>
          <cell r="H10">
            <v>16.920000000000002</v>
          </cell>
          <cell r="I10" t="str">
            <v>L</v>
          </cell>
          <cell r="J10">
            <v>36.36</v>
          </cell>
          <cell r="K10">
            <v>0</v>
          </cell>
        </row>
        <row r="11">
          <cell r="B11">
            <v>23.045833333333334</v>
          </cell>
          <cell r="C11">
            <v>30.1</v>
          </cell>
          <cell r="D11">
            <v>17.899999999999999</v>
          </cell>
          <cell r="E11">
            <v>53.583333333333336</v>
          </cell>
          <cell r="F11">
            <v>69</v>
          </cell>
          <cell r="G11">
            <v>32</v>
          </cell>
          <cell r="H11">
            <v>14.76</v>
          </cell>
          <cell r="I11" t="str">
            <v>NE</v>
          </cell>
          <cell r="J11">
            <v>27.36</v>
          </cell>
          <cell r="K11">
            <v>0</v>
          </cell>
        </row>
        <row r="12">
          <cell r="B12">
            <v>23.816666666666666</v>
          </cell>
          <cell r="C12">
            <v>29.8</v>
          </cell>
          <cell r="D12">
            <v>18.399999999999999</v>
          </cell>
          <cell r="E12">
            <v>54.583333333333336</v>
          </cell>
          <cell r="F12">
            <v>74</v>
          </cell>
          <cell r="G12">
            <v>31</v>
          </cell>
          <cell r="H12">
            <v>22.68</v>
          </cell>
          <cell r="I12" t="str">
            <v>NE</v>
          </cell>
          <cell r="J12">
            <v>35.64</v>
          </cell>
          <cell r="K12">
            <v>0</v>
          </cell>
        </row>
        <row r="13">
          <cell r="B13">
            <v>23.275000000000002</v>
          </cell>
          <cell r="C13">
            <v>29.7</v>
          </cell>
          <cell r="D13">
            <v>18.2</v>
          </cell>
          <cell r="E13">
            <v>61.125</v>
          </cell>
          <cell r="F13">
            <v>75</v>
          </cell>
          <cell r="G13">
            <v>36</v>
          </cell>
          <cell r="H13">
            <v>15.120000000000001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23.408333333333335</v>
          </cell>
          <cell r="C14">
            <v>29.6</v>
          </cell>
          <cell r="D14">
            <v>18</v>
          </cell>
          <cell r="E14">
            <v>64.666666666666671</v>
          </cell>
          <cell r="F14">
            <v>85</v>
          </cell>
          <cell r="G14">
            <v>46</v>
          </cell>
          <cell r="H14">
            <v>15.840000000000002</v>
          </cell>
          <cell r="I14" t="str">
            <v>NE</v>
          </cell>
          <cell r="J14">
            <v>31.319999999999997</v>
          </cell>
          <cell r="K14">
            <v>0.8</v>
          </cell>
        </row>
        <row r="15">
          <cell r="B15">
            <v>23.216666666666665</v>
          </cell>
          <cell r="C15">
            <v>29.5</v>
          </cell>
          <cell r="D15">
            <v>17.3</v>
          </cell>
          <cell r="E15">
            <v>68.75</v>
          </cell>
          <cell r="F15">
            <v>90</v>
          </cell>
          <cell r="G15">
            <v>44</v>
          </cell>
          <cell r="H15">
            <v>16.2</v>
          </cell>
          <cell r="I15" t="str">
            <v>NE</v>
          </cell>
          <cell r="J15">
            <v>39.6</v>
          </cell>
          <cell r="K15">
            <v>0</v>
          </cell>
        </row>
        <row r="16">
          <cell r="B16">
            <v>23.483333333333334</v>
          </cell>
          <cell r="C16">
            <v>28.8</v>
          </cell>
          <cell r="D16">
            <v>19.600000000000001</v>
          </cell>
          <cell r="E16">
            <v>71.666666666666671</v>
          </cell>
          <cell r="F16">
            <v>86</v>
          </cell>
          <cell r="G16">
            <v>55</v>
          </cell>
          <cell r="H16">
            <v>11.16</v>
          </cell>
          <cell r="I16" t="str">
            <v>N</v>
          </cell>
          <cell r="J16">
            <v>26.28</v>
          </cell>
          <cell r="K16">
            <v>0</v>
          </cell>
        </row>
        <row r="17">
          <cell r="B17">
            <v>23.162499999999998</v>
          </cell>
          <cell r="C17">
            <v>29.8</v>
          </cell>
          <cell r="D17">
            <v>17.899999999999999</v>
          </cell>
          <cell r="E17">
            <v>71.833333333333329</v>
          </cell>
          <cell r="F17">
            <v>95</v>
          </cell>
          <cell r="G17">
            <v>37</v>
          </cell>
          <cell r="H17">
            <v>18.720000000000002</v>
          </cell>
          <cell r="I17" t="str">
            <v>N</v>
          </cell>
          <cell r="J17">
            <v>38.159999999999997</v>
          </cell>
          <cell r="K17">
            <v>0</v>
          </cell>
        </row>
        <row r="18">
          <cell r="B18">
            <v>24.337499999999995</v>
          </cell>
          <cell r="C18">
            <v>29.6</v>
          </cell>
          <cell r="D18">
            <v>19.2</v>
          </cell>
          <cell r="E18">
            <v>58.333333333333336</v>
          </cell>
          <cell r="F18">
            <v>75</v>
          </cell>
          <cell r="G18">
            <v>42</v>
          </cell>
          <cell r="H18">
            <v>25.2</v>
          </cell>
          <cell r="I18" t="str">
            <v>N</v>
          </cell>
          <cell r="J18">
            <v>52.92</v>
          </cell>
          <cell r="K18">
            <v>0</v>
          </cell>
        </row>
        <row r="19">
          <cell r="B19">
            <v>17.441666666666666</v>
          </cell>
          <cell r="C19">
            <v>24.5</v>
          </cell>
          <cell r="D19">
            <v>12.7</v>
          </cell>
          <cell r="E19">
            <v>78.5</v>
          </cell>
          <cell r="F19">
            <v>93</v>
          </cell>
          <cell r="G19">
            <v>62</v>
          </cell>
          <cell r="H19">
            <v>29.52</v>
          </cell>
          <cell r="I19" t="str">
            <v>N</v>
          </cell>
          <cell r="J19">
            <v>50.76</v>
          </cell>
          <cell r="K19">
            <v>2.2000000000000002</v>
          </cell>
        </row>
        <row r="20">
          <cell r="B20">
            <v>17.466666666666665</v>
          </cell>
          <cell r="C20">
            <v>25.6</v>
          </cell>
          <cell r="D20">
            <v>13</v>
          </cell>
          <cell r="E20">
            <v>71.791666666666671</v>
          </cell>
          <cell r="F20">
            <v>88</v>
          </cell>
          <cell r="G20">
            <v>55</v>
          </cell>
          <cell r="H20">
            <v>22.68</v>
          </cell>
          <cell r="I20" t="str">
            <v>SE</v>
          </cell>
          <cell r="J20">
            <v>35.28</v>
          </cell>
          <cell r="K20">
            <v>0</v>
          </cell>
        </row>
        <row r="21">
          <cell r="B21">
            <v>23.2</v>
          </cell>
          <cell r="C21">
            <v>30.7</v>
          </cell>
          <cell r="D21">
            <v>17.7</v>
          </cell>
          <cell r="E21">
            <v>66.791666666666671</v>
          </cell>
          <cell r="F21">
            <v>86</v>
          </cell>
          <cell r="G21">
            <v>38</v>
          </cell>
          <cell r="H21">
            <v>19.8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20.979166666666668</v>
          </cell>
          <cell r="C22">
            <v>24.9</v>
          </cell>
          <cell r="D22">
            <v>15.7</v>
          </cell>
          <cell r="E22">
            <v>76.75</v>
          </cell>
          <cell r="F22">
            <v>90</v>
          </cell>
          <cell r="G22">
            <v>65</v>
          </cell>
          <cell r="H22">
            <v>14.76</v>
          </cell>
          <cell r="I22" t="str">
            <v>N</v>
          </cell>
          <cell r="J22">
            <v>37.080000000000005</v>
          </cell>
          <cell r="K22">
            <v>0</v>
          </cell>
        </row>
        <row r="23">
          <cell r="B23">
            <v>14.704166666666667</v>
          </cell>
          <cell r="C23">
            <v>17.899999999999999</v>
          </cell>
          <cell r="D23">
            <v>11.9</v>
          </cell>
          <cell r="E23">
            <v>86.125</v>
          </cell>
          <cell r="F23">
            <v>94</v>
          </cell>
          <cell r="G23">
            <v>73</v>
          </cell>
          <cell r="H23">
            <v>21.96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19.912499999999998</v>
          </cell>
          <cell r="C24">
            <v>27.3</v>
          </cell>
          <cell r="D24">
            <v>14.4</v>
          </cell>
          <cell r="E24">
            <v>74.083333333333329</v>
          </cell>
          <cell r="F24">
            <v>93</v>
          </cell>
          <cell r="G24">
            <v>50</v>
          </cell>
          <cell r="H24">
            <v>26.64</v>
          </cell>
          <cell r="I24" t="str">
            <v>SE</v>
          </cell>
          <cell r="J24">
            <v>44.28</v>
          </cell>
          <cell r="K24">
            <v>0</v>
          </cell>
        </row>
        <row r="25">
          <cell r="B25">
            <v>23.112499999999997</v>
          </cell>
          <cell r="C25">
            <v>29.8</v>
          </cell>
          <cell r="D25">
            <v>19</v>
          </cell>
          <cell r="E25">
            <v>63.416666666666664</v>
          </cell>
          <cell r="F25">
            <v>81</v>
          </cell>
          <cell r="G25">
            <v>27</v>
          </cell>
          <cell r="H25">
            <v>19.079999999999998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22.675000000000001</v>
          </cell>
          <cell r="C26">
            <v>29.1</v>
          </cell>
          <cell r="D26">
            <v>18.600000000000001</v>
          </cell>
          <cell r="E26">
            <v>56.375</v>
          </cell>
          <cell r="F26">
            <v>71</v>
          </cell>
          <cell r="G26">
            <v>32</v>
          </cell>
          <cell r="H26">
            <v>28.8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22.058333333333326</v>
          </cell>
          <cell r="C27">
            <v>28.4</v>
          </cell>
          <cell r="D27">
            <v>17.600000000000001</v>
          </cell>
          <cell r="E27">
            <v>56.375</v>
          </cell>
          <cell r="F27">
            <v>72</v>
          </cell>
          <cell r="G27">
            <v>32</v>
          </cell>
          <cell r="H27">
            <v>15.120000000000001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20.25</v>
          </cell>
          <cell r="C28">
            <v>27.4</v>
          </cell>
          <cell r="D28">
            <v>14.2</v>
          </cell>
          <cell r="E28">
            <v>59.416666666666664</v>
          </cell>
          <cell r="F28">
            <v>82</v>
          </cell>
          <cell r="G28">
            <v>35</v>
          </cell>
          <cell r="H28">
            <v>19.440000000000001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>
            <v>21.191666666666666</v>
          </cell>
          <cell r="C29">
            <v>27.3</v>
          </cell>
          <cell r="D29">
            <v>16.7</v>
          </cell>
          <cell r="E29">
            <v>62.916666666666664</v>
          </cell>
          <cell r="F29">
            <v>77</v>
          </cell>
          <cell r="G29">
            <v>40</v>
          </cell>
          <cell r="H29">
            <v>33.480000000000004</v>
          </cell>
          <cell r="I29" t="str">
            <v>L</v>
          </cell>
          <cell r="J29">
            <v>56.88</v>
          </cell>
          <cell r="K29">
            <v>0</v>
          </cell>
        </row>
        <row r="30">
          <cell r="B30">
            <v>21.295833333333331</v>
          </cell>
          <cell r="C30">
            <v>27.4</v>
          </cell>
          <cell r="D30">
            <v>17.8</v>
          </cell>
          <cell r="E30">
            <v>64.875</v>
          </cell>
          <cell r="F30">
            <v>74</v>
          </cell>
          <cell r="G30">
            <v>48</v>
          </cell>
          <cell r="H30">
            <v>34.92</v>
          </cell>
          <cell r="I30" t="str">
            <v>L</v>
          </cell>
          <cell r="J30">
            <v>52.92</v>
          </cell>
          <cell r="K30">
            <v>0</v>
          </cell>
        </row>
        <row r="31">
          <cell r="B31">
            <v>21.770833333333332</v>
          </cell>
          <cell r="C31">
            <v>28</v>
          </cell>
          <cell r="D31">
            <v>17.399999999999999</v>
          </cell>
          <cell r="E31">
            <v>60.458333333333336</v>
          </cell>
          <cell r="F31">
            <v>73</v>
          </cell>
          <cell r="G31">
            <v>33</v>
          </cell>
          <cell r="H31">
            <v>31.319999999999997</v>
          </cell>
          <cell r="I31" t="str">
            <v>L</v>
          </cell>
          <cell r="J31">
            <v>50.04</v>
          </cell>
          <cell r="K31">
            <v>0</v>
          </cell>
        </row>
        <row r="32">
          <cell r="B32">
            <v>21.679166666666664</v>
          </cell>
          <cell r="C32">
            <v>28</v>
          </cell>
          <cell r="D32">
            <v>17.899999999999999</v>
          </cell>
          <cell r="E32">
            <v>52.083333333333336</v>
          </cell>
          <cell r="F32">
            <v>69</v>
          </cell>
          <cell r="G32">
            <v>31</v>
          </cell>
          <cell r="H32">
            <v>24.12</v>
          </cell>
          <cell r="I32" t="str">
            <v>L</v>
          </cell>
          <cell r="J32">
            <v>41.04</v>
          </cell>
          <cell r="K32">
            <v>0</v>
          </cell>
        </row>
        <row r="33">
          <cell r="B33">
            <v>21.199999999999996</v>
          </cell>
          <cell r="C33">
            <v>28</v>
          </cell>
          <cell r="D33">
            <v>15.3</v>
          </cell>
          <cell r="E33">
            <v>51.958333333333336</v>
          </cell>
          <cell r="F33">
            <v>72</v>
          </cell>
          <cell r="G33">
            <v>32</v>
          </cell>
          <cell r="H33">
            <v>18.720000000000002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21.429166666666664</v>
          </cell>
          <cell r="C34">
            <v>27.2</v>
          </cell>
          <cell r="D34">
            <v>17.5</v>
          </cell>
          <cell r="E34">
            <v>62.958333333333336</v>
          </cell>
          <cell r="F34">
            <v>93</v>
          </cell>
          <cell r="G34">
            <v>46</v>
          </cell>
          <cell r="H34">
            <v>21.240000000000002</v>
          </cell>
          <cell r="I34" t="str">
            <v>NE</v>
          </cell>
          <cell r="J34">
            <v>55.800000000000004</v>
          </cell>
          <cell r="K34">
            <v>8</v>
          </cell>
        </row>
        <row r="35">
          <cell r="I35" t="str">
            <v>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21.958333333333332</v>
          </cell>
          <cell r="C5">
            <v>26.1</v>
          </cell>
          <cell r="D5">
            <v>19.7</v>
          </cell>
          <cell r="E5">
            <v>85.333333333333329</v>
          </cell>
          <cell r="F5">
            <v>95</v>
          </cell>
          <cell r="G5">
            <v>66</v>
          </cell>
          <cell r="H5">
            <v>8.64</v>
          </cell>
          <cell r="I5" t="str">
            <v>L</v>
          </cell>
          <cell r="J5">
            <v>25.92</v>
          </cell>
          <cell r="K5">
            <v>15.8</v>
          </cell>
        </row>
        <row r="6">
          <cell r="B6">
            <v>20.183333333333334</v>
          </cell>
          <cell r="C6">
            <v>21.9</v>
          </cell>
          <cell r="D6">
            <v>18.8</v>
          </cell>
          <cell r="E6">
            <v>90.166666666666671</v>
          </cell>
          <cell r="F6">
            <v>96</v>
          </cell>
          <cell r="G6">
            <v>81</v>
          </cell>
          <cell r="H6">
            <v>14.4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21.229166666666668</v>
          </cell>
          <cell r="C7">
            <v>26.7</v>
          </cell>
          <cell r="D7">
            <v>17.3</v>
          </cell>
          <cell r="E7">
            <v>83.208333333333329</v>
          </cell>
          <cell r="F7">
            <v>96</v>
          </cell>
          <cell r="G7">
            <v>60</v>
          </cell>
          <cell r="H7">
            <v>9.7200000000000006</v>
          </cell>
          <cell r="I7" t="str">
            <v>L</v>
          </cell>
          <cell r="J7">
            <v>20.88</v>
          </cell>
          <cell r="K7">
            <v>0</v>
          </cell>
        </row>
        <row r="8">
          <cell r="B8">
            <v>22.112499999999997</v>
          </cell>
          <cell r="C8">
            <v>29.9</v>
          </cell>
          <cell r="D8">
            <v>16.5</v>
          </cell>
          <cell r="E8">
            <v>75.041666666666671</v>
          </cell>
          <cell r="F8">
            <v>96</v>
          </cell>
          <cell r="G8">
            <v>31</v>
          </cell>
          <cell r="H8">
            <v>10.44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21.070833333333333</v>
          </cell>
          <cell r="C9">
            <v>28.7</v>
          </cell>
          <cell r="D9">
            <v>15.2</v>
          </cell>
          <cell r="E9">
            <v>71.875</v>
          </cell>
          <cell r="F9">
            <v>93</v>
          </cell>
          <cell r="G9">
            <v>43</v>
          </cell>
          <cell r="H9">
            <v>12.96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21.825000000000003</v>
          </cell>
          <cell r="C10">
            <v>29.8</v>
          </cell>
          <cell r="D10">
            <v>15.4</v>
          </cell>
          <cell r="E10">
            <v>71.833333333333329</v>
          </cell>
          <cell r="F10">
            <v>93</v>
          </cell>
          <cell r="G10">
            <v>40</v>
          </cell>
          <cell r="H10">
            <v>14.76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22.55</v>
          </cell>
          <cell r="C11">
            <v>30.3</v>
          </cell>
          <cell r="D11">
            <v>16.600000000000001</v>
          </cell>
          <cell r="E11">
            <v>70.416666666666671</v>
          </cell>
          <cell r="F11">
            <v>93</v>
          </cell>
          <cell r="G11">
            <v>34</v>
          </cell>
          <cell r="H11">
            <v>11.520000000000001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22.070833333333329</v>
          </cell>
          <cell r="C12">
            <v>30.3</v>
          </cell>
          <cell r="D12">
            <v>14.6</v>
          </cell>
          <cell r="E12">
            <v>68.208333333333329</v>
          </cell>
          <cell r="F12">
            <v>93</v>
          </cell>
          <cell r="G12">
            <v>36</v>
          </cell>
          <cell r="H12">
            <v>12.96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22.474999999999998</v>
          </cell>
          <cell r="C13">
            <v>30.7</v>
          </cell>
          <cell r="D13">
            <v>15.6</v>
          </cell>
          <cell r="E13">
            <v>67.041666666666671</v>
          </cell>
          <cell r="F13">
            <v>91</v>
          </cell>
          <cell r="G13">
            <v>31</v>
          </cell>
          <cell r="H13">
            <v>10.8</v>
          </cell>
          <cell r="I13" t="str">
            <v>SO</v>
          </cell>
          <cell r="J13">
            <v>25.2</v>
          </cell>
          <cell r="K13">
            <v>0</v>
          </cell>
        </row>
        <row r="14">
          <cell r="B14">
            <v>22.091666666666669</v>
          </cell>
          <cell r="C14">
            <v>30.5</v>
          </cell>
          <cell r="D14">
            <v>14.5</v>
          </cell>
          <cell r="E14">
            <v>66.083333333333329</v>
          </cell>
          <cell r="F14">
            <v>93</v>
          </cell>
          <cell r="G14">
            <v>34</v>
          </cell>
          <cell r="H14">
            <v>11.879999999999999</v>
          </cell>
          <cell r="I14" t="str">
            <v>O</v>
          </cell>
          <cell r="J14">
            <v>21.240000000000002</v>
          </cell>
          <cell r="K14">
            <v>0</v>
          </cell>
        </row>
        <row r="15">
          <cell r="B15">
            <v>21.970833333333331</v>
          </cell>
          <cell r="C15">
            <v>31.2</v>
          </cell>
          <cell r="D15">
            <v>14.6</v>
          </cell>
          <cell r="E15">
            <v>68.083333333333329</v>
          </cell>
          <cell r="F15">
            <v>94</v>
          </cell>
          <cell r="G15">
            <v>26</v>
          </cell>
          <cell r="H15">
            <v>9.7200000000000006</v>
          </cell>
          <cell r="I15" t="str">
            <v>O</v>
          </cell>
          <cell r="J15">
            <v>22.32</v>
          </cell>
          <cell r="K15">
            <v>0</v>
          </cell>
        </row>
        <row r="16">
          <cell r="B16">
            <v>21.724999999999998</v>
          </cell>
          <cell r="C16">
            <v>30.7</v>
          </cell>
          <cell r="D16">
            <v>15.1</v>
          </cell>
          <cell r="E16">
            <v>67.375</v>
          </cell>
          <cell r="F16">
            <v>92</v>
          </cell>
          <cell r="G16">
            <v>30</v>
          </cell>
          <cell r="H16">
            <v>7.2</v>
          </cell>
          <cell r="I16" t="str">
            <v>O</v>
          </cell>
          <cell r="J16">
            <v>20.88</v>
          </cell>
          <cell r="K16">
            <v>0</v>
          </cell>
        </row>
        <row r="17">
          <cell r="B17">
            <v>22.125</v>
          </cell>
          <cell r="C17">
            <v>30.9</v>
          </cell>
          <cell r="D17">
            <v>14.3</v>
          </cell>
          <cell r="E17">
            <v>67.166666666666671</v>
          </cell>
          <cell r="F17">
            <v>94</v>
          </cell>
          <cell r="G17">
            <v>33</v>
          </cell>
          <cell r="H17">
            <v>15.840000000000002</v>
          </cell>
          <cell r="I17" t="str">
            <v>O</v>
          </cell>
          <cell r="J17">
            <v>30.240000000000002</v>
          </cell>
          <cell r="K17">
            <v>0</v>
          </cell>
        </row>
        <row r="18">
          <cell r="B18">
            <v>22.787499999999998</v>
          </cell>
          <cell r="C18">
            <v>31.9</v>
          </cell>
          <cell r="D18">
            <v>15.4</v>
          </cell>
          <cell r="E18">
            <v>69.916666666666671</v>
          </cell>
          <cell r="F18">
            <v>94</v>
          </cell>
          <cell r="G18">
            <v>35</v>
          </cell>
          <cell r="H18">
            <v>15.840000000000002</v>
          </cell>
          <cell r="I18" t="str">
            <v>O</v>
          </cell>
          <cell r="J18">
            <v>40.680000000000007</v>
          </cell>
          <cell r="K18">
            <v>0.2</v>
          </cell>
        </row>
        <row r="19">
          <cell r="B19">
            <v>20.891666666666666</v>
          </cell>
          <cell r="C19">
            <v>29.3</v>
          </cell>
          <cell r="D19">
            <v>17.399999999999999</v>
          </cell>
          <cell r="E19">
            <v>78.083333333333329</v>
          </cell>
          <cell r="F19">
            <v>93</v>
          </cell>
          <cell r="G19">
            <v>52</v>
          </cell>
          <cell r="H19">
            <v>20.52</v>
          </cell>
          <cell r="I19" t="str">
            <v>O</v>
          </cell>
          <cell r="J19">
            <v>42.480000000000004</v>
          </cell>
          <cell r="K19">
            <v>0.2</v>
          </cell>
        </row>
        <row r="20">
          <cell r="B20">
            <v>19.037500000000001</v>
          </cell>
          <cell r="C20">
            <v>25.6</v>
          </cell>
          <cell r="D20">
            <v>14.6</v>
          </cell>
          <cell r="E20">
            <v>73.666666666666671</v>
          </cell>
          <cell r="F20">
            <v>90</v>
          </cell>
          <cell r="G20">
            <v>54</v>
          </cell>
          <cell r="H20">
            <v>9.3600000000000012</v>
          </cell>
          <cell r="I20" t="str">
            <v>L</v>
          </cell>
          <cell r="J20">
            <v>18.720000000000002</v>
          </cell>
          <cell r="K20">
            <v>0</v>
          </cell>
        </row>
        <row r="21">
          <cell r="B21">
            <v>22.466666666666669</v>
          </cell>
          <cell r="C21">
            <v>31.4</v>
          </cell>
          <cell r="D21">
            <v>14.7</v>
          </cell>
          <cell r="E21">
            <v>72.541666666666671</v>
          </cell>
          <cell r="F21">
            <v>93</v>
          </cell>
          <cell r="G21">
            <v>42</v>
          </cell>
          <cell r="H21">
            <v>13.68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22.387500000000006</v>
          </cell>
          <cell r="C22">
            <v>31.4</v>
          </cell>
          <cell r="D22">
            <v>16.2</v>
          </cell>
          <cell r="E22">
            <v>75.875</v>
          </cell>
          <cell r="F22">
            <v>95</v>
          </cell>
          <cell r="G22">
            <v>39</v>
          </cell>
          <cell r="H22">
            <v>12.96</v>
          </cell>
          <cell r="I22" t="str">
            <v>O</v>
          </cell>
          <cell r="J22">
            <v>55.440000000000005</v>
          </cell>
          <cell r="K22">
            <v>10</v>
          </cell>
        </row>
        <row r="23">
          <cell r="B23">
            <v>19.775000000000006</v>
          </cell>
          <cell r="C23">
            <v>23.8</v>
          </cell>
          <cell r="D23">
            <v>17.600000000000001</v>
          </cell>
          <cell r="E23">
            <v>81.916666666666671</v>
          </cell>
          <cell r="F23">
            <v>93</v>
          </cell>
          <cell r="G23">
            <v>70</v>
          </cell>
          <cell r="H23">
            <v>8.2799999999999994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20.562500000000004</v>
          </cell>
          <cell r="C24">
            <v>27.2</v>
          </cell>
          <cell r="D24">
            <v>15.1</v>
          </cell>
          <cell r="E24">
            <v>73.708333333333329</v>
          </cell>
          <cell r="F24">
            <v>88</v>
          </cell>
          <cell r="G24">
            <v>50</v>
          </cell>
          <cell r="H24">
            <v>16.559999999999999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21.158333333333331</v>
          </cell>
          <cell r="C25">
            <v>28.4</v>
          </cell>
          <cell r="D25">
            <v>15.3</v>
          </cell>
          <cell r="E25">
            <v>72.041666666666671</v>
          </cell>
          <cell r="F25">
            <v>95</v>
          </cell>
          <cell r="G25">
            <v>35</v>
          </cell>
          <cell r="H25">
            <v>9.3600000000000012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20.504166666666674</v>
          </cell>
          <cell r="C26">
            <v>28.1</v>
          </cell>
          <cell r="D26">
            <v>14.6</v>
          </cell>
          <cell r="E26">
            <v>70.125</v>
          </cell>
          <cell r="F26">
            <v>94</v>
          </cell>
          <cell r="G26">
            <v>33</v>
          </cell>
          <cell r="H26">
            <v>13.32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19.62083333333333</v>
          </cell>
          <cell r="C27">
            <v>28.9</v>
          </cell>
          <cell r="D27">
            <v>12.6</v>
          </cell>
          <cell r="E27">
            <v>66.875</v>
          </cell>
          <cell r="F27">
            <v>94</v>
          </cell>
          <cell r="G27">
            <v>29</v>
          </cell>
          <cell r="H27">
            <v>6.48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19.45</v>
          </cell>
          <cell r="C28">
            <v>27.6</v>
          </cell>
          <cell r="D28">
            <v>13.1</v>
          </cell>
          <cell r="E28">
            <v>67.25</v>
          </cell>
          <cell r="F28">
            <v>91</v>
          </cell>
          <cell r="G28">
            <v>35</v>
          </cell>
          <cell r="H28">
            <v>13.32</v>
          </cell>
          <cell r="I28" t="str">
            <v>O</v>
          </cell>
          <cell r="J28">
            <v>26.28</v>
          </cell>
          <cell r="K28">
            <v>0</v>
          </cell>
        </row>
        <row r="29">
          <cell r="B29">
            <v>21.987500000000001</v>
          </cell>
          <cell r="C29">
            <v>27.7</v>
          </cell>
          <cell r="D29">
            <v>17.7</v>
          </cell>
          <cell r="E29">
            <v>63.083333333333336</v>
          </cell>
          <cell r="F29">
            <v>80</v>
          </cell>
          <cell r="G29">
            <v>42</v>
          </cell>
          <cell r="H29">
            <v>14.04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21.312499999999996</v>
          </cell>
          <cell r="C30">
            <v>27.4</v>
          </cell>
          <cell r="D30">
            <v>17.100000000000001</v>
          </cell>
          <cell r="E30">
            <v>68.583333333333329</v>
          </cell>
          <cell r="F30">
            <v>88</v>
          </cell>
          <cell r="G30">
            <v>46</v>
          </cell>
          <cell r="H30">
            <v>17.64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20.216666666666665</v>
          </cell>
          <cell r="C31">
            <v>27.1</v>
          </cell>
          <cell r="D31">
            <v>14.6</v>
          </cell>
          <cell r="E31">
            <v>66</v>
          </cell>
          <cell r="F31">
            <v>89</v>
          </cell>
          <cell r="G31">
            <v>33</v>
          </cell>
          <cell r="H31">
            <v>17.28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18.666666666666668</v>
          </cell>
          <cell r="C32">
            <v>27.1</v>
          </cell>
          <cell r="D32">
            <v>10.8</v>
          </cell>
          <cell r="E32">
            <v>64.208333333333329</v>
          </cell>
          <cell r="F32">
            <v>90</v>
          </cell>
          <cell r="G32">
            <v>32</v>
          </cell>
          <cell r="H32">
            <v>13.68</v>
          </cell>
          <cell r="I32" t="str">
            <v>SO</v>
          </cell>
          <cell r="J32">
            <v>27</v>
          </cell>
          <cell r="K32">
            <v>0</v>
          </cell>
        </row>
        <row r="33">
          <cell r="B33">
            <v>19.366666666666664</v>
          </cell>
          <cell r="C33">
            <v>28.5</v>
          </cell>
          <cell r="D33">
            <v>11.4</v>
          </cell>
          <cell r="E33">
            <v>62.583333333333336</v>
          </cell>
          <cell r="F33">
            <v>92</v>
          </cell>
          <cell r="G33">
            <v>30</v>
          </cell>
          <cell r="H33">
            <v>12.6</v>
          </cell>
          <cell r="I33" t="str">
            <v>NE</v>
          </cell>
          <cell r="J33">
            <v>27</v>
          </cell>
          <cell r="K33">
            <v>0</v>
          </cell>
        </row>
        <row r="34">
          <cell r="B34">
            <v>20.125</v>
          </cell>
          <cell r="C34">
            <v>29.7</v>
          </cell>
          <cell r="D34">
            <v>12.6</v>
          </cell>
          <cell r="E34">
            <v>65.958333333333329</v>
          </cell>
          <cell r="F34">
            <v>89</v>
          </cell>
          <cell r="G34">
            <v>34</v>
          </cell>
          <cell r="H34">
            <v>15.120000000000001</v>
          </cell>
          <cell r="I34" t="str">
            <v>O</v>
          </cell>
          <cell r="J34">
            <v>30.6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20.241666666666667</v>
          </cell>
          <cell r="C5">
            <v>25.3</v>
          </cell>
          <cell r="D5">
            <v>17.5</v>
          </cell>
          <cell r="E5">
            <v>89.666666666666671</v>
          </cell>
          <cell r="F5">
            <v>96</v>
          </cell>
          <cell r="G5">
            <v>66</v>
          </cell>
          <cell r="H5">
            <v>13.32</v>
          </cell>
          <cell r="I5" t="str">
            <v>NO</v>
          </cell>
          <cell r="J5">
            <v>32.4</v>
          </cell>
          <cell r="K5">
            <v>9</v>
          </cell>
        </row>
        <row r="6">
          <cell r="B6">
            <v>19.370833333333334</v>
          </cell>
          <cell r="C6">
            <v>21.2</v>
          </cell>
          <cell r="D6">
            <v>17.8</v>
          </cell>
          <cell r="E6">
            <v>93.375</v>
          </cell>
          <cell r="F6">
            <v>96</v>
          </cell>
          <cell r="G6">
            <v>84</v>
          </cell>
          <cell r="H6">
            <v>15.48</v>
          </cell>
          <cell r="I6" t="str">
            <v>N</v>
          </cell>
          <cell r="J6">
            <v>27</v>
          </cell>
          <cell r="K6">
            <v>0</v>
          </cell>
        </row>
        <row r="7">
          <cell r="B7">
            <v>20.229166666666664</v>
          </cell>
          <cell r="C7">
            <v>26.4</v>
          </cell>
          <cell r="D7">
            <v>16.100000000000001</v>
          </cell>
          <cell r="E7">
            <v>80.583333333333329</v>
          </cell>
          <cell r="F7">
            <v>97</v>
          </cell>
          <cell r="G7">
            <v>51</v>
          </cell>
          <cell r="H7">
            <v>16.559999999999999</v>
          </cell>
          <cell r="I7" t="str">
            <v>NO</v>
          </cell>
          <cell r="J7">
            <v>28.08</v>
          </cell>
          <cell r="K7">
            <v>0.2</v>
          </cell>
        </row>
        <row r="8">
          <cell r="B8">
            <v>21.170833333333331</v>
          </cell>
          <cell r="C8">
            <v>27.3</v>
          </cell>
          <cell r="D8">
            <v>16.100000000000001</v>
          </cell>
          <cell r="E8">
            <v>75.541666666666671</v>
          </cell>
          <cell r="F8">
            <v>100</v>
          </cell>
          <cell r="G8">
            <v>34</v>
          </cell>
          <cell r="H8">
            <v>14.76</v>
          </cell>
          <cell r="I8" t="str">
            <v>NO</v>
          </cell>
          <cell r="J8">
            <v>30.240000000000002</v>
          </cell>
          <cell r="K8">
            <v>0</v>
          </cell>
        </row>
        <row r="9">
          <cell r="B9">
            <v>20.391666666666669</v>
          </cell>
          <cell r="C9">
            <v>26.4</v>
          </cell>
          <cell r="D9">
            <v>14.9</v>
          </cell>
          <cell r="E9">
            <v>64.708333333333329</v>
          </cell>
          <cell r="F9">
            <v>84</v>
          </cell>
          <cell r="G9">
            <v>38</v>
          </cell>
          <cell r="H9">
            <v>21.96</v>
          </cell>
          <cell r="I9" t="str">
            <v>O</v>
          </cell>
          <cell r="J9">
            <v>38.519999999999996</v>
          </cell>
          <cell r="K9">
            <v>0</v>
          </cell>
        </row>
        <row r="10">
          <cell r="B10">
            <v>20.991666666666667</v>
          </cell>
          <cell r="C10">
            <v>27.5</v>
          </cell>
          <cell r="D10">
            <v>15.3</v>
          </cell>
          <cell r="E10">
            <v>70</v>
          </cell>
          <cell r="F10">
            <v>91</v>
          </cell>
          <cell r="G10">
            <v>36</v>
          </cell>
          <cell r="H10">
            <v>11.16</v>
          </cell>
          <cell r="I10" t="str">
            <v>O</v>
          </cell>
          <cell r="J10">
            <v>27</v>
          </cell>
          <cell r="K10">
            <v>0</v>
          </cell>
        </row>
        <row r="11">
          <cell r="B11">
            <v>21.612499999999997</v>
          </cell>
          <cell r="C11">
            <v>28</v>
          </cell>
          <cell r="D11">
            <v>15.8</v>
          </cell>
          <cell r="E11">
            <v>65.625</v>
          </cell>
          <cell r="F11">
            <v>87</v>
          </cell>
          <cell r="G11">
            <v>33</v>
          </cell>
          <cell r="H11">
            <v>11.16</v>
          </cell>
          <cell r="I11" t="str">
            <v>O</v>
          </cell>
          <cell r="J11">
            <v>27.720000000000002</v>
          </cell>
          <cell r="K11">
            <v>0</v>
          </cell>
        </row>
        <row r="12">
          <cell r="B12">
            <v>21.912499999999998</v>
          </cell>
          <cell r="C12">
            <v>27.5</v>
          </cell>
          <cell r="D12">
            <v>16.600000000000001</v>
          </cell>
          <cell r="E12">
            <v>61.958333333333336</v>
          </cell>
          <cell r="F12">
            <v>78</v>
          </cell>
          <cell r="G12">
            <v>37</v>
          </cell>
          <cell r="H12">
            <v>14.4</v>
          </cell>
          <cell r="I12" t="str">
            <v>O</v>
          </cell>
          <cell r="J12">
            <v>31.319999999999997</v>
          </cell>
          <cell r="K12">
            <v>0</v>
          </cell>
        </row>
        <row r="13">
          <cell r="B13">
            <v>21.762499999999999</v>
          </cell>
          <cell r="C13">
            <v>28</v>
          </cell>
          <cell r="D13">
            <v>16.100000000000001</v>
          </cell>
          <cell r="E13">
            <v>64.458333333333329</v>
          </cell>
          <cell r="F13">
            <v>84</v>
          </cell>
          <cell r="G13">
            <v>38</v>
          </cell>
          <cell r="H13">
            <v>12.6</v>
          </cell>
          <cell r="I13" t="str">
            <v>O</v>
          </cell>
          <cell r="J13">
            <v>28.08</v>
          </cell>
          <cell r="K13">
            <v>0</v>
          </cell>
        </row>
        <row r="14">
          <cell r="B14">
            <v>21.679166666666671</v>
          </cell>
          <cell r="C14">
            <v>28</v>
          </cell>
          <cell r="D14">
            <v>15.8</v>
          </cell>
          <cell r="E14">
            <v>63.291666666666664</v>
          </cell>
          <cell r="F14">
            <v>83</v>
          </cell>
          <cell r="G14">
            <v>40</v>
          </cell>
          <cell r="H14">
            <v>12.6</v>
          </cell>
          <cell r="I14" t="str">
            <v>O</v>
          </cell>
          <cell r="J14">
            <v>24.12</v>
          </cell>
          <cell r="K14">
            <v>0</v>
          </cell>
        </row>
        <row r="15">
          <cell r="B15">
            <v>22.179166666666671</v>
          </cell>
          <cell r="C15">
            <v>28.2</v>
          </cell>
          <cell r="D15">
            <v>16.600000000000001</v>
          </cell>
          <cell r="E15">
            <v>58.791666666666664</v>
          </cell>
          <cell r="F15">
            <v>77</v>
          </cell>
          <cell r="G15">
            <v>34</v>
          </cell>
          <cell r="H15">
            <v>10.8</v>
          </cell>
          <cell r="I15" t="str">
            <v>O</v>
          </cell>
          <cell r="J15">
            <v>27</v>
          </cell>
          <cell r="K15">
            <v>0</v>
          </cell>
        </row>
        <row r="16">
          <cell r="B16">
            <v>21.683333333333334</v>
          </cell>
          <cell r="C16">
            <v>27.9</v>
          </cell>
          <cell r="D16">
            <v>16.2</v>
          </cell>
          <cell r="E16">
            <v>60.875</v>
          </cell>
          <cell r="F16">
            <v>82</v>
          </cell>
          <cell r="G16">
            <v>35</v>
          </cell>
          <cell r="H16">
            <v>9.3600000000000012</v>
          </cell>
          <cell r="I16" t="str">
            <v>SE</v>
          </cell>
          <cell r="J16">
            <v>21.240000000000002</v>
          </cell>
          <cell r="K16">
            <v>0</v>
          </cell>
        </row>
        <row r="17">
          <cell r="B17">
            <v>21.987500000000001</v>
          </cell>
          <cell r="C17">
            <v>28.8</v>
          </cell>
          <cell r="D17">
            <v>15.7</v>
          </cell>
          <cell r="E17">
            <v>59.666666666666664</v>
          </cell>
          <cell r="F17">
            <v>80</v>
          </cell>
          <cell r="G17">
            <v>35</v>
          </cell>
          <cell r="H17">
            <v>15.120000000000001</v>
          </cell>
          <cell r="I17" t="str">
            <v>O</v>
          </cell>
          <cell r="J17">
            <v>34.200000000000003</v>
          </cell>
          <cell r="K17">
            <v>0</v>
          </cell>
        </row>
        <row r="18">
          <cell r="B18">
            <v>21.837500000000002</v>
          </cell>
          <cell r="C18">
            <v>28.4</v>
          </cell>
          <cell r="D18">
            <v>17</v>
          </cell>
          <cell r="E18">
            <v>65.666666666666671</v>
          </cell>
          <cell r="F18">
            <v>84</v>
          </cell>
          <cell r="G18">
            <v>40</v>
          </cell>
          <cell r="H18">
            <v>27</v>
          </cell>
          <cell r="I18" t="str">
            <v>S</v>
          </cell>
          <cell r="J18">
            <v>49.680000000000007</v>
          </cell>
          <cell r="K18">
            <v>0</v>
          </cell>
        </row>
        <row r="19">
          <cell r="B19">
            <v>18.991666666666664</v>
          </cell>
          <cell r="C19">
            <v>26.8</v>
          </cell>
          <cell r="D19">
            <v>14.3</v>
          </cell>
          <cell r="E19">
            <v>80.125</v>
          </cell>
          <cell r="F19">
            <v>93</v>
          </cell>
          <cell r="G19">
            <v>49</v>
          </cell>
          <cell r="H19">
            <v>22.32</v>
          </cell>
          <cell r="I19" t="str">
            <v>S</v>
          </cell>
          <cell r="J19">
            <v>41.04</v>
          </cell>
          <cell r="K19">
            <v>0</v>
          </cell>
        </row>
        <row r="20">
          <cell r="B20">
            <v>17.483333333333331</v>
          </cell>
          <cell r="C20">
            <v>25.2</v>
          </cell>
          <cell r="D20">
            <v>12</v>
          </cell>
          <cell r="E20">
            <v>81.083333333333329</v>
          </cell>
          <cell r="F20">
            <v>96</v>
          </cell>
          <cell r="G20">
            <v>56</v>
          </cell>
          <cell r="H20">
            <v>14.04</v>
          </cell>
          <cell r="I20" t="str">
            <v>NO</v>
          </cell>
          <cell r="J20">
            <v>24.840000000000003</v>
          </cell>
          <cell r="K20">
            <v>0</v>
          </cell>
        </row>
        <row r="21">
          <cell r="B21">
            <v>21.529166666666669</v>
          </cell>
          <cell r="C21">
            <v>29.1</v>
          </cell>
          <cell r="D21">
            <v>15.9</v>
          </cell>
          <cell r="E21">
            <v>73.416666666666671</v>
          </cell>
          <cell r="F21">
            <v>94</v>
          </cell>
          <cell r="G21">
            <v>44</v>
          </cell>
          <cell r="H21">
            <v>18.36</v>
          </cell>
          <cell r="I21" t="str">
            <v>O</v>
          </cell>
          <cell r="J21">
            <v>32.76</v>
          </cell>
          <cell r="K21">
            <v>0</v>
          </cell>
        </row>
        <row r="22">
          <cell r="B22">
            <v>22.791666666666668</v>
          </cell>
          <cell r="C22">
            <v>28.9</v>
          </cell>
          <cell r="D22">
            <v>17.899999999999999</v>
          </cell>
          <cell r="E22">
            <v>65.166666666666671</v>
          </cell>
          <cell r="F22">
            <v>80</v>
          </cell>
          <cell r="G22">
            <v>39</v>
          </cell>
          <cell r="H22">
            <v>12.6</v>
          </cell>
          <cell r="I22" t="str">
            <v>S</v>
          </cell>
          <cell r="J22">
            <v>26.64</v>
          </cell>
          <cell r="K22">
            <v>0</v>
          </cell>
        </row>
        <row r="23">
          <cell r="B23">
            <v>16.137499999999999</v>
          </cell>
          <cell r="C23">
            <v>21.2</v>
          </cell>
          <cell r="D23">
            <v>13.9</v>
          </cell>
          <cell r="E23">
            <v>93.5</v>
          </cell>
          <cell r="F23">
            <v>97</v>
          </cell>
          <cell r="G23">
            <v>78</v>
          </cell>
          <cell r="H23">
            <v>12.96</v>
          </cell>
          <cell r="I23" t="str">
            <v>N</v>
          </cell>
          <cell r="J23">
            <v>28.08</v>
          </cell>
          <cell r="K23">
            <v>0.4</v>
          </cell>
        </row>
        <row r="24">
          <cell r="B24">
            <v>19.004166666666663</v>
          </cell>
          <cell r="C24">
            <v>25.7</v>
          </cell>
          <cell r="D24">
            <v>14.3</v>
          </cell>
          <cell r="E24">
            <v>80.875</v>
          </cell>
          <cell r="F24">
            <v>95</v>
          </cell>
          <cell r="G24">
            <v>52</v>
          </cell>
          <cell r="H24">
            <v>21.240000000000002</v>
          </cell>
          <cell r="I24" t="str">
            <v>NO</v>
          </cell>
          <cell r="J24">
            <v>38.159999999999997</v>
          </cell>
          <cell r="K24">
            <v>0.2</v>
          </cell>
        </row>
        <row r="25">
          <cell r="B25">
            <v>20.479166666666668</v>
          </cell>
          <cell r="C25">
            <v>26.7</v>
          </cell>
          <cell r="D25">
            <v>14.5</v>
          </cell>
          <cell r="E25">
            <v>67</v>
          </cell>
          <cell r="F25">
            <v>93</v>
          </cell>
          <cell r="G25">
            <v>30</v>
          </cell>
          <cell r="H25">
            <v>19.079999999999998</v>
          </cell>
          <cell r="I25" t="str">
            <v>O</v>
          </cell>
          <cell r="J25">
            <v>33.119999999999997</v>
          </cell>
          <cell r="K25">
            <v>0</v>
          </cell>
        </row>
        <row r="26">
          <cell r="B26">
            <v>20.087500000000002</v>
          </cell>
          <cell r="C26">
            <v>25.7</v>
          </cell>
          <cell r="D26">
            <v>14.5</v>
          </cell>
          <cell r="E26">
            <v>62</v>
          </cell>
          <cell r="F26">
            <v>88</v>
          </cell>
          <cell r="G26">
            <v>33</v>
          </cell>
          <cell r="H26">
            <v>19.079999999999998</v>
          </cell>
          <cell r="I26" t="str">
            <v>O</v>
          </cell>
          <cell r="J26">
            <v>36.72</v>
          </cell>
          <cell r="K26">
            <v>0</v>
          </cell>
        </row>
        <row r="27">
          <cell r="B27">
            <v>20.087499999999995</v>
          </cell>
          <cell r="C27">
            <v>26.8</v>
          </cell>
          <cell r="D27">
            <v>15</v>
          </cell>
          <cell r="E27">
            <v>55.083333333333336</v>
          </cell>
          <cell r="F27">
            <v>74</v>
          </cell>
          <cell r="G27">
            <v>32</v>
          </cell>
          <cell r="H27">
            <v>10.8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20.012499999999999</v>
          </cell>
          <cell r="C28">
            <v>24.8</v>
          </cell>
          <cell r="D28">
            <v>15.7</v>
          </cell>
          <cell r="E28">
            <v>52.916666666666664</v>
          </cell>
          <cell r="F28">
            <v>67</v>
          </cell>
          <cell r="G28">
            <v>35</v>
          </cell>
          <cell r="H28">
            <v>18.36</v>
          </cell>
          <cell r="I28" t="str">
            <v>NO</v>
          </cell>
          <cell r="J28">
            <v>29.52</v>
          </cell>
          <cell r="K28">
            <v>0</v>
          </cell>
        </row>
        <row r="29">
          <cell r="B29">
            <v>20.133333333333333</v>
          </cell>
          <cell r="C29">
            <v>26.5</v>
          </cell>
          <cell r="D29">
            <v>15.8</v>
          </cell>
          <cell r="E29">
            <v>65.458333333333329</v>
          </cell>
          <cell r="F29">
            <v>87</v>
          </cell>
          <cell r="G29">
            <v>34</v>
          </cell>
          <cell r="H29">
            <v>19.079999999999998</v>
          </cell>
          <cell r="I29" t="str">
            <v>NO</v>
          </cell>
          <cell r="J29">
            <v>34.56</v>
          </cell>
          <cell r="K29">
            <v>0</v>
          </cell>
        </row>
        <row r="30">
          <cell r="B30">
            <v>20.158333333333331</v>
          </cell>
          <cell r="C30">
            <v>25.8</v>
          </cell>
          <cell r="D30">
            <v>16.2</v>
          </cell>
          <cell r="E30">
            <v>71.291666666666671</v>
          </cell>
          <cell r="F30">
            <v>90</v>
          </cell>
          <cell r="G30">
            <v>45</v>
          </cell>
          <cell r="H30">
            <v>19.440000000000001</v>
          </cell>
          <cell r="I30" t="str">
            <v>NO</v>
          </cell>
          <cell r="J30">
            <v>33.480000000000004</v>
          </cell>
          <cell r="K30">
            <v>0</v>
          </cell>
        </row>
        <row r="31">
          <cell r="B31">
            <v>19.241666666666667</v>
          </cell>
          <cell r="C31">
            <v>25.3</v>
          </cell>
          <cell r="D31">
            <v>13.7</v>
          </cell>
          <cell r="E31">
            <v>66.166666666666671</v>
          </cell>
          <cell r="F31">
            <v>90</v>
          </cell>
          <cell r="G31">
            <v>32</v>
          </cell>
          <cell r="H31">
            <v>20.88</v>
          </cell>
          <cell r="I31" t="str">
            <v>NO</v>
          </cell>
          <cell r="J31">
            <v>40.680000000000007</v>
          </cell>
          <cell r="K31">
            <v>0</v>
          </cell>
        </row>
        <row r="32">
          <cell r="B32">
            <v>18.645833333333336</v>
          </cell>
          <cell r="C32">
            <v>24.9</v>
          </cell>
          <cell r="D32">
            <v>13.3</v>
          </cell>
          <cell r="E32">
            <v>55.833333333333336</v>
          </cell>
          <cell r="F32">
            <v>74</v>
          </cell>
          <cell r="G32">
            <v>32</v>
          </cell>
          <cell r="H32">
            <v>15.840000000000002</v>
          </cell>
          <cell r="I32" t="str">
            <v>NO</v>
          </cell>
          <cell r="J32">
            <v>27.720000000000002</v>
          </cell>
          <cell r="K32">
            <v>0</v>
          </cell>
        </row>
        <row r="33">
          <cell r="B33">
            <v>19.05</v>
          </cell>
          <cell r="C33">
            <v>26</v>
          </cell>
          <cell r="D33">
            <v>13.2</v>
          </cell>
          <cell r="E33">
            <v>57.291666666666664</v>
          </cell>
          <cell r="F33">
            <v>77</v>
          </cell>
          <cell r="G33">
            <v>34</v>
          </cell>
          <cell r="H33">
            <v>13.68</v>
          </cell>
          <cell r="I33" t="str">
            <v>SO</v>
          </cell>
          <cell r="J33">
            <v>42.480000000000004</v>
          </cell>
          <cell r="K33">
            <v>0</v>
          </cell>
        </row>
        <row r="34">
          <cell r="B34">
            <v>20.18333333333333</v>
          </cell>
          <cell r="C34">
            <v>27.3</v>
          </cell>
          <cell r="D34">
            <v>15.3</v>
          </cell>
          <cell r="E34">
            <v>60.666666666666664</v>
          </cell>
          <cell r="F34">
            <v>74</v>
          </cell>
          <cell r="G34">
            <v>40</v>
          </cell>
          <cell r="H34">
            <v>20.16</v>
          </cell>
          <cell r="I34" t="str">
            <v>SO</v>
          </cell>
          <cell r="J34">
            <v>43.92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B5">
            <v>21.854166666666668</v>
          </cell>
          <cell r="C5">
            <v>26.6</v>
          </cell>
          <cell r="D5">
            <v>19.600000000000001</v>
          </cell>
          <cell r="E5">
            <v>79.791666666666671</v>
          </cell>
          <cell r="F5">
            <v>89</v>
          </cell>
          <cell r="G5">
            <v>66</v>
          </cell>
          <cell r="H5">
            <v>10.8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23.89473684210526</v>
          </cell>
          <cell r="C6">
            <v>28.2</v>
          </cell>
          <cell r="D6">
            <v>20.5</v>
          </cell>
          <cell r="E6">
            <v>79.89473684210526</v>
          </cell>
          <cell r="F6">
            <v>90</v>
          </cell>
          <cell r="G6">
            <v>65</v>
          </cell>
          <cell r="H6">
            <v>10.44</v>
          </cell>
          <cell r="I6" t="str">
            <v>SO</v>
          </cell>
          <cell r="J6">
            <v>25.2</v>
          </cell>
          <cell r="K6">
            <v>0</v>
          </cell>
        </row>
        <row r="7">
          <cell r="B7">
            <v>25.620833333333326</v>
          </cell>
          <cell r="C7">
            <v>31.2</v>
          </cell>
          <cell r="D7">
            <v>22.9</v>
          </cell>
          <cell r="E7">
            <v>76.083333333333329</v>
          </cell>
          <cell r="F7">
            <v>86</v>
          </cell>
          <cell r="G7">
            <v>57</v>
          </cell>
          <cell r="H7">
            <v>16.920000000000002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27.445833333333336</v>
          </cell>
          <cell r="C8">
            <v>32.799999999999997</v>
          </cell>
          <cell r="D8">
            <v>23.9</v>
          </cell>
          <cell r="E8">
            <v>67.083333333333329</v>
          </cell>
          <cell r="F8">
            <v>79</v>
          </cell>
          <cell r="G8">
            <v>50</v>
          </cell>
          <cell r="H8">
            <v>12.96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27.120833333333334</v>
          </cell>
          <cell r="C9">
            <v>31.7</v>
          </cell>
          <cell r="D9">
            <v>23.2</v>
          </cell>
          <cell r="E9">
            <v>58.625</v>
          </cell>
          <cell r="F9">
            <v>73</v>
          </cell>
          <cell r="G9">
            <v>35</v>
          </cell>
          <cell r="H9">
            <v>19.079999999999998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26.295833333333334</v>
          </cell>
          <cell r="C10">
            <v>31.9</v>
          </cell>
          <cell r="D10">
            <v>21.6</v>
          </cell>
          <cell r="E10">
            <v>59.5</v>
          </cell>
          <cell r="F10">
            <v>76</v>
          </cell>
          <cell r="G10">
            <v>43</v>
          </cell>
          <cell r="H10">
            <v>9</v>
          </cell>
          <cell r="I10" t="str">
            <v>SE</v>
          </cell>
          <cell r="J10">
            <v>22.68</v>
          </cell>
          <cell r="K10">
            <v>0</v>
          </cell>
        </row>
        <row r="11">
          <cell r="B11">
            <v>27.149999999999995</v>
          </cell>
          <cell r="C11">
            <v>32.700000000000003</v>
          </cell>
          <cell r="D11">
            <v>23.9</v>
          </cell>
          <cell r="E11">
            <v>65.25</v>
          </cell>
          <cell r="F11">
            <v>77</v>
          </cell>
          <cell r="G11">
            <v>42</v>
          </cell>
          <cell r="H11">
            <v>10.8</v>
          </cell>
          <cell r="I11" t="str">
            <v>L</v>
          </cell>
          <cell r="J11">
            <v>24.840000000000003</v>
          </cell>
          <cell r="K11">
            <v>0</v>
          </cell>
        </row>
        <row r="12">
          <cell r="B12">
            <v>27.304166666666664</v>
          </cell>
          <cell r="C12">
            <v>33.4</v>
          </cell>
          <cell r="D12">
            <v>23.3</v>
          </cell>
          <cell r="E12">
            <v>63.75</v>
          </cell>
          <cell r="F12">
            <v>77</v>
          </cell>
          <cell r="G12">
            <v>41</v>
          </cell>
          <cell r="H12">
            <v>9.7200000000000006</v>
          </cell>
          <cell r="I12" t="str">
            <v>SE</v>
          </cell>
          <cell r="J12">
            <v>23.040000000000003</v>
          </cell>
          <cell r="K12">
            <v>0</v>
          </cell>
        </row>
        <row r="13">
          <cell r="B13">
            <v>27.333333333333339</v>
          </cell>
          <cell r="C13">
            <v>33.1</v>
          </cell>
          <cell r="D13">
            <v>22.8</v>
          </cell>
          <cell r="E13">
            <v>65.291666666666671</v>
          </cell>
          <cell r="F13">
            <v>78</v>
          </cell>
          <cell r="G13">
            <v>43</v>
          </cell>
          <cell r="H13">
            <v>9.7200000000000006</v>
          </cell>
          <cell r="I13" t="str">
            <v>SE</v>
          </cell>
          <cell r="J13">
            <v>18</v>
          </cell>
          <cell r="K13">
            <v>0</v>
          </cell>
        </row>
        <row r="14">
          <cell r="B14">
            <v>27.729166666666661</v>
          </cell>
          <cell r="C14">
            <v>33.6</v>
          </cell>
          <cell r="D14">
            <v>24</v>
          </cell>
          <cell r="E14">
            <v>67.083333333333329</v>
          </cell>
          <cell r="F14">
            <v>79</v>
          </cell>
          <cell r="G14">
            <v>46</v>
          </cell>
          <cell r="H14">
            <v>10.8</v>
          </cell>
          <cell r="I14" t="str">
            <v>SE</v>
          </cell>
          <cell r="J14">
            <v>20.16</v>
          </cell>
          <cell r="K14">
            <v>0</v>
          </cell>
        </row>
        <row r="15">
          <cell r="B15">
            <v>27.775000000000002</v>
          </cell>
          <cell r="C15">
            <v>33.299999999999997</v>
          </cell>
          <cell r="D15">
            <v>24.9</v>
          </cell>
          <cell r="E15">
            <v>70.458333333333329</v>
          </cell>
          <cell r="F15">
            <v>83</v>
          </cell>
          <cell r="G15">
            <v>49</v>
          </cell>
          <cell r="H15">
            <v>7.9200000000000008</v>
          </cell>
          <cell r="I15" t="str">
            <v>L</v>
          </cell>
          <cell r="J15">
            <v>17.64</v>
          </cell>
          <cell r="K15">
            <v>0</v>
          </cell>
        </row>
        <row r="16">
          <cell r="B16">
            <v>25.375000000000004</v>
          </cell>
          <cell r="C16">
            <v>28.6</v>
          </cell>
          <cell r="D16">
            <v>21.8</v>
          </cell>
          <cell r="E16">
            <v>74.166666666666671</v>
          </cell>
          <cell r="F16">
            <v>88</v>
          </cell>
          <cell r="G16">
            <v>58</v>
          </cell>
          <cell r="H16">
            <v>14.04</v>
          </cell>
          <cell r="I16" t="str">
            <v>O</v>
          </cell>
          <cell r="J16">
            <v>32.04</v>
          </cell>
          <cell r="K16">
            <v>0</v>
          </cell>
        </row>
        <row r="17">
          <cell r="B17">
            <v>25.620833333333334</v>
          </cell>
          <cell r="C17">
            <v>32.5</v>
          </cell>
          <cell r="D17">
            <v>21.6</v>
          </cell>
          <cell r="E17">
            <v>75.041666666666671</v>
          </cell>
          <cell r="F17">
            <v>91</v>
          </cell>
          <cell r="G17">
            <v>49</v>
          </cell>
          <cell r="H17">
            <v>11.16</v>
          </cell>
          <cell r="I17" t="str">
            <v>NE</v>
          </cell>
          <cell r="J17">
            <v>27.36</v>
          </cell>
          <cell r="K17">
            <v>0</v>
          </cell>
        </row>
        <row r="18">
          <cell r="B18">
            <v>27.720833333333331</v>
          </cell>
          <cell r="C18">
            <v>33.4</v>
          </cell>
          <cell r="D18">
            <v>24</v>
          </cell>
          <cell r="E18">
            <v>67.666666666666671</v>
          </cell>
          <cell r="F18">
            <v>84</v>
          </cell>
          <cell r="G18">
            <v>44</v>
          </cell>
          <cell r="H18">
            <v>11.879999999999999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19.943478260869561</v>
          </cell>
          <cell r="C19">
            <v>28.4</v>
          </cell>
          <cell r="D19">
            <v>16.5</v>
          </cell>
          <cell r="E19">
            <v>81.521739130434781</v>
          </cell>
          <cell r="F19">
            <v>92</v>
          </cell>
          <cell r="G19">
            <v>58</v>
          </cell>
          <cell r="H19">
            <v>18.36</v>
          </cell>
          <cell r="I19" t="str">
            <v>SO</v>
          </cell>
          <cell r="J19">
            <v>40.32</v>
          </cell>
          <cell r="K19">
            <v>4.4000000000000004</v>
          </cell>
        </row>
        <row r="20">
          <cell r="B20">
            <v>20.829411764705881</v>
          </cell>
          <cell r="C20">
            <v>25.6</v>
          </cell>
          <cell r="D20">
            <v>17</v>
          </cell>
          <cell r="E20">
            <v>73.647058823529406</v>
          </cell>
          <cell r="F20">
            <v>86</v>
          </cell>
          <cell r="G20">
            <v>57</v>
          </cell>
          <cell r="H20">
            <v>14.4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24.379166666666666</v>
          </cell>
          <cell r="C21">
            <v>32.1</v>
          </cell>
          <cell r="D21">
            <v>20.3</v>
          </cell>
          <cell r="E21">
            <v>76.5</v>
          </cell>
          <cell r="F21">
            <v>88</v>
          </cell>
          <cell r="G21">
            <v>53</v>
          </cell>
          <cell r="H21">
            <v>12.24</v>
          </cell>
          <cell r="I21" t="str">
            <v>L</v>
          </cell>
          <cell r="J21">
            <v>21.96</v>
          </cell>
          <cell r="K21">
            <v>0</v>
          </cell>
        </row>
        <row r="22">
          <cell r="B22">
            <v>20.966666666666665</v>
          </cell>
          <cell r="C22">
            <v>25.8</v>
          </cell>
          <cell r="D22">
            <v>17.600000000000001</v>
          </cell>
          <cell r="E22">
            <v>75.5</v>
          </cell>
          <cell r="F22">
            <v>83</v>
          </cell>
          <cell r="G22">
            <v>63</v>
          </cell>
          <cell r="H22">
            <v>22.32</v>
          </cell>
          <cell r="I22" t="str">
            <v>SO</v>
          </cell>
          <cell r="J22">
            <v>53.28</v>
          </cell>
          <cell r="K22">
            <v>0</v>
          </cell>
        </row>
        <row r="23">
          <cell r="B23">
            <v>17.570588235294121</v>
          </cell>
          <cell r="C23">
            <v>19.7</v>
          </cell>
          <cell r="D23">
            <v>15.6</v>
          </cell>
          <cell r="E23">
            <v>65.294117647058826</v>
          </cell>
          <cell r="F23">
            <v>74</v>
          </cell>
          <cell r="G23">
            <v>56</v>
          </cell>
          <cell r="H23">
            <v>19.8</v>
          </cell>
          <cell r="I23" t="str">
            <v>SO</v>
          </cell>
          <cell r="J23">
            <v>50.4</v>
          </cell>
          <cell r="K23">
            <v>0</v>
          </cell>
        </row>
        <row r="24">
          <cell r="B24">
            <v>20.888235294117649</v>
          </cell>
          <cell r="C24">
            <v>25.9</v>
          </cell>
          <cell r="D24">
            <v>15.9</v>
          </cell>
          <cell r="E24">
            <v>69.764705882352942</v>
          </cell>
          <cell r="F24">
            <v>82</v>
          </cell>
          <cell r="G24">
            <v>57</v>
          </cell>
          <cell r="H24">
            <v>10.08</v>
          </cell>
          <cell r="I24" t="str">
            <v>L</v>
          </cell>
          <cell r="J24">
            <v>18.36</v>
          </cell>
          <cell r="K24">
            <v>0</v>
          </cell>
        </row>
        <row r="25">
          <cell r="B25">
            <v>24.224999999999998</v>
          </cell>
          <cell r="C25">
            <v>30.5</v>
          </cell>
          <cell r="D25">
            <v>20</v>
          </cell>
          <cell r="E25">
            <v>70.416666666666671</v>
          </cell>
          <cell r="F25">
            <v>89</v>
          </cell>
          <cell r="G25">
            <v>49</v>
          </cell>
          <cell r="H25">
            <v>10.08</v>
          </cell>
          <cell r="I25" t="str">
            <v>L</v>
          </cell>
          <cell r="J25">
            <v>17.28</v>
          </cell>
          <cell r="K25">
            <v>0</v>
          </cell>
        </row>
        <row r="26">
          <cell r="B26">
            <v>25.216666666666665</v>
          </cell>
          <cell r="C26">
            <v>31.1</v>
          </cell>
          <cell r="D26">
            <v>20.399999999999999</v>
          </cell>
          <cell r="E26">
            <v>66.875</v>
          </cell>
          <cell r="F26">
            <v>87</v>
          </cell>
          <cell r="G26">
            <v>41</v>
          </cell>
          <cell r="H26">
            <v>11.879999999999999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25.95</v>
          </cell>
          <cell r="C27">
            <v>31.5</v>
          </cell>
          <cell r="D27">
            <v>20.7</v>
          </cell>
          <cell r="E27">
            <v>58</v>
          </cell>
          <cell r="F27">
            <v>85</v>
          </cell>
          <cell r="G27">
            <v>39</v>
          </cell>
          <cell r="H27">
            <v>11.16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21.991666666666671</v>
          </cell>
          <cell r="C28">
            <v>27.2</v>
          </cell>
          <cell r="D28">
            <v>17.5</v>
          </cell>
          <cell r="E28">
            <v>73.541666666666671</v>
          </cell>
          <cell r="F28">
            <v>90</v>
          </cell>
          <cell r="G28">
            <v>54</v>
          </cell>
          <cell r="H28">
            <v>15.48</v>
          </cell>
          <cell r="I28" t="str">
            <v>S</v>
          </cell>
          <cell r="J28">
            <v>38.519999999999996</v>
          </cell>
          <cell r="K28">
            <v>0</v>
          </cell>
        </row>
        <row r="29">
          <cell r="B29">
            <v>22.770833333333329</v>
          </cell>
          <cell r="C29">
            <v>29.1</v>
          </cell>
          <cell r="D29">
            <v>17.7</v>
          </cell>
          <cell r="E29">
            <v>70.208333333333329</v>
          </cell>
          <cell r="F29">
            <v>94</v>
          </cell>
          <cell r="G29">
            <v>47</v>
          </cell>
          <cell r="H29">
            <v>12.6</v>
          </cell>
          <cell r="I29" t="str">
            <v>L</v>
          </cell>
          <cell r="J29">
            <v>24.840000000000003</v>
          </cell>
          <cell r="K29">
            <v>0</v>
          </cell>
        </row>
        <row r="30">
          <cell r="B30">
            <v>25.345833333333335</v>
          </cell>
          <cell r="C30">
            <v>29.8</v>
          </cell>
          <cell r="D30">
            <v>20.9</v>
          </cell>
          <cell r="E30">
            <v>55.333333333333336</v>
          </cell>
          <cell r="F30">
            <v>78</v>
          </cell>
          <cell r="G30">
            <v>48</v>
          </cell>
          <cell r="H30">
            <v>18.720000000000002</v>
          </cell>
          <cell r="I30" t="str">
            <v>SE</v>
          </cell>
          <cell r="J30">
            <v>38.880000000000003</v>
          </cell>
          <cell r="K30">
            <v>0</v>
          </cell>
        </row>
        <row r="31">
          <cell r="B31">
            <v>26.510526315789477</v>
          </cell>
          <cell r="C31">
            <v>30.8</v>
          </cell>
          <cell r="D31">
            <v>23.1</v>
          </cell>
          <cell r="E31">
            <v>58.10526315789474</v>
          </cell>
          <cell r="F31">
            <v>67</v>
          </cell>
          <cell r="G31">
            <v>47</v>
          </cell>
          <cell r="H31">
            <v>19.440000000000001</v>
          </cell>
          <cell r="I31" t="str">
            <v>L</v>
          </cell>
          <cell r="J31">
            <v>33.840000000000003</v>
          </cell>
          <cell r="K31">
            <v>0</v>
          </cell>
        </row>
        <row r="32">
          <cell r="B32">
            <v>26.671428571428571</v>
          </cell>
          <cell r="C32">
            <v>29.9</v>
          </cell>
          <cell r="D32">
            <v>23.2</v>
          </cell>
          <cell r="E32">
            <v>58.357142857142854</v>
          </cell>
          <cell r="F32">
            <v>69</v>
          </cell>
          <cell r="G32">
            <v>46</v>
          </cell>
          <cell r="H32">
            <v>16.559999999999999</v>
          </cell>
          <cell r="I32" t="str">
            <v>L</v>
          </cell>
          <cell r="J32">
            <v>29.52</v>
          </cell>
          <cell r="K32">
            <v>0</v>
          </cell>
        </row>
        <row r="33">
          <cell r="B33">
            <v>26.746153846153849</v>
          </cell>
          <cell r="C33">
            <v>30.7</v>
          </cell>
          <cell r="D33">
            <v>22.9</v>
          </cell>
          <cell r="E33">
            <v>57.846153846153847</v>
          </cell>
          <cell r="F33">
            <v>70</v>
          </cell>
          <cell r="G33">
            <v>44</v>
          </cell>
          <cell r="H33">
            <v>11.879999999999999</v>
          </cell>
          <cell r="I33" t="str">
            <v>NE</v>
          </cell>
          <cell r="J33">
            <v>23.400000000000002</v>
          </cell>
          <cell r="K33">
            <v>0</v>
          </cell>
        </row>
        <row r="34">
          <cell r="B34">
            <v>27.74</v>
          </cell>
          <cell r="C34">
            <v>29.3</v>
          </cell>
          <cell r="D34">
            <v>25.3</v>
          </cell>
          <cell r="E34">
            <v>56.8</v>
          </cell>
          <cell r="F34">
            <v>65</v>
          </cell>
          <cell r="G34">
            <v>52</v>
          </cell>
          <cell r="H34">
            <v>9.3600000000000012</v>
          </cell>
          <cell r="I34" t="str">
            <v>NO</v>
          </cell>
          <cell r="J34">
            <v>16.559999999999999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zoomScale="90" zoomScaleNormal="90" workbookViewId="0">
      <selection activeCell="G51" sqref="G51"/>
    </sheetView>
  </sheetViews>
  <sheetFormatPr defaultRowHeight="12.75" x14ac:dyDescent="0.2"/>
  <cols>
    <col min="1" max="1" width="19.140625" style="96" bestFit="1" customWidth="1"/>
    <col min="2" max="31" width="5.42578125" style="96" customWidth="1"/>
    <col min="32" max="32" width="6.85546875" style="97" bestFit="1" customWidth="1"/>
    <col min="33" max="33" width="9.140625" style="84"/>
    <col min="34" max="16384" width="9.140625" style="85"/>
  </cols>
  <sheetData>
    <row r="1" spans="1:33" ht="20.100000000000001" customHeight="1" x14ac:dyDescent="0.2">
      <c r="A1" s="170" t="s">
        <v>22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</row>
    <row r="2" spans="1:33" s="87" customFormat="1" ht="20.100000000000001" customHeight="1" x14ac:dyDescent="0.2">
      <c r="A2" s="171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86"/>
    </row>
    <row r="3" spans="1:33" s="90" customFormat="1" ht="20.100000000000001" customHeight="1" x14ac:dyDescent="0.2">
      <c r="A3" s="171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1">
        <v>30</v>
      </c>
      <c r="AF3" s="88" t="s">
        <v>40</v>
      </c>
      <c r="AG3" s="89"/>
    </row>
    <row r="4" spans="1:33" s="90" customFormat="1" ht="20.100000000000001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88" t="s">
        <v>39</v>
      </c>
      <c r="AG4" s="89"/>
    </row>
    <row r="5" spans="1:33" s="90" customFormat="1" ht="20.100000000000001" customHeight="1" x14ac:dyDescent="0.2">
      <c r="A5" s="91" t="s">
        <v>47</v>
      </c>
      <c r="B5" s="92">
        <f>[1]Junho!$B$5</f>
        <v>21.316666666666666</v>
      </c>
      <c r="C5" s="92">
        <f>[1]Junho!$B$6</f>
        <v>20.470833333333331</v>
      </c>
      <c r="D5" s="92">
        <f>[1]Junho!$B$7</f>
        <v>21.345833333333335</v>
      </c>
      <c r="E5" s="92">
        <f>[1]Junho!$B$8</f>
        <v>21.770833333333339</v>
      </c>
      <c r="F5" s="92">
        <f>[1]Junho!$B$9</f>
        <v>21.099999999999998</v>
      </c>
      <c r="G5" s="92">
        <f>[1]Junho!$B$10</f>
        <v>22.270833333333332</v>
      </c>
      <c r="H5" s="92">
        <f>[1]Junho!$B$11</f>
        <v>22.116666666666671</v>
      </c>
      <c r="I5" s="92">
        <f>[1]Junho!$B$12</f>
        <v>22.079166666666669</v>
      </c>
      <c r="J5" s="92">
        <f>[1]Junho!$B$13</f>
        <v>22.074999999999999</v>
      </c>
      <c r="K5" s="92">
        <f>[1]Junho!$B$14</f>
        <v>23.262500000000003</v>
      </c>
      <c r="L5" s="92">
        <f>[1]Junho!$B$15</f>
        <v>23.191666666666666</v>
      </c>
      <c r="M5" s="92">
        <f>[1]Junho!$B$16</f>
        <v>23.245833333333334</v>
      </c>
      <c r="N5" s="92">
        <f>[1]Junho!$B$17</f>
        <v>23.1875</v>
      </c>
      <c r="O5" s="92">
        <f>[1]Junho!$B$18</f>
        <v>22.929166666666664</v>
      </c>
      <c r="P5" s="92">
        <f>[1]Junho!$B$19</f>
        <v>18.025000000000002</v>
      </c>
      <c r="Q5" s="92">
        <f>[1]Junho!$B$20</f>
        <v>18.333333333333336</v>
      </c>
      <c r="R5" s="92">
        <f>[1]Junho!$B$21</f>
        <v>21.087500000000002</v>
      </c>
      <c r="S5" s="92">
        <f>[1]Junho!$B$22</f>
        <v>23.079166666666662</v>
      </c>
      <c r="T5" s="92">
        <f>[1]Junho!$B$23</f>
        <v>18.533333333333331</v>
      </c>
      <c r="U5" s="92">
        <f>[1]Junho!$B$24</f>
        <v>20.583333333333336</v>
      </c>
      <c r="V5" s="92">
        <f>[1]Junho!$B$25</f>
        <v>21.283333333333339</v>
      </c>
      <c r="W5" s="92">
        <f>[1]Junho!$B$26</f>
        <v>20.804166666666667</v>
      </c>
      <c r="X5" s="92">
        <f>[1]Junho!$B$27</f>
        <v>19.416666666666664</v>
      </c>
      <c r="Y5" s="92">
        <f>[1]Junho!$B$28</f>
        <v>18.954166666666662</v>
      </c>
      <c r="Z5" s="92">
        <f>[1]Junho!$B$29</f>
        <v>20.875000000000004</v>
      </c>
      <c r="AA5" s="92">
        <f>[1]Junho!$B$30</f>
        <v>20.212500000000002</v>
      </c>
      <c r="AB5" s="92">
        <f>[1]Junho!$B$31</f>
        <v>19.816666666666666</v>
      </c>
      <c r="AC5" s="92">
        <f>[1]Junho!$B$32</f>
        <v>18.529166666666672</v>
      </c>
      <c r="AD5" s="92">
        <f>[1]Junho!$B$33</f>
        <v>18.962500000000002</v>
      </c>
      <c r="AE5" s="92">
        <f>[1]Junho!$B$34</f>
        <v>20.445833333333329</v>
      </c>
      <c r="AF5" s="88">
        <f t="shared" ref="AF5:AF13" si="1">AVERAGE(B5:AE5)</f>
        <v>20.976805555555554</v>
      </c>
      <c r="AG5" s="89"/>
    </row>
    <row r="6" spans="1:33" ht="17.100000000000001" customHeight="1" x14ac:dyDescent="0.2">
      <c r="A6" s="91" t="s">
        <v>0</v>
      </c>
      <c r="B6" s="93">
        <f>[2]Junho!$B$5</f>
        <v>17.766666666666669</v>
      </c>
      <c r="C6" s="93">
        <f>[2]Junho!$B$6</f>
        <v>18.804166666666667</v>
      </c>
      <c r="D6" s="93">
        <f>[2]Junho!$B$7</f>
        <v>18.966666666666665</v>
      </c>
      <c r="E6" s="93">
        <f>[2]Junho!$B$8</f>
        <v>19.720833333333335</v>
      </c>
      <c r="F6" s="93">
        <f>[2]Junho!$B$9</f>
        <v>20.537499999999998</v>
      </c>
      <c r="G6" s="93">
        <f>[2]Junho!$B$10</f>
        <v>19.266666666666666</v>
      </c>
      <c r="H6" s="93">
        <f>[2]Junho!$B$11</f>
        <v>19.220833333333339</v>
      </c>
      <c r="I6" s="93">
        <f>[2]Junho!$B$12</f>
        <v>20.287500000000001</v>
      </c>
      <c r="J6" s="93">
        <f>[2]Junho!$B$13</f>
        <v>20.545833333333334</v>
      </c>
      <c r="K6" s="93">
        <f>[2]Junho!$B$14</f>
        <v>22.191666666666666</v>
      </c>
      <c r="L6" s="93">
        <f>[2]Junho!$B$15</f>
        <v>23.095833333333331</v>
      </c>
      <c r="M6" s="93">
        <f>[2]Junho!$B$16</f>
        <v>20.99583333333333</v>
      </c>
      <c r="N6" s="93">
        <f>[2]Junho!$B$17</f>
        <v>22.174999999999997</v>
      </c>
      <c r="O6" s="93">
        <f>[2]Junho!$B$18</f>
        <v>22.954166666666666</v>
      </c>
      <c r="P6" s="93">
        <f>[2]Junho!$B$19</f>
        <v>15.058333333333335</v>
      </c>
      <c r="Q6" s="93">
        <f>[2]Junho!$B$20</f>
        <v>11.112499999999999</v>
      </c>
      <c r="R6" s="93">
        <f>[2]Junho!$B$21</f>
        <v>18.324999999999999</v>
      </c>
      <c r="S6" s="93">
        <f>[2]Junho!$B$22</f>
        <v>17.5625</v>
      </c>
      <c r="T6" s="93">
        <f>[2]Junho!$B$23</f>
        <v>13.058333333333335</v>
      </c>
      <c r="U6" s="93">
        <f>[2]Junho!$B$24</f>
        <v>15.641666666666667</v>
      </c>
      <c r="V6" s="93">
        <f>[2]Junho!$B$25</f>
        <v>19.175000000000001</v>
      </c>
      <c r="W6" s="93">
        <f>[2]Junho!$B$26</f>
        <v>20.270833333333336</v>
      </c>
      <c r="X6" s="93">
        <f>[2]Junho!$B$27</f>
        <v>19.120833333333334</v>
      </c>
      <c r="Y6" s="93">
        <f>[2]Junho!$B$28</f>
        <v>18.112500000000001</v>
      </c>
      <c r="Z6" s="93">
        <f>[2]Junho!$B$29</f>
        <v>17.400000000000002</v>
      </c>
      <c r="AA6" s="93">
        <f>[2]Junho!$B$30</f>
        <v>17.220833333333335</v>
      </c>
      <c r="AB6" s="93">
        <f>[2]Junho!$B$31</f>
        <v>17.683333333333334</v>
      </c>
      <c r="AC6" s="93">
        <f>[2]Junho!$B$32</f>
        <v>17.87916666666667</v>
      </c>
      <c r="AD6" s="93">
        <f>[2]Junho!$B$33</f>
        <v>18.074999999999999</v>
      </c>
      <c r="AE6" s="93">
        <f>[2]Junho!$B$34</f>
        <v>18.154166666666665</v>
      </c>
      <c r="AF6" s="94">
        <f t="shared" si="1"/>
        <v>18.679305555555558</v>
      </c>
    </row>
    <row r="7" spans="1:33" ht="17.100000000000001" customHeight="1" x14ac:dyDescent="0.2">
      <c r="A7" s="91" t="s">
        <v>1</v>
      </c>
      <c r="B7" s="93" t="str">
        <f>[3]Junho!$B$5</f>
        <v>*</v>
      </c>
      <c r="C7" s="93" t="str">
        <f>[3]Junho!$B$6</f>
        <v>*</v>
      </c>
      <c r="D7" s="93" t="str">
        <f>[3]Junho!$B$7</f>
        <v>*</v>
      </c>
      <c r="E7" s="93" t="str">
        <f>[3]Junho!$B$8</f>
        <v>*</v>
      </c>
      <c r="F7" s="93" t="str">
        <f>[3]Junho!$B$9</f>
        <v>*</v>
      </c>
      <c r="G7" s="93" t="str">
        <f>[3]Junho!$B$10</f>
        <v>*</v>
      </c>
      <c r="H7" s="93" t="str">
        <f>[3]Junho!$B$11</f>
        <v>*</v>
      </c>
      <c r="I7" s="93" t="str">
        <f>[3]Junho!$B$12</f>
        <v>*</v>
      </c>
      <c r="J7" s="93" t="str">
        <f>[3]Junho!$B$13</f>
        <v>*</v>
      </c>
      <c r="K7" s="93" t="str">
        <f>[3]Junho!$B$14</f>
        <v>*</v>
      </c>
      <c r="L7" s="93" t="str">
        <f>[3]Junho!$B$15</f>
        <v>*</v>
      </c>
      <c r="M7" s="93" t="str">
        <f>[3]Junho!$B$16</f>
        <v>*</v>
      </c>
      <c r="N7" s="93" t="str">
        <f>[3]Junho!$B$17</f>
        <v>*</v>
      </c>
      <c r="O7" s="93" t="str">
        <f>[3]Junho!$B$18</f>
        <v>*</v>
      </c>
      <c r="P7" s="93" t="str">
        <f>[3]Junho!$B$19</f>
        <v>*</v>
      </c>
      <c r="Q7" s="93" t="str">
        <f>[3]Junho!$B$20</f>
        <v>*</v>
      </c>
      <c r="R7" s="93" t="str">
        <f>[3]Junho!$B$21</f>
        <v>*</v>
      </c>
      <c r="S7" s="93" t="str">
        <f>[3]Junho!$B$22</f>
        <v>*</v>
      </c>
      <c r="T7" s="93" t="str">
        <f>[3]Junho!$B$23</f>
        <v>*</v>
      </c>
      <c r="U7" s="93" t="str">
        <f>[3]Junho!$B$24</f>
        <v>*</v>
      </c>
      <c r="V7" s="93" t="str">
        <f>[3]Junho!$B$25</f>
        <v>*</v>
      </c>
      <c r="W7" s="93" t="str">
        <f>[3]Junho!$B$26</f>
        <v>*</v>
      </c>
      <c r="X7" s="93" t="str">
        <f>[3]Junho!$B$27</f>
        <v>*</v>
      </c>
      <c r="Y7" s="93" t="str">
        <f>[3]Junho!$B$28</f>
        <v>*</v>
      </c>
      <c r="Z7" s="93" t="str">
        <f>[3]Junho!$B$29</f>
        <v>*</v>
      </c>
      <c r="AA7" s="93" t="str">
        <f>[3]Junho!$B$30</f>
        <v>*</v>
      </c>
      <c r="AB7" s="93" t="str">
        <f>[3]Junho!$B$31</f>
        <v>*</v>
      </c>
      <c r="AC7" s="93" t="str">
        <f>[3]Junho!$B$32</f>
        <v>*</v>
      </c>
      <c r="AD7" s="93" t="str">
        <f>[3]Junho!$B$33</f>
        <v>*</v>
      </c>
      <c r="AE7" s="93" t="str">
        <f>[3]Junho!$B$34</f>
        <v>*</v>
      </c>
      <c r="AF7" s="95" t="s">
        <v>137</v>
      </c>
    </row>
    <row r="8" spans="1:33" ht="17.100000000000001" customHeight="1" x14ac:dyDescent="0.2">
      <c r="A8" s="91" t="s">
        <v>55</v>
      </c>
      <c r="B8" s="93">
        <f>[4]Junho!$B$5</f>
        <v>20.012499999999999</v>
      </c>
      <c r="C8" s="93">
        <f>[4]Junho!$B$6</f>
        <v>19.950000000000003</v>
      </c>
      <c r="D8" s="93">
        <f>[4]Junho!$B$7</f>
        <v>19.169565217391302</v>
      </c>
      <c r="E8" s="93">
        <f>[4]Junho!$B$8</f>
        <v>22.095833333333335</v>
      </c>
      <c r="F8" s="93">
        <f>[4]Junho!$B$9</f>
        <v>22.687499999999996</v>
      </c>
      <c r="G8" s="93">
        <f>[4]Junho!$B$10</f>
        <v>23.341666666666669</v>
      </c>
      <c r="H8" s="93">
        <f>[4]Junho!$B$11</f>
        <v>24.341666666666665</v>
      </c>
      <c r="I8" s="93">
        <f>[4]Junho!$B$12</f>
        <v>24.349999999999998</v>
      </c>
      <c r="J8" s="93">
        <f>[4]Junho!$B$13</f>
        <v>23.712499999999995</v>
      </c>
      <c r="K8" s="93">
        <f>[4]Junho!$B$14</f>
        <v>24.629166666666663</v>
      </c>
      <c r="L8" s="93">
        <f>[4]Junho!$B$15</f>
        <v>25.566666666666666</v>
      </c>
      <c r="M8" s="93">
        <f>[4]Junho!$B$16</f>
        <v>25.058333333333337</v>
      </c>
      <c r="N8" s="93">
        <f>[4]Junho!$B$17</f>
        <v>25.133333333333336</v>
      </c>
      <c r="O8" s="93">
        <f>[4]Junho!$B$18</f>
        <v>25.05</v>
      </c>
      <c r="P8" s="93">
        <f>[4]Junho!$B$19</f>
        <v>18.987500000000001</v>
      </c>
      <c r="Q8" s="93">
        <f>[4]Junho!$B$20</f>
        <v>16.662500000000001</v>
      </c>
      <c r="R8" s="93">
        <f>[4]Junho!$B$21</f>
        <v>21.591666666666669</v>
      </c>
      <c r="S8" s="93">
        <f>[4]Junho!$B$22</f>
        <v>23.579166666666662</v>
      </c>
      <c r="T8" s="93">
        <f>[4]Junho!$B$23</f>
        <v>18.574999999999999</v>
      </c>
      <c r="U8" s="93">
        <f>[4]Junho!$B$24</f>
        <v>19.129166666666666</v>
      </c>
      <c r="V8" s="93">
        <f>[4]Junho!$B$25</f>
        <v>22.191666666666666</v>
      </c>
      <c r="W8" s="93">
        <f>[4]Junho!$B$26</f>
        <v>22.508333333333336</v>
      </c>
      <c r="X8" s="93">
        <f>[4]Junho!$B$27</f>
        <v>22.400000000000002</v>
      </c>
      <c r="Y8" s="93">
        <f>[4]Junho!$B$28</f>
        <v>21</v>
      </c>
      <c r="Z8" s="93">
        <f>[4]Junho!$B$29</f>
        <v>19.504166666666663</v>
      </c>
      <c r="AA8" s="93">
        <f>[4]Junho!$B$30</f>
        <v>19.491666666666671</v>
      </c>
      <c r="AB8" s="93">
        <f>[4]Junho!$B$31</f>
        <v>19.650000000000002</v>
      </c>
      <c r="AC8" s="93">
        <f>[4]Junho!$B$32</f>
        <v>19.808333333333334</v>
      </c>
      <c r="AD8" s="93">
        <f>[4]Junho!$B$33</f>
        <v>20.8</v>
      </c>
      <c r="AE8" s="93">
        <f>[4]Junho!$B$34</f>
        <v>20.754166666666666</v>
      </c>
      <c r="AF8" s="94">
        <f t="shared" ref="AF8" si="2">AVERAGE(B8:AE8)</f>
        <v>21.724402173913042</v>
      </c>
    </row>
    <row r="9" spans="1:33" ht="17.100000000000001" customHeight="1" x14ac:dyDescent="0.2">
      <c r="A9" s="91" t="s">
        <v>48</v>
      </c>
      <c r="B9" s="93">
        <f>[5]Junho!$B$5</f>
        <v>19.924999999999997</v>
      </c>
      <c r="C9" s="93">
        <f>[5]Junho!$B$6</f>
        <v>21.283333333333335</v>
      </c>
      <c r="D9" s="93">
        <f>[5]Junho!$B$7</f>
        <v>21.875</v>
      </c>
      <c r="E9" s="93">
        <f>[5]Junho!$B$8</f>
        <v>23.479166666666661</v>
      </c>
      <c r="F9" s="93">
        <f>[5]Junho!$B$9</f>
        <v>23.108333333333334</v>
      </c>
      <c r="G9" s="93">
        <f>[5]Junho!$B$10</f>
        <v>20.916666666666661</v>
      </c>
      <c r="H9" s="93">
        <f>[5]Junho!$B$11</f>
        <v>21.670833333333334</v>
      </c>
      <c r="I9" s="93">
        <f>[5]Junho!$B$12</f>
        <v>22.220833333333331</v>
      </c>
      <c r="J9" s="93">
        <f>[5]Junho!$B$13</f>
        <v>22.529166666666669</v>
      </c>
      <c r="K9" s="93">
        <f>[5]Junho!$B$14</f>
        <v>23.533333333333335</v>
      </c>
      <c r="L9" s="93">
        <f>[5]Junho!$B$15</f>
        <v>24.408333333333328</v>
      </c>
      <c r="M9" s="93">
        <f>[5]Junho!$B$16</f>
        <v>23.254166666666666</v>
      </c>
      <c r="N9" s="93">
        <f>[5]Junho!$B$17</f>
        <v>23.629166666666666</v>
      </c>
      <c r="O9" s="93">
        <f>[5]Junho!$B$18</f>
        <v>23.45</v>
      </c>
      <c r="P9" s="93">
        <f>[5]Junho!$B$19</f>
        <v>17.195833333333333</v>
      </c>
      <c r="Q9" s="93">
        <f>[5]Junho!$B$20</f>
        <v>14.158333333333333</v>
      </c>
      <c r="R9" s="93">
        <f>[5]Junho!$B$21</f>
        <v>21.108333333333338</v>
      </c>
      <c r="S9" s="93">
        <f>[5]Junho!$B$22</f>
        <v>17.654166666666665</v>
      </c>
      <c r="T9" s="93">
        <f>[5]Junho!$B$23</f>
        <v>14.095833333333337</v>
      </c>
      <c r="U9" s="93">
        <f>[5]Junho!$B$24</f>
        <v>17.175000000000001</v>
      </c>
      <c r="V9" s="93">
        <f>[5]Junho!$B$25</f>
        <v>21.566666666666663</v>
      </c>
      <c r="W9" s="93">
        <f>[5]Junho!$B$26</f>
        <v>21.795833333333331</v>
      </c>
      <c r="X9" s="93">
        <f>[5]Junho!$B$27</f>
        <v>20.44166666666667</v>
      </c>
      <c r="Y9" s="93">
        <f>[5]Junho!$B$28</f>
        <v>20.212499999999999</v>
      </c>
      <c r="Z9" s="93">
        <f>[5]Junho!$B$29</f>
        <v>20.350000000000001</v>
      </c>
      <c r="AA9" s="93">
        <f>[5]Junho!$B$30</f>
        <v>20.4375</v>
      </c>
      <c r="AB9" s="93">
        <f>[5]Junho!$B$31</f>
        <v>21.116666666666671</v>
      </c>
      <c r="AC9" s="93">
        <f>[5]Junho!$B$32</f>
        <v>21.266666666666662</v>
      </c>
      <c r="AD9" s="93">
        <f>[5]Junho!$B$33</f>
        <v>21.266666666666666</v>
      </c>
      <c r="AE9" s="93">
        <f>[5]Junho!$B$34</f>
        <v>20.654166666666669</v>
      </c>
      <c r="AF9" s="94">
        <f t="shared" si="1"/>
        <v>20.859305555555558</v>
      </c>
    </row>
    <row r="10" spans="1:33" ht="17.100000000000001" customHeight="1" x14ac:dyDescent="0.2">
      <c r="A10" s="91" t="s">
        <v>2</v>
      </c>
      <c r="B10" s="93">
        <f>[6]Junho!$B$5</f>
        <v>21.250000000000004</v>
      </c>
      <c r="C10" s="93">
        <f>[6]Junho!$B$6</f>
        <v>19.616666666666667</v>
      </c>
      <c r="D10" s="93">
        <f>[6]Junho!$B$7</f>
        <v>21.054166666666667</v>
      </c>
      <c r="E10" s="93">
        <f>[6]Junho!$B$8</f>
        <v>23.141666666666662</v>
      </c>
      <c r="F10" s="93">
        <f>[6]Junho!$B$9</f>
        <v>22.204166666666669</v>
      </c>
      <c r="G10" s="93">
        <f>[6]Junho!$B$10</f>
        <v>22.720833333333335</v>
      </c>
      <c r="H10" s="93">
        <f>[6]Junho!$B$11</f>
        <v>23.045833333333334</v>
      </c>
      <c r="I10" s="93">
        <f>[6]Junho!$B$12</f>
        <v>23.816666666666666</v>
      </c>
      <c r="J10" s="93">
        <f>[6]Junho!$B$13</f>
        <v>23.275000000000002</v>
      </c>
      <c r="K10" s="93">
        <f>[6]Junho!$B$14</f>
        <v>23.408333333333335</v>
      </c>
      <c r="L10" s="93">
        <f>[6]Junho!$B$15</f>
        <v>23.216666666666665</v>
      </c>
      <c r="M10" s="93">
        <f>[6]Junho!$B$16</f>
        <v>23.483333333333334</v>
      </c>
      <c r="N10" s="93">
        <f>[6]Junho!$B$17</f>
        <v>23.162499999999998</v>
      </c>
      <c r="O10" s="93">
        <f>[6]Junho!$B$18</f>
        <v>24.337499999999995</v>
      </c>
      <c r="P10" s="93">
        <f>[6]Junho!$B$19</f>
        <v>17.441666666666666</v>
      </c>
      <c r="Q10" s="93">
        <f>[6]Junho!$B$20</f>
        <v>17.466666666666665</v>
      </c>
      <c r="R10" s="93">
        <f>[6]Junho!$B$21</f>
        <v>23.2</v>
      </c>
      <c r="S10" s="93">
        <f>[6]Junho!$B$22</f>
        <v>20.979166666666668</v>
      </c>
      <c r="T10" s="93">
        <f>[6]Junho!$B$23</f>
        <v>14.704166666666667</v>
      </c>
      <c r="U10" s="93">
        <f>[6]Junho!$B$24</f>
        <v>19.912499999999998</v>
      </c>
      <c r="V10" s="93">
        <f>[6]Junho!$B$25</f>
        <v>23.112499999999997</v>
      </c>
      <c r="W10" s="93">
        <f>[6]Junho!$B$26</f>
        <v>22.675000000000001</v>
      </c>
      <c r="X10" s="93">
        <f>[6]Junho!$B$27</f>
        <v>22.058333333333326</v>
      </c>
      <c r="Y10" s="93">
        <f>[6]Junho!$B$28</f>
        <v>20.25</v>
      </c>
      <c r="Z10" s="93">
        <f>[6]Junho!$B$29</f>
        <v>21.191666666666666</v>
      </c>
      <c r="AA10" s="93">
        <f>[6]Junho!$B$30</f>
        <v>21.295833333333331</v>
      </c>
      <c r="AB10" s="93">
        <f>[6]Junho!$B$31</f>
        <v>21.770833333333332</v>
      </c>
      <c r="AC10" s="93">
        <f>[6]Junho!$B$32</f>
        <v>21.679166666666664</v>
      </c>
      <c r="AD10" s="93">
        <f>[6]Junho!$B$33</f>
        <v>21.199999999999996</v>
      </c>
      <c r="AE10" s="93">
        <f>[6]Junho!$B$34</f>
        <v>21.429166666666664</v>
      </c>
      <c r="AF10" s="94">
        <f t="shared" si="1"/>
        <v>21.603333333333339</v>
      </c>
    </row>
    <row r="11" spans="1:33" ht="17.100000000000001" customHeight="1" x14ac:dyDescent="0.2">
      <c r="A11" s="91" t="s">
        <v>3</v>
      </c>
      <c r="B11" s="93">
        <f>[7]Junho!$B$5</f>
        <v>21.958333333333332</v>
      </c>
      <c r="C11" s="93">
        <f>[7]Junho!$B$6</f>
        <v>20.183333333333334</v>
      </c>
      <c r="D11" s="93">
        <f>[7]Junho!$B$7</f>
        <v>21.229166666666668</v>
      </c>
      <c r="E11" s="93">
        <f>[7]Junho!$B$8</f>
        <v>22.112499999999997</v>
      </c>
      <c r="F11" s="93">
        <f>[7]Junho!$B$9</f>
        <v>21.070833333333333</v>
      </c>
      <c r="G11" s="93">
        <f>[7]Junho!$B$10</f>
        <v>21.825000000000003</v>
      </c>
      <c r="H11" s="93">
        <f>[7]Junho!$B$11</f>
        <v>22.55</v>
      </c>
      <c r="I11" s="93">
        <f>[7]Junho!$B$12</f>
        <v>22.070833333333329</v>
      </c>
      <c r="J11" s="93">
        <f>[7]Junho!$B$13</f>
        <v>22.474999999999998</v>
      </c>
      <c r="K11" s="93">
        <f>[7]Junho!$B$14</f>
        <v>22.091666666666669</v>
      </c>
      <c r="L11" s="93">
        <f>[7]Junho!$B$15</f>
        <v>21.970833333333331</v>
      </c>
      <c r="M11" s="93">
        <f>[7]Junho!$B$16</f>
        <v>21.724999999999998</v>
      </c>
      <c r="N11" s="93">
        <f>[7]Junho!$B$17</f>
        <v>22.125</v>
      </c>
      <c r="O11" s="93">
        <f>[7]Junho!$B$18</f>
        <v>22.787499999999998</v>
      </c>
      <c r="P11" s="93">
        <f>[7]Junho!$B$19</f>
        <v>20.891666666666666</v>
      </c>
      <c r="Q11" s="93">
        <f>[7]Junho!$B$20</f>
        <v>19.037500000000001</v>
      </c>
      <c r="R11" s="93">
        <f>[7]Junho!$B$21</f>
        <v>22.466666666666669</v>
      </c>
      <c r="S11" s="93">
        <f>[7]Junho!$B$22</f>
        <v>22.387500000000006</v>
      </c>
      <c r="T11" s="93">
        <f>[7]Junho!$B$23</f>
        <v>19.775000000000006</v>
      </c>
      <c r="U11" s="93">
        <f>[7]Junho!$B$24</f>
        <v>20.562500000000004</v>
      </c>
      <c r="V11" s="93">
        <f>[7]Junho!$B$25</f>
        <v>21.158333333333331</v>
      </c>
      <c r="W11" s="93">
        <f>[7]Junho!$B$26</f>
        <v>20.504166666666674</v>
      </c>
      <c r="X11" s="93">
        <f>[7]Junho!$B$27</f>
        <v>19.62083333333333</v>
      </c>
      <c r="Y11" s="93">
        <f>[7]Junho!$B$28</f>
        <v>19.45</v>
      </c>
      <c r="Z11" s="93">
        <f>[7]Junho!$B$29</f>
        <v>21.987500000000001</v>
      </c>
      <c r="AA11" s="93">
        <f>[7]Junho!$B$30</f>
        <v>21.312499999999996</v>
      </c>
      <c r="AB11" s="93">
        <f>[7]Junho!$B$31</f>
        <v>20.216666666666665</v>
      </c>
      <c r="AC11" s="93">
        <f>[7]Junho!$B$32</f>
        <v>18.666666666666668</v>
      </c>
      <c r="AD11" s="93">
        <f>[7]Junho!$B$33</f>
        <v>19.366666666666664</v>
      </c>
      <c r="AE11" s="93">
        <f>[7]Junho!$B$34</f>
        <v>20.125</v>
      </c>
      <c r="AF11" s="94">
        <f t="shared" si="1"/>
        <v>21.123472222222222</v>
      </c>
    </row>
    <row r="12" spans="1:33" ht="17.100000000000001" customHeight="1" x14ac:dyDescent="0.2">
      <c r="A12" s="91" t="s">
        <v>4</v>
      </c>
      <c r="B12" s="93">
        <f>[8]Junho!$B$5</f>
        <v>20.241666666666667</v>
      </c>
      <c r="C12" s="93">
        <f>[8]Junho!$B$6</f>
        <v>19.370833333333334</v>
      </c>
      <c r="D12" s="93">
        <f>[8]Junho!$B$7</f>
        <v>20.229166666666664</v>
      </c>
      <c r="E12" s="93">
        <f>[8]Junho!$B$8</f>
        <v>21.170833333333331</v>
      </c>
      <c r="F12" s="93">
        <f>[8]Junho!$B$9</f>
        <v>20.391666666666669</v>
      </c>
      <c r="G12" s="93">
        <f>[8]Junho!$B$10</f>
        <v>20.991666666666667</v>
      </c>
      <c r="H12" s="93">
        <f>[8]Junho!$B$11</f>
        <v>21.612499999999997</v>
      </c>
      <c r="I12" s="93">
        <f>[8]Junho!$B$12</f>
        <v>21.912499999999998</v>
      </c>
      <c r="J12" s="93">
        <f>[8]Junho!$B$13</f>
        <v>21.762499999999999</v>
      </c>
      <c r="K12" s="93">
        <f>[8]Junho!$B$14</f>
        <v>21.679166666666671</v>
      </c>
      <c r="L12" s="93">
        <f>[8]Junho!$B$15</f>
        <v>22.179166666666671</v>
      </c>
      <c r="M12" s="93">
        <f>[8]Junho!$B$16</f>
        <v>21.683333333333334</v>
      </c>
      <c r="N12" s="93">
        <f>[8]Junho!$B$17</f>
        <v>21.987500000000001</v>
      </c>
      <c r="O12" s="93">
        <f>[8]Junho!$B$18</f>
        <v>21.837500000000002</v>
      </c>
      <c r="P12" s="93">
        <f>[8]Junho!$B$19</f>
        <v>18.991666666666664</v>
      </c>
      <c r="Q12" s="93">
        <f>[8]Junho!$B$20</f>
        <v>17.483333333333331</v>
      </c>
      <c r="R12" s="93">
        <f>[8]Junho!$B$21</f>
        <v>21.529166666666669</v>
      </c>
      <c r="S12" s="93">
        <f>[8]Junho!$B$22</f>
        <v>22.791666666666668</v>
      </c>
      <c r="T12" s="93">
        <f>[8]Junho!$B$23</f>
        <v>16.137499999999999</v>
      </c>
      <c r="U12" s="93">
        <f>[8]Junho!$B$24</f>
        <v>19.004166666666663</v>
      </c>
      <c r="V12" s="93">
        <f>[8]Junho!$B$25</f>
        <v>20.479166666666668</v>
      </c>
      <c r="W12" s="93">
        <f>[8]Junho!$B$26</f>
        <v>20.087500000000002</v>
      </c>
      <c r="X12" s="93">
        <f>[8]Junho!$B$27</f>
        <v>20.087499999999995</v>
      </c>
      <c r="Y12" s="93">
        <f>[8]Junho!$B$28</f>
        <v>20.012499999999999</v>
      </c>
      <c r="Z12" s="93">
        <f>[8]Junho!$B$29</f>
        <v>20.133333333333333</v>
      </c>
      <c r="AA12" s="93">
        <f>[8]Junho!$B$30</f>
        <v>20.158333333333331</v>
      </c>
      <c r="AB12" s="93">
        <f>[8]Junho!$B$31</f>
        <v>19.241666666666667</v>
      </c>
      <c r="AC12" s="93">
        <f>[8]Junho!$B$32</f>
        <v>18.645833333333336</v>
      </c>
      <c r="AD12" s="93">
        <f>[8]Junho!$B$33</f>
        <v>19.05</v>
      </c>
      <c r="AE12" s="93">
        <f>[8]Junho!$B$34</f>
        <v>20.18333333333333</v>
      </c>
      <c r="AF12" s="94">
        <f t="shared" si="1"/>
        <v>20.368888888888886</v>
      </c>
    </row>
    <row r="13" spans="1:33" ht="17.100000000000001" customHeight="1" x14ac:dyDescent="0.2">
      <c r="A13" s="91" t="s">
        <v>5</v>
      </c>
      <c r="B13" s="93">
        <f>[9]Junho!$B$5</f>
        <v>21.854166666666668</v>
      </c>
      <c r="C13" s="93">
        <f>[9]Junho!$B$6</f>
        <v>23.89473684210526</v>
      </c>
      <c r="D13" s="93">
        <f>[9]Junho!$B$7</f>
        <v>25.620833333333326</v>
      </c>
      <c r="E13" s="93">
        <f>[9]Junho!$B$8</f>
        <v>27.445833333333336</v>
      </c>
      <c r="F13" s="93">
        <f>[9]Junho!$B$9</f>
        <v>27.120833333333334</v>
      </c>
      <c r="G13" s="93">
        <f>[9]Junho!$B$10</f>
        <v>26.295833333333334</v>
      </c>
      <c r="H13" s="93">
        <f>[9]Junho!$B$11</f>
        <v>27.149999999999995</v>
      </c>
      <c r="I13" s="93">
        <f>[9]Junho!$B$12</f>
        <v>27.304166666666664</v>
      </c>
      <c r="J13" s="93">
        <f>[9]Junho!$B$13</f>
        <v>27.333333333333339</v>
      </c>
      <c r="K13" s="93">
        <f>[9]Junho!$B$14</f>
        <v>27.729166666666661</v>
      </c>
      <c r="L13" s="93">
        <f>[9]Junho!$B$15</f>
        <v>27.775000000000002</v>
      </c>
      <c r="M13" s="93">
        <f>[9]Junho!$B$16</f>
        <v>25.375000000000004</v>
      </c>
      <c r="N13" s="93">
        <f>[9]Junho!$B$17</f>
        <v>25.620833333333334</v>
      </c>
      <c r="O13" s="93">
        <f>[9]Junho!$B$18</f>
        <v>27.720833333333331</v>
      </c>
      <c r="P13" s="93">
        <f>[9]Junho!$B$19</f>
        <v>19.943478260869561</v>
      </c>
      <c r="Q13" s="93">
        <f>[9]Junho!$B$20</f>
        <v>20.829411764705881</v>
      </c>
      <c r="R13" s="93">
        <f>[9]Junho!$B$21</f>
        <v>24.379166666666666</v>
      </c>
      <c r="S13" s="93">
        <f>[9]Junho!$B$22</f>
        <v>20.966666666666665</v>
      </c>
      <c r="T13" s="93">
        <f>[9]Junho!$B$23</f>
        <v>17.570588235294121</v>
      </c>
      <c r="U13" s="93">
        <f>[9]Junho!$B$24</f>
        <v>20.888235294117649</v>
      </c>
      <c r="V13" s="93">
        <f>[9]Junho!$B$25</f>
        <v>24.224999999999998</v>
      </c>
      <c r="W13" s="93">
        <f>[9]Junho!$B$26</f>
        <v>25.216666666666665</v>
      </c>
      <c r="X13" s="93">
        <f>[9]Junho!$B$27</f>
        <v>25.95</v>
      </c>
      <c r="Y13" s="93">
        <f>[9]Junho!$B$28</f>
        <v>21.991666666666671</v>
      </c>
      <c r="Z13" s="93">
        <f>[9]Junho!$B$29</f>
        <v>22.770833333333329</v>
      </c>
      <c r="AA13" s="93">
        <f>[9]Junho!$B$30</f>
        <v>25.345833333333335</v>
      </c>
      <c r="AB13" s="93">
        <f>[9]Junho!$B$31</f>
        <v>26.510526315789477</v>
      </c>
      <c r="AC13" s="93">
        <f>[9]Junho!$B$32</f>
        <v>26.671428571428571</v>
      </c>
      <c r="AD13" s="93">
        <f>[9]Junho!$B$33</f>
        <v>26.746153846153849</v>
      </c>
      <c r="AE13" s="93">
        <f>[9]Junho!$B$34</f>
        <v>27.74</v>
      </c>
      <c r="AF13" s="94">
        <f t="shared" si="1"/>
        <v>24.866207526571035</v>
      </c>
    </row>
    <row r="14" spans="1:33" ht="17.100000000000001" customHeight="1" x14ac:dyDescent="0.2">
      <c r="A14" s="91" t="s">
        <v>50</v>
      </c>
      <c r="B14" s="93">
        <f>[10]Junho!$B$5</f>
        <v>21.425000000000001</v>
      </c>
      <c r="C14" s="93">
        <f>[10]Junho!$B$6</f>
        <v>21.133333333333333</v>
      </c>
      <c r="D14" s="93">
        <f>[10]Junho!$B$7</f>
        <v>21.595833333333331</v>
      </c>
      <c r="E14" s="93">
        <f>[10]Junho!$B$8</f>
        <v>22.287499999999998</v>
      </c>
      <c r="F14" s="93">
        <f>[10]Junho!$B$9</f>
        <v>20.533333333333335</v>
      </c>
      <c r="G14" s="93">
        <f>[10]Junho!$B$10</f>
        <v>21.162499999999998</v>
      </c>
      <c r="H14" s="93">
        <f>[10]Junho!$B$11</f>
        <v>21.820833333333329</v>
      </c>
      <c r="I14" s="93">
        <f>[10]Junho!$B$12</f>
        <v>21.974999999999998</v>
      </c>
      <c r="J14" s="93">
        <f>[10]Junho!$B$13</f>
        <v>21.670833333333334</v>
      </c>
      <c r="K14" s="93">
        <f>[10]Junho!$B$14</f>
        <v>21.541666666666661</v>
      </c>
      <c r="L14" s="93">
        <f>[10]Junho!$B$15</f>
        <v>21.912499999999998</v>
      </c>
      <c r="M14" s="93">
        <f>[10]Junho!$B$16</f>
        <v>22.004166666666663</v>
      </c>
      <c r="N14" s="93">
        <f>[10]Junho!$B$17</f>
        <v>21.654166666666669</v>
      </c>
      <c r="O14" s="93">
        <f>[10]Junho!$B$18</f>
        <v>22.370833333333326</v>
      </c>
      <c r="P14" s="93">
        <f>[10]Junho!$B$19</f>
        <v>20.399999999999999</v>
      </c>
      <c r="Q14" s="93">
        <f>[10]Junho!$B$20</f>
        <v>19.650000000000002</v>
      </c>
      <c r="R14" s="93">
        <f>[10]Junho!$B$21</f>
        <v>22.612500000000008</v>
      </c>
      <c r="S14" s="93">
        <f>[10]Junho!$B$22</f>
        <v>22.854166666666668</v>
      </c>
      <c r="T14" s="93">
        <f>[10]Junho!$B$23</f>
        <v>17.875000000000004</v>
      </c>
      <c r="U14" s="93">
        <f>[10]Junho!$B$24</f>
        <v>20.533333333333335</v>
      </c>
      <c r="V14" s="93">
        <f>[10]Junho!$B$25</f>
        <v>21.254166666666666</v>
      </c>
      <c r="W14" s="93">
        <f>[10]Junho!$B$26</f>
        <v>20.629166666666666</v>
      </c>
      <c r="X14" s="93">
        <f>[10]Junho!$B$27</f>
        <v>19.829166666666666</v>
      </c>
      <c r="Y14" s="93">
        <f>[10]Junho!$B$28</f>
        <v>19.866666666666664</v>
      </c>
      <c r="Z14" s="93">
        <f>[10]Junho!$B$29</f>
        <v>21.258333333333329</v>
      </c>
      <c r="AA14" s="93">
        <f>[10]Junho!$B$30</f>
        <v>22.204166666666669</v>
      </c>
      <c r="AB14" s="93">
        <f>[10]Junho!$B$31</f>
        <v>20.645833333333332</v>
      </c>
      <c r="AC14" s="93">
        <f>[10]Junho!$B$32</f>
        <v>19.216666666666669</v>
      </c>
      <c r="AD14" s="93">
        <f>[10]Junho!$B$33</f>
        <v>19.274999999999999</v>
      </c>
      <c r="AE14" s="93">
        <f>[10]Junho!$B$34</f>
        <v>21.029166666666669</v>
      </c>
      <c r="AF14" s="94">
        <f>AVERAGE(B14:AE14)</f>
        <v>21.074027777777776</v>
      </c>
    </row>
    <row r="15" spans="1:33" ht="17.100000000000001" customHeight="1" x14ac:dyDescent="0.2">
      <c r="A15" s="91" t="s">
        <v>6</v>
      </c>
      <c r="B15" s="93">
        <f>[11]Junho!$B$5</f>
        <v>23.487500000000008</v>
      </c>
      <c r="C15" s="93">
        <f>[11]Junho!$B$6</f>
        <v>23.737499999999997</v>
      </c>
      <c r="D15" s="93">
        <f>[11]Junho!$B$7</f>
        <v>23.495833333333334</v>
      </c>
      <c r="E15" s="93">
        <f>[11]Junho!$B$8</f>
        <v>23.816666666666663</v>
      </c>
      <c r="F15" s="93">
        <f>[11]Junho!$B$9</f>
        <v>21.537499999999998</v>
      </c>
      <c r="G15" s="93">
        <f>[11]Junho!$B$10</f>
        <v>20.787499999999994</v>
      </c>
      <c r="H15" s="93">
        <f>[11]Junho!$B$11</f>
        <v>21.120833333333334</v>
      </c>
      <c r="I15" s="93">
        <f>[11]Junho!$B$12</f>
        <v>22.054166666666671</v>
      </c>
      <c r="J15" s="93">
        <f>[11]Junho!$B$13</f>
        <v>22.441666666666666</v>
      </c>
      <c r="K15" s="93">
        <f>[11]Junho!$B$14</f>
        <v>23.770833333333332</v>
      </c>
      <c r="L15" s="93">
        <f>[11]Junho!$B$15</f>
        <v>22.879166666666666</v>
      </c>
      <c r="M15" s="93">
        <f>[11]Junho!$B$16</f>
        <v>22.804166666666664</v>
      </c>
      <c r="N15" s="93">
        <f>[11]Junho!$B$17</f>
        <v>22.820833333333329</v>
      </c>
      <c r="O15" s="93">
        <f>[11]Junho!$B$18</f>
        <v>22.525000000000002</v>
      </c>
      <c r="P15" s="93">
        <f>[11]Junho!$B$19</f>
        <v>20.112500000000001</v>
      </c>
      <c r="Q15" s="93">
        <f>[11]Junho!$B$20</f>
        <v>18.970833333333335</v>
      </c>
      <c r="R15" s="93">
        <f>[11]Junho!$B$21</f>
        <v>22.137499999999999</v>
      </c>
      <c r="S15" s="93">
        <f>[11]Junho!$B$22</f>
        <v>21.416666666666668</v>
      </c>
      <c r="T15" s="93">
        <f>[11]Junho!$B$23</f>
        <v>19.120833333333334</v>
      </c>
      <c r="U15" s="93">
        <f>[11]Junho!$B$24</f>
        <v>21.695833333333329</v>
      </c>
      <c r="V15" s="93">
        <f>[11]Junho!$B$25</f>
        <v>22.362500000000001</v>
      </c>
      <c r="W15" s="93">
        <f>[11]Junho!$B$26</f>
        <v>20.950000000000006</v>
      </c>
      <c r="X15" s="93">
        <f>[11]Junho!$B$27</f>
        <v>20.458333333333332</v>
      </c>
      <c r="Y15" s="93">
        <f>[11]Junho!$B$28</f>
        <v>19.787500000000001</v>
      </c>
      <c r="Z15" s="93">
        <f>[11]Junho!$B$29</f>
        <v>21.962500000000002</v>
      </c>
      <c r="AA15" s="93">
        <f>[11]Junho!$B$30</f>
        <v>23.145833333333332</v>
      </c>
      <c r="AB15" s="93">
        <f>[11]Junho!$B$31</f>
        <v>22.683333333333334</v>
      </c>
      <c r="AC15" s="93">
        <f>[11]Junho!$B$32</f>
        <v>20.212499999999999</v>
      </c>
      <c r="AD15" s="93">
        <f>[11]Junho!$B$33</f>
        <v>19.720833333333331</v>
      </c>
      <c r="AE15" s="93">
        <f>[11]Junho!$B$34</f>
        <v>20.933333333333334</v>
      </c>
      <c r="AF15" s="94">
        <f t="shared" ref="AF15:AF30" si="3">AVERAGE(B15:AE15)</f>
        <v>21.764999999999993</v>
      </c>
    </row>
    <row r="16" spans="1:33" ht="17.100000000000001" customHeight="1" x14ac:dyDescent="0.2">
      <c r="A16" s="91" t="s">
        <v>7</v>
      </c>
      <c r="B16" s="93">
        <f>[12]Junho!$B$5</f>
        <v>18.412499999999998</v>
      </c>
      <c r="C16" s="93">
        <f>[12]Junho!$B$6</f>
        <v>19.495833333333334</v>
      </c>
      <c r="D16" s="93">
        <f>[12]Junho!$B$7</f>
        <v>18.612500000000001</v>
      </c>
      <c r="E16" s="93">
        <f>[12]Junho!$B$8</f>
        <v>20.841666666666665</v>
      </c>
      <c r="F16" s="93">
        <f>[12]Junho!$B$9</f>
        <v>21.962500000000002</v>
      </c>
      <c r="G16" s="93">
        <f>[12]Junho!$B$10</f>
        <v>21.216666666666665</v>
      </c>
      <c r="H16" s="93">
        <f>[12]Junho!$B$11</f>
        <v>22.070833333333336</v>
      </c>
      <c r="I16" s="93">
        <f>[12]Junho!$B$12</f>
        <v>22.762500000000006</v>
      </c>
      <c r="J16" s="93">
        <f>[12]Junho!$B$13</f>
        <v>22.704166666666666</v>
      </c>
      <c r="K16" s="93">
        <f>[12]Junho!$B$14</f>
        <v>23.175000000000001</v>
      </c>
      <c r="L16" s="93">
        <f>[12]Junho!$B$15</f>
        <v>23.387499999999999</v>
      </c>
      <c r="M16" s="93">
        <f>[12]Junho!$B$16</f>
        <v>22.691666666666666</v>
      </c>
      <c r="N16" s="93">
        <f>[12]Junho!$B$17</f>
        <v>22.599999999999994</v>
      </c>
      <c r="O16" s="93">
        <f>[12]Junho!$B$18</f>
        <v>21.991666666666671</v>
      </c>
      <c r="P16" s="93">
        <f>[12]Junho!$B$19</f>
        <v>15.949999999999998</v>
      </c>
      <c r="Q16" s="93">
        <f>[12]Junho!$B$20</f>
        <v>13.204166666666666</v>
      </c>
      <c r="R16" s="93">
        <f>[12]Junho!$B$21</f>
        <v>19.833333333333336</v>
      </c>
      <c r="S16" s="93">
        <f>[12]Junho!$B$22</f>
        <v>18.229166666666668</v>
      </c>
      <c r="T16" s="93">
        <f>[12]Junho!$B$23</f>
        <v>13.658333333333333</v>
      </c>
      <c r="U16" s="93">
        <f>[12]Junho!$B$24</f>
        <v>17.283333333333328</v>
      </c>
      <c r="V16" s="93">
        <f>[12]Junho!$B$25</f>
        <v>21.262499999999999</v>
      </c>
      <c r="W16" s="93">
        <f>[12]Junho!$B$26</f>
        <v>21.774999999999995</v>
      </c>
      <c r="X16" s="93">
        <f>[12]Junho!$B$27</f>
        <v>21.737500000000001</v>
      </c>
      <c r="Y16" s="93" t="str">
        <f>[12]Junho!$B$28</f>
        <v xml:space="preserve"> </v>
      </c>
      <c r="Z16" s="93">
        <f>[12]Junho!$B$29</f>
        <v>18.633333333333333</v>
      </c>
      <c r="AA16" s="93">
        <f>[12]Junho!$B$30</f>
        <v>18.545833333333334</v>
      </c>
      <c r="AB16" s="93">
        <f>[12]Junho!$B$31</f>
        <v>19.112500000000001</v>
      </c>
      <c r="AC16" s="93">
        <f>[12]Junho!$B$32</f>
        <v>19.7</v>
      </c>
      <c r="AD16" s="93">
        <f>[12]Junho!$B$33</f>
        <v>19.483333333333334</v>
      </c>
      <c r="AE16" s="93">
        <f>[12]Junho!$B$34</f>
        <v>18.241666666666667</v>
      </c>
      <c r="AF16" s="94">
        <f t="shared" si="3"/>
        <v>19.95086206896552</v>
      </c>
    </row>
    <row r="17" spans="1:33" ht="17.100000000000001" customHeight="1" x14ac:dyDescent="0.2">
      <c r="A17" s="91" t="s">
        <v>8</v>
      </c>
      <c r="B17" s="93">
        <f>[13]Junho!$B$5</f>
        <v>17.562500000000004</v>
      </c>
      <c r="C17" s="93">
        <f>[13]Junho!$B$6</f>
        <v>18.900000000000002</v>
      </c>
      <c r="D17" s="93">
        <f>[13]Junho!$B$7</f>
        <v>17.712500000000002</v>
      </c>
      <c r="E17" s="93">
        <f>[13]Junho!$B$8</f>
        <v>20.395833333333336</v>
      </c>
      <c r="F17" s="93">
        <f>[13]Junho!$B$9</f>
        <v>21.429166666666664</v>
      </c>
      <c r="G17" s="93">
        <f>[13]Junho!$B$10</f>
        <v>21.212499999999999</v>
      </c>
      <c r="H17" s="93">
        <f>[13]Junho!$B$11</f>
        <v>21.708333333333332</v>
      </c>
      <c r="I17" s="93">
        <f>[13]Junho!$B$12</f>
        <v>22.495833333333334</v>
      </c>
      <c r="J17" s="93">
        <f>[13]Junho!$B$13</f>
        <v>22.229166666666668</v>
      </c>
      <c r="K17" s="93">
        <f>[13]Junho!$B$14</f>
        <v>24.324999999999999</v>
      </c>
      <c r="L17" s="93">
        <f>[13]Junho!$B$15</f>
        <v>23.791666666666668</v>
      </c>
      <c r="M17" s="93">
        <f>[13]Junho!$B$16</f>
        <v>20.866666666666667</v>
      </c>
      <c r="N17" s="93">
        <f>[13]Junho!$B$17</f>
        <v>22.629166666666663</v>
      </c>
      <c r="O17" s="93">
        <f>[13]Junho!$B$18</f>
        <v>23.150000000000002</v>
      </c>
      <c r="P17" s="93">
        <f>[13]Junho!$B$19</f>
        <v>15.437499999999998</v>
      </c>
      <c r="Q17" s="93">
        <f>[13]Junho!$B$20</f>
        <v>12.174999999999997</v>
      </c>
      <c r="R17" s="93">
        <f>[13]Junho!$B$21</f>
        <v>19.630434782608692</v>
      </c>
      <c r="S17" s="93">
        <f>[13]Junho!$B$22</f>
        <v>18.591666666666665</v>
      </c>
      <c r="T17" s="93">
        <f>[13]Junho!$B$23</f>
        <v>13.470833333333331</v>
      </c>
      <c r="U17" s="93">
        <f>[13]Junho!$B$24</f>
        <v>16.749999999999996</v>
      </c>
      <c r="V17" s="93">
        <f>[13]Junho!$B$25</f>
        <v>20.112500000000001</v>
      </c>
      <c r="W17" s="93">
        <f>[13]Junho!$B$26</f>
        <v>20.908333333333331</v>
      </c>
      <c r="X17" s="93">
        <f>[13]Junho!$B$27</f>
        <v>20.704166666666669</v>
      </c>
      <c r="Y17" s="93">
        <f>[13]Junho!$B$28</f>
        <v>19.458333333333339</v>
      </c>
      <c r="Z17" s="93">
        <f>[13]Junho!$B$29</f>
        <v>17.620833333333334</v>
      </c>
      <c r="AA17" s="93">
        <f>[13]Junho!$B$30</f>
        <v>17.679166666666671</v>
      </c>
      <c r="AB17" s="93">
        <f>[13]Junho!$B$31</f>
        <v>17.820833333333333</v>
      </c>
      <c r="AC17" s="93">
        <f>[13]Junho!$B$32</f>
        <v>18.533333333333331</v>
      </c>
      <c r="AD17" s="93">
        <f>[13]Junho!$B$33</f>
        <v>19.241666666666667</v>
      </c>
      <c r="AE17" s="93">
        <f>[13]Junho!$B$34</f>
        <v>17.612500000000001</v>
      </c>
      <c r="AF17" s="94">
        <f t="shared" si="3"/>
        <v>19.471847826086954</v>
      </c>
    </row>
    <row r="18" spans="1:33" ht="17.100000000000001" customHeight="1" x14ac:dyDescent="0.2">
      <c r="A18" s="91" t="s">
        <v>9</v>
      </c>
      <c r="B18" s="93">
        <f>[14]Junho!$B$5</f>
        <v>19.104166666666668</v>
      </c>
      <c r="C18" s="93">
        <f>[14]Junho!$B$6</f>
        <v>19.691666666666666</v>
      </c>
      <c r="D18" s="93">
        <f>[14]Junho!$B$7</f>
        <v>19.233333333333331</v>
      </c>
      <c r="E18" s="93">
        <f>[14]Junho!$B$8</f>
        <v>21.325000000000003</v>
      </c>
      <c r="F18" s="93">
        <f>[14]Junho!$B$9</f>
        <v>22.362499999999997</v>
      </c>
      <c r="G18" s="93">
        <f>[14]Junho!$B$10</f>
        <v>22.333333333333339</v>
      </c>
      <c r="H18" s="93">
        <f>[14]Junho!$B$11</f>
        <v>23.049999999999997</v>
      </c>
      <c r="I18" s="93">
        <f>[14]Junho!$B$12</f>
        <v>23.704166666666669</v>
      </c>
      <c r="J18" s="93">
        <f>[14]Junho!$B$13</f>
        <v>23.574999999999999</v>
      </c>
      <c r="K18" s="93">
        <f>[14]Junho!$B$14</f>
        <v>22.908333333333331</v>
      </c>
      <c r="L18" s="93">
        <f>[14]Junho!$B$15</f>
        <v>23.845833333333335</v>
      </c>
      <c r="M18" s="93">
        <f>[14]Junho!$B$16</f>
        <v>23.508333333333329</v>
      </c>
      <c r="N18" s="93">
        <f>[14]Junho!$B$17</f>
        <v>23.895833333333332</v>
      </c>
      <c r="O18" s="93">
        <f>[14]Junho!$B$18</f>
        <v>24.254166666666663</v>
      </c>
      <c r="P18" s="93">
        <f>[14]Junho!$B$19</f>
        <v>16.962499999999999</v>
      </c>
      <c r="Q18" s="93">
        <f>[14]Junho!$B$20</f>
        <v>14.14583333333333</v>
      </c>
      <c r="R18" s="93">
        <f>[14]Junho!$B$21</f>
        <v>20.595833333333339</v>
      </c>
      <c r="S18" s="93">
        <f>[14]Junho!$B$22</f>
        <v>19.645833333333332</v>
      </c>
      <c r="T18" s="93">
        <f>[14]Junho!$B$23</f>
        <v>15.68333333333333</v>
      </c>
      <c r="U18" s="93">
        <f>[14]Junho!$B$24</f>
        <v>18.345833333333335</v>
      </c>
      <c r="V18" s="93">
        <f>[14]Junho!$B$25</f>
        <v>21.616666666666671</v>
      </c>
      <c r="W18" s="93">
        <f>[14]Junho!$B$26</f>
        <v>22.133333333333336</v>
      </c>
      <c r="X18" s="93">
        <f>[14]Junho!$B$27</f>
        <v>22.183333333333337</v>
      </c>
      <c r="Y18" s="93">
        <f>[14]Junho!$B$28</f>
        <v>20.758333333333333</v>
      </c>
      <c r="Z18" s="93">
        <f>[14]Junho!$B$29</f>
        <v>19.016666666666666</v>
      </c>
      <c r="AA18" s="93">
        <f>[14]Junho!$B$30</f>
        <v>19.116666666666671</v>
      </c>
      <c r="AB18" s="93">
        <f>[14]Junho!$B$31</f>
        <v>19.579166666666669</v>
      </c>
      <c r="AC18" s="93">
        <f>[14]Junho!$B$32</f>
        <v>19.895833333333332</v>
      </c>
      <c r="AD18" s="93">
        <f>[14]Junho!$B$33</f>
        <v>20.187499999999996</v>
      </c>
      <c r="AE18" s="93">
        <f>[14]Junho!$B$34</f>
        <v>18.608333333333331</v>
      </c>
      <c r="AF18" s="94">
        <f t="shared" si="3"/>
        <v>20.708888888888893</v>
      </c>
      <c r="AG18" s="100" t="s">
        <v>54</v>
      </c>
    </row>
    <row r="19" spans="1:33" ht="17.100000000000001" customHeight="1" x14ac:dyDescent="0.2">
      <c r="A19" s="91" t="s">
        <v>49</v>
      </c>
      <c r="B19" s="93">
        <f>[15]Junho!$B$5</f>
        <v>20.745833333333326</v>
      </c>
      <c r="C19" s="93">
        <f>[15]Junho!$B$6</f>
        <v>21.066666666666666</v>
      </c>
      <c r="D19" s="93">
        <f>[15]Junho!$B$7</f>
        <v>21.704166666666666</v>
      </c>
      <c r="E19" s="93">
        <f>[15]Junho!$B$8</f>
        <v>23.504166666666674</v>
      </c>
      <c r="F19" s="93">
        <f>[15]Junho!$B$9</f>
        <v>23.7</v>
      </c>
      <c r="G19" s="93">
        <f>[15]Junho!$B$10</f>
        <v>21.583333333333332</v>
      </c>
      <c r="H19" s="93">
        <f>[15]Junho!$B$11</f>
        <v>21.958333333333332</v>
      </c>
      <c r="I19" s="93">
        <f>[15]Junho!$B$12</f>
        <v>22.429166666666671</v>
      </c>
      <c r="J19" s="93">
        <f>[15]Junho!$B$13</f>
        <v>22.341666666666669</v>
      </c>
      <c r="K19" s="93">
        <f>[15]Junho!$B$14</f>
        <v>23.599999999999998</v>
      </c>
      <c r="L19" s="93">
        <f>[15]Junho!$B$15</f>
        <v>24.379166666666666</v>
      </c>
      <c r="M19" s="93">
        <f>[15]Junho!$B$16</f>
        <v>24.3125</v>
      </c>
      <c r="N19" s="93">
        <f>[15]Junho!$B$17</f>
        <v>23.375</v>
      </c>
      <c r="O19" s="93">
        <f>[15]Junho!$B$18</f>
        <v>23.691666666666666</v>
      </c>
      <c r="P19" s="93">
        <f>[15]Junho!$B$19</f>
        <v>18.354166666666668</v>
      </c>
      <c r="Q19" s="93">
        <f>[15]Junho!$B$20</f>
        <v>16.612499999999997</v>
      </c>
      <c r="R19" s="93">
        <f>[15]Junho!$B$21</f>
        <v>21.383333333333336</v>
      </c>
      <c r="S19" s="93">
        <f>[15]Junho!$B$22</f>
        <v>18.583333333333332</v>
      </c>
      <c r="T19" s="93">
        <f>[15]Junho!$B$23</f>
        <v>14.870833333333335</v>
      </c>
      <c r="U19" s="93">
        <f>[15]Junho!$B$24</f>
        <v>19.983333333333334</v>
      </c>
      <c r="V19" s="93">
        <f>[15]Junho!$B$25</f>
        <v>21.943478260869565</v>
      </c>
      <c r="W19" s="93">
        <f>[15]Junho!$B$26</f>
        <v>21.941666666666666</v>
      </c>
      <c r="X19" s="93">
        <f>[15]Junho!$B$27</f>
        <v>21.020833333333336</v>
      </c>
      <c r="Y19" s="93">
        <f>[15]Junho!$B$28</f>
        <v>20.420833333333338</v>
      </c>
      <c r="Z19" s="93">
        <f>[15]Junho!$B$29</f>
        <v>21.470833333333331</v>
      </c>
      <c r="AA19" s="93">
        <f>[15]Junho!$B$30</f>
        <v>21.620833333333334</v>
      </c>
      <c r="AB19" s="93">
        <f>[15]Junho!$B$31</f>
        <v>22.120833333333334</v>
      </c>
      <c r="AC19" s="93">
        <f>[15]Junho!$B$32</f>
        <v>21.258333333333329</v>
      </c>
      <c r="AD19" s="93">
        <f>[15]Junho!$B$33</f>
        <v>21.408333333333331</v>
      </c>
      <c r="AE19" s="93">
        <f>[15]Junho!$B$34</f>
        <v>20.95</v>
      </c>
      <c r="AF19" s="94">
        <f t="shared" si="3"/>
        <v>21.411171497584537</v>
      </c>
    </row>
    <row r="20" spans="1:33" ht="17.100000000000001" customHeight="1" x14ac:dyDescent="0.2">
      <c r="A20" s="91" t="s">
        <v>10</v>
      </c>
      <c r="B20" s="93">
        <f>[16]Junho!$B$5</f>
        <v>18.425000000000001</v>
      </c>
      <c r="C20" s="93">
        <f>[16]Junho!$B$6</f>
        <v>19.087499999999999</v>
      </c>
      <c r="D20" s="93">
        <f>[16]Junho!$B$7</f>
        <v>19.3</v>
      </c>
      <c r="E20" s="93">
        <f>[16]Junho!$B$8</f>
        <v>20.854166666666668</v>
      </c>
      <c r="F20" s="93">
        <f>[16]Junho!$B$9</f>
        <v>21.841666666666665</v>
      </c>
      <c r="G20" s="93">
        <f>[16]Junho!$B$10</f>
        <v>22.383333333333329</v>
      </c>
      <c r="H20" s="93">
        <f>[16]Junho!$B$11</f>
        <v>21.425000000000001</v>
      </c>
      <c r="I20" s="93">
        <f>[16]Junho!$B$12</f>
        <v>21.966666666666665</v>
      </c>
      <c r="J20" s="93">
        <f>[16]Junho!$B$13</f>
        <v>22.220833333333335</v>
      </c>
      <c r="K20" s="93">
        <f>[16]Junho!$B$14</f>
        <v>23.841666666666665</v>
      </c>
      <c r="L20" s="93">
        <f>[16]Junho!$B$15</f>
        <v>24.037500000000005</v>
      </c>
      <c r="M20" s="93">
        <f>[16]Junho!$B$16</f>
        <v>22.237499999999997</v>
      </c>
      <c r="N20" s="93">
        <f>[16]Junho!$B$17</f>
        <v>22.979166666666671</v>
      </c>
      <c r="O20" s="93">
        <f>[16]Junho!$B$18</f>
        <v>22.920833333333331</v>
      </c>
      <c r="P20" s="93">
        <f>[16]Junho!$B$19</f>
        <v>15.924999999999999</v>
      </c>
      <c r="Q20" s="93">
        <f>[16]Junho!$B$20</f>
        <v>12.608333333333334</v>
      </c>
      <c r="R20" s="93">
        <f>[16]Junho!$B$21</f>
        <v>19.829166666666662</v>
      </c>
      <c r="S20" s="93">
        <f>[16]Junho!$B$22</f>
        <v>18.625</v>
      </c>
      <c r="T20" s="93">
        <f>[16]Junho!$B$23</f>
        <v>13.637500000000003</v>
      </c>
      <c r="U20" s="93">
        <f>[16]Junho!$B$24</f>
        <v>17.220833333333335</v>
      </c>
      <c r="V20" s="93">
        <f>[16]Junho!$B$25</f>
        <v>20.691666666666666</v>
      </c>
      <c r="W20" s="93">
        <f>[16]Junho!$B$26</f>
        <v>21.862500000000001</v>
      </c>
      <c r="X20" s="93">
        <f>[16]Junho!$B$27</f>
        <v>20.208333333333332</v>
      </c>
      <c r="Y20" s="93">
        <f>[16]Junho!$B$28</f>
        <v>19.341666666666669</v>
      </c>
      <c r="Z20" s="93">
        <f>[16]Junho!$B$29</f>
        <v>19.008333333333336</v>
      </c>
      <c r="AA20" s="93">
        <f>[16]Junho!$B$30</f>
        <v>18.7</v>
      </c>
      <c r="AB20" s="93">
        <f>[16]Junho!$B$31</f>
        <v>19.07083333333334</v>
      </c>
      <c r="AC20" s="93">
        <f>[16]Junho!$B$32</f>
        <v>19.283333333333335</v>
      </c>
      <c r="AD20" s="93">
        <f>[16]Junho!$B$33</f>
        <v>20.229166666666664</v>
      </c>
      <c r="AE20" s="93">
        <f>[16]Junho!$B$34</f>
        <v>18.541666666666668</v>
      </c>
      <c r="AF20" s="94">
        <f t="shared" si="3"/>
        <v>19.943472222222223</v>
      </c>
    </row>
    <row r="21" spans="1:33" ht="17.100000000000001" customHeight="1" x14ac:dyDescent="0.2">
      <c r="A21" s="91" t="s">
        <v>11</v>
      </c>
      <c r="B21" s="93">
        <f>[17]Junho!$B$5</f>
        <v>18.75</v>
      </c>
      <c r="C21" s="93">
        <f>[17]Junho!$B$6</f>
        <v>20.037500000000001</v>
      </c>
      <c r="D21" s="93">
        <f>[17]Junho!$B$7</f>
        <v>20.233333333333331</v>
      </c>
      <c r="E21" s="93">
        <f>[17]Junho!$B$8</f>
        <v>21.145833333333332</v>
      </c>
      <c r="F21" s="93">
        <f>[17]Junho!$B$9</f>
        <v>20.479166666666668</v>
      </c>
      <c r="G21" s="93">
        <f>[17]Junho!$B$10</f>
        <v>19.566666666666666</v>
      </c>
      <c r="H21" s="93">
        <f>[17]Junho!$B$11</f>
        <v>19.133333333333333</v>
      </c>
      <c r="I21" s="93">
        <f>[17]Junho!$B$12</f>
        <v>20.716666666666665</v>
      </c>
      <c r="J21" s="93">
        <f>[17]Junho!$B$13</f>
        <v>20.350000000000001</v>
      </c>
      <c r="K21" s="93">
        <f>[17]Junho!$B$14</f>
        <v>21.083333333333332</v>
      </c>
      <c r="L21" s="93">
        <f>[17]Junho!$B$15</f>
        <v>22.36</v>
      </c>
      <c r="M21" s="93">
        <f>[17]Junho!$B$16</f>
        <v>22.245833333333337</v>
      </c>
      <c r="N21" s="93">
        <f>[17]Junho!$B$17</f>
        <v>21.554166666666664</v>
      </c>
      <c r="O21" s="93">
        <f>[17]Junho!$B$18</f>
        <v>22.245833333333334</v>
      </c>
      <c r="P21" s="93">
        <f>[17]Junho!$B$19</f>
        <v>17.05</v>
      </c>
      <c r="Q21" s="93">
        <f>[17]Junho!$B$20</f>
        <v>15.041666666666666</v>
      </c>
      <c r="R21" s="93">
        <f>[17]Junho!$B$21</f>
        <v>19.283333333333335</v>
      </c>
      <c r="S21" s="93">
        <f>[17]Junho!$B$22</f>
        <v>18.641666666666666</v>
      </c>
      <c r="T21" s="93">
        <f>[17]Junho!$B$23</f>
        <v>13.954166666666667</v>
      </c>
      <c r="U21" s="93">
        <f>[17]Junho!$B$24</f>
        <v>18.283333333333335</v>
      </c>
      <c r="V21" s="93">
        <f>[17]Junho!$B$25</f>
        <v>19.695833333333336</v>
      </c>
      <c r="W21" s="93">
        <f>[17]Junho!$B$26</f>
        <v>19.691666666666666</v>
      </c>
      <c r="X21" s="93">
        <f>[17]Junho!$B$27</f>
        <v>19.008333333333333</v>
      </c>
      <c r="Y21" s="93">
        <f>[17]Junho!$B$28</f>
        <v>18.195833333333333</v>
      </c>
      <c r="Z21" s="93">
        <f>[17]Junho!$B$29</f>
        <v>19.233333333333334</v>
      </c>
      <c r="AA21" s="93">
        <f>[17]Junho!$B$30</f>
        <v>18.870833333333337</v>
      </c>
      <c r="AB21" s="93">
        <f>[17]Junho!$B$31</f>
        <v>19.362500000000001</v>
      </c>
      <c r="AC21" s="93">
        <f>[17]Junho!$B$32</f>
        <v>18.733333333333331</v>
      </c>
      <c r="AD21" s="93">
        <f>[17]Junho!$B$33</f>
        <v>17.629166666666666</v>
      </c>
      <c r="AE21" s="93">
        <f>[17]Junho!$B$34</f>
        <v>18.083333333333332</v>
      </c>
      <c r="AF21" s="94">
        <f t="shared" si="3"/>
        <v>19.355333333333341</v>
      </c>
    </row>
    <row r="22" spans="1:33" ht="17.100000000000001" customHeight="1" x14ac:dyDescent="0.2">
      <c r="A22" s="91" t="s">
        <v>12</v>
      </c>
      <c r="B22" s="93" t="str">
        <f>[18]Junho!$B$5</f>
        <v>*</v>
      </c>
      <c r="C22" s="93" t="str">
        <f>[18]Junho!$B$6</f>
        <v>*</v>
      </c>
      <c r="D22" s="93" t="str">
        <f>[18]Junho!$B$7</f>
        <v>*</v>
      </c>
      <c r="E22" s="93" t="str">
        <f>[18]Junho!$B$8</f>
        <v>*</v>
      </c>
      <c r="F22" s="93" t="str">
        <f>[18]Junho!$B$9</f>
        <v>*</v>
      </c>
      <c r="G22" s="93" t="str">
        <f>[18]Junho!$B$10</f>
        <v>*</v>
      </c>
      <c r="H22" s="93" t="str">
        <f>[18]Junho!$B$11</f>
        <v>*</v>
      </c>
      <c r="I22" s="93" t="str">
        <f>[18]Junho!$B$12</f>
        <v>*</v>
      </c>
      <c r="J22" s="93" t="str">
        <f>[18]Junho!$B$13</f>
        <v>*</v>
      </c>
      <c r="K22" s="93" t="str">
        <f>[18]Junho!$B$14</f>
        <v>*</v>
      </c>
      <c r="L22" s="93" t="str">
        <f>[18]Junho!$B$15</f>
        <v>*</v>
      </c>
      <c r="M22" s="93" t="str">
        <f>[18]Junho!$B$16</f>
        <v>*</v>
      </c>
      <c r="N22" s="93" t="str">
        <f>[18]Junho!$B$17</f>
        <v>*</v>
      </c>
      <c r="O22" s="93" t="str">
        <f>[18]Junho!$B$18</f>
        <v>*</v>
      </c>
      <c r="P22" s="93" t="str">
        <f>[18]Junho!$B$19</f>
        <v>*</v>
      </c>
      <c r="Q22" s="93" t="str">
        <f>[18]Junho!$B$20</f>
        <v>*</v>
      </c>
      <c r="R22" s="93" t="str">
        <f>[18]Junho!$B$21</f>
        <v>*</v>
      </c>
      <c r="S22" s="93" t="str">
        <f>[18]Junho!$B$22</f>
        <v>*</v>
      </c>
      <c r="T22" s="93" t="str">
        <f>[18]Junho!$B$23</f>
        <v>*</v>
      </c>
      <c r="U22" s="93" t="str">
        <f>[18]Junho!$B$24</f>
        <v>*</v>
      </c>
      <c r="V22" s="93" t="str">
        <f>[18]Junho!$B$25</f>
        <v>*</v>
      </c>
      <c r="W22" s="93" t="str">
        <f>[18]Junho!$B$26</f>
        <v>*</v>
      </c>
      <c r="X22" s="93" t="str">
        <f>[18]Junho!$B$27</f>
        <v>*</v>
      </c>
      <c r="Y22" s="93" t="str">
        <f>[18]Junho!$B$28</f>
        <v>*</v>
      </c>
      <c r="Z22" s="93" t="str">
        <f>[18]Junho!$B$29</f>
        <v>*</v>
      </c>
      <c r="AA22" s="93" t="str">
        <f>[18]Junho!$B$30</f>
        <v>*</v>
      </c>
      <c r="AB22" s="93" t="str">
        <f>[18]Junho!$B$31</f>
        <v>*</v>
      </c>
      <c r="AC22" s="93" t="str">
        <f>[18]Junho!$B$32</f>
        <v>*</v>
      </c>
      <c r="AD22" s="93" t="str">
        <f>[18]Junho!$B$33</f>
        <v>*</v>
      </c>
      <c r="AE22" s="93" t="str">
        <f>[18]Junho!$B$34</f>
        <v>*</v>
      </c>
      <c r="AF22" s="94" t="s">
        <v>137</v>
      </c>
    </row>
    <row r="23" spans="1:33" ht="17.100000000000001" customHeight="1" x14ac:dyDescent="0.2">
      <c r="A23" s="91" t="s">
        <v>13</v>
      </c>
      <c r="B23" s="93">
        <f>[19]Junho!$B$5</f>
        <v>22.595833333333335</v>
      </c>
      <c r="C23" s="93">
        <f>[19]Junho!$B$6</f>
        <v>23.904166666666665</v>
      </c>
      <c r="D23" s="93">
        <f>[19]Junho!$B$7</f>
        <v>24.858333333333338</v>
      </c>
      <c r="E23" s="93">
        <f>[19]Junho!$B$8</f>
        <v>25.329166666666666</v>
      </c>
      <c r="F23" s="93">
        <f>[19]Junho!$B$9</f>
        <v>24.075000000000003</v>
      </c>
      <c r="G23" s="93">
        <f>[19]Junho!$B$10</f>
        <v>22.183333333333334</v>
      </c>
      <c r="H23" s="93">
        <f>[19]Junho!$B$11</f>
        <v>23.095833333333331</v>
      </c>
      <c r="I23" s="93">
        <f>[19]Junho!$B$12</f>
        <v>23.958333333333332</v>
      </c>
      <c r="J23" s="93">
        <f>[19]Junho!$B$13</f>
        <v>23.941666666666674</v>
      </c>
      <c r="K23" s="93">
        <f>[19]Junho!$B$14</f>
        <v>24.349999999999998</v>
      </c>
      <c r="L23" s="93">
        <f>[19]Junho!$B$15</f>
        <v>25.116666666666664</v>
      </c>
      <c r="M23" s="93">
        <f>[19]Junho!$B$16</f>
        <v>23.770833333333329</v>
      </c>
      <c r="N23" s="93">
        <f>[19]Junho!$B$17</f>
        <v>23.858333333333334</v>
      </c>
      <c r="O23" s="93">
        <f>[19]Junho!$B$18</f>
        <v>24.754166666666666</v>
      </c>
      <c r="P23" s="93">
        <f>[19]Junho!$B$19</f>
        <v>20.712499999999999</v>
      </c>
      <c r="Q23" s="93">
        <f>[19]Junho!$B$20</f>
        <v>19.725000000000001</v>
      </c>
      <c r="R23" s="93">
        <f>[19]Junho!$B$21</f>
        <v>22.25</v>
      </c>
      <c r="S23" s="93">
        <f>[19]Junho!$B$22</f>
        <v>19.183333333333334</v>
      </c>
      <c r="T23" s="93">
        <f>[19]Junho!$B$23</f>
        <v>17.041666666666664</v>
      </c>
      <c r="U23" s="93">
        <f>[19]Junho!$B$24</f>
        <v>20.045833333333331</v>
      </c>
      <c r="V23" s="93">
        <f>[19]Junho!$B$25</f>
        <v>22.333333333333329</v>
      </c>
      <c r="W23" s="93">
        <f>[19]Junho!$B$26</f>
        <v>22.037499999999998</v>
      </c>
      <c r="X23" s="93">
        <f>[19]Junho!$B$27</f>
        <v>21.683333333333337</v>
      </c>
      <c r="Y23" s="93">
        <f>[19]Junho!$B$28</f>
        <v>20.587500000000002</v>
      </c>
      <c r="Z23" s="93">
        <f>[19]Junho!$B$29</f>
        <v>21.379166666666666</v>
      </c>
      <c r="AA23" s="93">
        <f>[19]Junho!$B$30</f>
        <v>22.8125</v>
      </c>
      <c r="AB23" s="93">
        <f>[19]Junho!$B$31</f>
        <v>23.070833333333329</v>
      </c>
      <c r="AC23" s="93">
        <f>[19]Junho!$B$32</f>
        <v>23.287499999999998</v>
      </c>
      <c r="AD23" s="93">
        <f>[19]Junho!$B$33</f>
        <v>22.729166666666668</v>
      </c>
      <c r="AE23" s="93">
        <f>[19]Junho!$B$34</f>
        <v>23.175000000000001</v>
      </c>
      <c r="AF23" s="94">
        <f t="shared" si="3"/>
        <v>22.594861111111111</v>
      </c>
    </row>
    <row r="24" spans="1:33" ht="17.100000000000001" customHeight="1" x14ac:dyDescent="0.2">
      <c r="A24" s="91" t="s">
        <v>14</v>
      </c>
      <c r="B24" s="93">
        <f>[20]Junho!$B$5</f>
        <v>21.125</v>
      </c>
      <c r="C24" s="93">
        <f>[20]Junho!$B$6</f>
        <v>20.141666666666669</v>
      </c>
      <c r="D24" s="93">
        <f>[20]Junho!$B$7</f>
        <v>20.4375</v>
      </c>
      <c r="E24" s="93">
        <f>[20]Junho!$B$8</f>
        <v>22.324999999999999</v>
      </c>
      <c r="F24" s="93">
        <f>[20]Junho!$B$9</f>
        <v>21.458333333333329</v>
      </c>
      <c r="G24" s="93">
        <f>[20]Junho!$B$10</f>
        <v>21.904166666666665</v>
      </c>
      <c r="H24" s="93">
        <f>[20]Junho!$B$11</f>
        <v>22.816666666666666</v>
      </c>
      <c r="I24" s="93">
        <f>[20]Junho!$B$12</f>
        <v>22.091666666666669</v>
      </c>
      <c r="J24" s="93">
        <f>[20]Junho!$B$13</f>
        <v>21.658333333333331</v>
      </c>
      <c r="K24" s="93">
        <f>[20]Junho!$B$14</f>
        <v>22.3</v>
      </c>
      <c r="L24" s="93">
        <f>[20]Junho!$B$15</f>
        <v>22.445833333333329</v>
      </c>
      <c r="M24" s="93">
        <f>[20]Junho!$B$16</f>
        <v>22.166666666666668</v>
      </c>
      <c r="N24" s="93">
        <f>[20]Junho!$B$17</f>
        <v>22.637499999999999</v>
      </c>
      <c r="O24" s="93">
        <f>[20]Junho!$B$18</f>
        <v>23.766666666666669</v>
      </c>
      <c r="P24" s="93">
        <f>[20]Junho!$B$19</f>
        <v>20.937500000000004</v>
      </c>
      <c r="Q24" s="93">
        <f>[20]Junho!$B$20</f>
        <v>18.683333333333334</v>
      </c>
      <c r="R24" s="93">
        <f>[20]Junho!$B$21</f>
        <v>21.904166666666669</v>
      </c>
      <c r="S24" s="93">
        <f>[20]Junho!$B$22</f>
        <v>23.320833333333336</v>
      </c>
      <c r="T24" s="93">
        <f>[20]Junho!$B$23</f>
        <v>19.829166666666666</v>
      </c>
      <c r="U24" s="93">
        <f>[20]Junho!$B$24</f>
        <v>20.36666666666666</v>
      </c>
      <c r="V24" s="93">
        <f>[20]Junho!$B$25</f>
        <v>21.370833333333334</v>
      </c>
      <c r="W24" s="93">
        <f>[20]Junho!$B$26</f>
        <v>20.579166666666669</v>
      </c>
      <c r="X24" s="93">
        <f>[20]Junho!$B$27</f>
        <v>20.037499999999998</v>
      </c>
      <c r="Y24" s="93">
        <f>[20]Junho!$B$28</f>
        <v>20</v>
      </c>
      <c r="Z24" s="93">
        <f>[20]Junho!$B$29</f>
        <v>22.200000000000003</v>
      </c>
      <c r="AA24" s="93">
        <f>[20]Junho!$B$30</f>
        <v>21.608333333333331</v>
      </c>
      <c r="AB24" s="93">
        <f>[20]Junho!$B$31</f>
        <v>20.466666666666665</v>
      </c>
      <c r="AC24" s="93">
        <f>[20]Junho!$B$32</f>
        <v>18.729166666666664</v>
      </c>
      <c r="AD24" s="93">
        <f>[20]Junho!$B$33</f>
        <v>19.666666666666664</v>
      </c>
      <c r="AE24" s="93">
        <f>[20]Junho!$B$34</f>
        <v>20.75</v>
      </c>
      <c r="AF24" s="94">
        <f t="shared" si="3"/>
        <v>21.257499999999997</v>
      </c>
    </row>
    <row r="25" spans="1:33" ht="17.100000000000001" customHeight="1" x14ac:dyDescent="0.2">
      <c r="A25" s="91" t="s">
        <v>15</v>
      </c>
      <c r="B25" s="93">
        <f>[21]Junho!$B$5</f>
        <v>16.895833333333336</v>
      </c>
      <c r="C25" s="93">
        <f>[21]Junho!$B$6</f>
        <v>18.033333333333331</v>
      </c>
      <c r="D25" s="93">
        <f>[21]Junho!$B$7</f>
        <v>18.537499999999998</v>
      </c>
      <c r="E25" s="93">
        <f>[21]Junho!$B$8</f>
        <v>19.849999999999998</v>
      </c>
      <c r="F25" s="93">
        <f>[21]Junho!$B$9</f>
        <v>20.041666666666668</v>
      </c>
      <c r="G25" s="93">
        <f>[21]Junho!$B$10</f>
        <v>19.608333333333331</v>
      </c>
      <c r="H25" s="93">
        <f>[21]Junho!$B$11</f>
        <v>20.737500000000001</v>
      </c>
      <c r="I25" s="93">
        <f>[21]Junho!$B$12</f>
        <v>21.537500000000005</v>
      </c>
      <c r="J25" s="93">
        <f>[21]Junho!$B$13</f>
        <v>21.495833333333334</v>
      </c>
      <c r="K25" s="93">
        <f>[21]Junho!$B$14</f>
        <v>22.30416666666666</v>
      </c>
      <c r="L25" s="93">
        <f>[21]Junho!$B$15</f>
        <v>22.766666666666669</v>
      </c>
      <c r="M25" s="93">
        <f>[21]Junho!$B$16</f>
        <v>21.283333333333335</v>
      </c>
      <c r="N25" s="93">
        <f>[21]Junho!$B$17</f>
        <v>21.833333333333329</v>
      </c>
      <c r="O25" s="93">
        <f>[21]Junho!$B$18</f>
        <v>22.462500000000002</v>
      </c>
      <c r="P25" s="93">
        <f>[21]Junho!$B$19</f>
        <v>14.329166666666666</v>
      </c>
      <c r="Q25" s="93">
        <f>[21]Junho!$B$20</f>
        <v>11.4</v>
      </c>
      <c r="R25" s="93">
        <f>[21]Junho!$B$21</f>
        <v>18.208333333333332</v>
      </c>
      <c r="S25" s="93">
        <f>[21]Junho!$B$22</f>
        <v>16.154166666666669</v>
      </c>
      <c r="T25" s="93">
        <f>[21]Junho!$B$23</f>
        <v>11.920833333333334</v>
      </c>
      <c r="U25" s="93">
        <f>[21]Junho!$B$24</f>
        <v>15.374999999999998</v>
      </c>
      <c r="V25" s="93">
        <f>[21]Junho!$B$25</f>
        <v>19.441666666666666</v>
      </c>
      <c r="W25" s="93">
        <f>[21]Junho!$B$26</f>
        <v>19.616666666666667</v>
      </c>
      <c r="X25" s="93">
        <f>[21]Junho!$B$27</f>
        <v>19.958333333333332</v>
      </c>
      <c r="Y25" s="93">
        <f>[21]Junho!$B$28</f>
        <v>19.074999999999999</v>
      </c>
      <c r="Z25" s="93">
        <f>[21]Junho!$B$29</f>
        <v>16.829166666666662</v>
      </c>
      <c r="AA25" s="93">
        <f>[21]Junho!$B$30</f>
        <v>16.700000000000003</v>
      </c>
      <c r="AB25" s="93">
        <f>[21]Junho!$B$31</f>
        <v>17.349999999999998</v>
      </c>
      <c r="AC25" s="93">
        <f>[21]Junho!$B$32</f>
        <v>17.445833333333333</v>
      </c>
      <c r="AD25" s="93">
        <f>[21]Junho!$B$33</f>
        <v>17.487499999999997</v>
      </c>
      <c r="AE25" s="93">
        <f>[21]Junho!$B$34</f>
        <v>18.566666666666666</v>
      </c>
      <c r="AF25" s="94">
        <f t="shared" si="3"/>
        <v>18.574861111111108</v>
      </c>
    </row>
    <row r="26" spans="1:33" ht="17.100000000000001" customHeight="1" x14ac:dyDescent="0.2">
      <c r="A26" s="91" t="s">
        <v>16</v>
      </c>
      <c r="B26" s="93">
        <f>[22]Junho!$B$5</f>
        <v>19.274999999999995</v>
      </c>
      <c r="C26" s="93">
        <f>[22]Junho!$B$6</f>
        <v>21.604166666666668</v>
      </c>
      <c r="D26" s="93">
        <f>[22]Junho!$B$7</f>
        <v>24.00833333333334</v>
      </c>
      <c r="E26" s="93">
        <f>[22]Junho!$B$8</f>
        <v>25.462500000000006</v>
      </c>
      <c r="F26" s="93">
        <f>[22]Junho!$B$9</f>
        <v>25.549999999999997</v>
      </c>
      <c r="G26" s="93">
        <f>[22]Junho!$B$10</f>
        <v>22.6</v>
      </c>
      <c r="H26" s="93" t="str">
        <f>[22]Junho!$B$11</f>
        <v>*</v>
      </c>
      <c r="I26" s="93" t="str">
        <f>[22]Junho!$B$12</f>
        <v>*</v>
      </c>
      <c r="J26" s="93" t="str">
        <f>[22]Junho!$B$13</f>
        <v>*</v>
      </c>
      <c r="K26" s="93" t="str">
        <f>[22]Junho!$B$14</f>
        <v>*</v>
      </c>
      <c r="L26" s="93" t="str">
        <f>[22]Junho!$B$15</f>
        <v>*</v>
      </c>
      <c r="M26" s="93" t="str">
        <f>[22]Junho!$B$16</f>
        <v>*</v>
      </c>
      <c r="N26" s="93" t="str">
        <f>[22]Junho!$B$17</f>
        <v>*</v>
      </c>
      <c r="O26" s="93" t="str">
        <f>[22]Junho!$B$18</f>
        <v>*</v>
      </c>
      <c r="P26" s="93" t="str">
        <f>[22]Junho!$B$19</f>
        <v>*</v>
      </c>
      <c r="Q26" s="93" t="str">
        <f>[22]Junho!$B$20</f>
        <v>*</v>
      </c>
      <c r="R26" s="93" t="str">
        <f>[22]Junho!$B$21</f>
        <v>*</v>
      </c>
      <c r="S26" s="93" t="str">
        <f>[22]Junho!$B$22</f>
        <v>*</v>
      </c>
      <c r="T26" s="93" t="str">
        <f>[22]Junho!$B$23</f>
        <v>*</v>
      </c>
      <c r="U26" s="93" t="str">
        <f>[22]Junho!$B$24</f>
        <v>*</v>
      </c>
      <c r="V26" s="93" t="str">
        <f>[22]Junho!$B$25</f>
        <v>*</v>
      </c>
      <c r="W26" s="93" t="str">
        <f>[22]Junho!$B$26</f>
        <v>*</v>
      </c>
      <c r="X26" s="93" t="str">
        <f>[22]Junho!$B$27</f>
        <v>*</v>
      </c>
      <c r="Y26" s="93" t="str">
        <f>[22]Junho!$B$28</f>
        <v>*</v>
      </c>
      <c r="Z26" s="93" t="str">
        <f>[22]Junho!$B$29</f>
        <v>*</v>
      </c>
      <c r="AA26" s="93" t="str">
        <f>[22]Junho!$B$30</f>
        <v>*</v>
      </c>
      <c r="AB26" s="93" t="str">
        <f>[22]Junho!$B$31</f>
        <v>*</v>
      </c>
      <c r="AC26" s="93" t="str">
        <f>[22]Junho!$B$32</f>
        <v>*</v>
      </c>
      <c r="AD26" s="93" t="str">
        <f>[22]Junho!$B$33</f>
        <v>*</v>
      </c>
      <c r="AE26" s="93" t="str">
        <f>[22]Junho!$B$34</f>
        <v>*</v>
      </c>
      <c r="AF26" s="94">
        <f t="shared" si="3"/>
        <v>23.083333333333332</v>
      </c>
    </row>
    <row r="27" spans="1:33" ht="17.100000000000001" customHeight="1" x14ac:dyDescent="0.2">
      <c r="A27" s="91" t="s">
        <v>17</v>
      </c>
      <c r="B27" s="93">
        <f>[23]Junho!$B$5</f>
        <v>19.445833333333336</v>
      </c>
      <c r="C27" s="93">
        <f>[23]Junho!$B$6</f>
        <v>20.541666666666668</v>
      </c>
      <c r="D27" s="93">
        <f>[23]Junho!$B$7</f>
        <v>20.074999999999996</v>
      </c>
      <c r="E27" s="93">
        <f>[23]Junho!$B$8</f>
        <v>21.241666666666671</v>
      </c>
      <c r="F27" s="93">
        <f>[23]Junho!$B$9</f>
        <v>21.333333333333332</v>
      </c>
      <c r="G27" s="93">
        <f>[23]Junho!$B$10</f>
        <v>21.658333333333335</v>
      </c>
      <c r="H27" s="93">
        <f>[23]Junho!$B$11</f>
        <v>20.812500000000004</v>
      </c>
      <c r="I27" s="93">
        <f>[23]Junho!$B$12</f>
        <v>21.941666666666666</v>
      </c>
      <c r="J27" s="93">
        <f>[23]Junho!$B$13</f>
        <v>22.941666666666663</v>
      </c>
      <c r="K27" s="93">
        <f>[23]Junho!$B$14</f>
        <v>21.883333333333329</v>
      </c>
      <c r="L27" s="93">
        <f>[23]Junho!$B$15</f>
        <v>22.795833333333338</v>
      </c>
      <c r="M27" s="93">
        <f>[23]Junho!$B$16</f>
        <v>22.387500000000003</v>
      </c>
      <c r="N27" s="93">
        <f>[23]Junho!$B$17</f>
        <v>22.770833333333332</v>
      </c>
      <c r="O27" s="93">
        <f>[23]Junho!$B$18</f>
        <v>22.624999999999996</v>
      </c>
      <c r="P27" s="93">
        <f>[23]Junho!$B$19</f>
        <v>17.229166666666668</v>
      </c>
      <c r="Q27" s="93">
        <f>[23]Junho!$B$20</f>
        <v>14.841666666666669</v>
      </c>
      <c r="R27" s="93">
        <f>[23]Junho!$B$21</f>
        <v>20.591666666666669</v>
      </c>
      <c r="S27" s="93">
        <f>[23]Junho!$B$22</f>
        <v>19.337499999999999</v>
      </c>
      <c r="T27" s="93">
        <f>[23]Junho!$B$23</f>
        <v>14.737499999999997</v>
      </c>
      <c r="U27" s="93">
        <f>[23]Junho!$B$24</f>
        <v>17.945833333333333</v>
      </c>
      <c r="V27" s="93">
        <f>[23]Junho!$B$25</f>
        <v>20.795833333333331</v>
      </c>
      <c r="W27" s="93">
        <f>[23]Junho!$B$26</f>
        <v>21.170833333333334</v>
      </c>
      <c r="X27" s="93">
        <f>[23]Junho!$B$27</f>
        <v>19.358333333333331</v>
      </c>
      <c r="Y27" s="93">
        <f>[23]Junho!$B$28</f>
        <v>18.341666666666665</v>
      </c>
      <c r="Z27" s="93">
        <f>[23]Junho!$B$29</f>
        <v>19.670833333333331</v>
      </c>
      <c r="AA27" s="93">
        <f>[23]Junho!$B$30</f>
        <v>19.495833333333334</v>
      </c>
      <c r="AB27" s="93">
        <f>[23]Junho!$B$31</f>
        <v>19.237500000000001</v>
      </c>
      <c r="AC27" s="93">
        <f>[23]Junho!$B$32</f>
        <v>19.237499999999997</v>
      </c>
      <c r="AD27" s="93">
        <f>[23]Junho!$B$33</f>
        <v>19.458333333333332</v>
      </c>
      <c r="AE27" s="93">
        <f>[23]Junho!$B$34</f>
        <v>18.508333333333329</v>
      </c>
      <c r="AF27" s="94">
        <f>AVERAGE(B27:AE27)</f>
        <v>20.080416666666665</v>
      </c>
    </row>
    <row r="28" spans="1:33" ht="17.100000000000001" customHeight="1" x14ac:dyDescent="0.2">
      <c r="A28" s="91" t="s">
        <v>18</v>
      </c>
      <c r="B28" s="93">
        <f>[24]Junho!$B$5</f>
        <v>20.875</v>
      </c>
      <c r="C28" s="93">
        <f>[24]Junho!$B$6</f>
        <v>20.458333333333332</v>
      </c>
      <c r="D28" s="93">
        <f>[24]Junho!$B$7</f>
        <v>20.395833333333332</v>
      </c>
      <c r="E28" s="93">
        <f>[24]Junho!$B$8</f>
        <v>22.108333333333331</v>
      </c>
      <c r="F28" s="93">
        <f>[24]Junho!$B$9</f>
        <v>20.579166666666666</v>
      </c>
      <c r="G28" s="93">
        <f>[24]Junho!$B$10</f>
        <v>20.345833333333331</v>
      </c>
      <c r="H28" s="93">
        <f>[24]Junho!$B$11</f>
        <v>21.008333333333336</v>
      </c>
      <c r="I28" s="93">
        <f>[24]Junho!$B$12</f>
        <v>21.824999999999992</v>
      </c>
      <c r="J28" s="93">
        <f>[24]Junho!$B$13</f>
        <v>21.891666666666666</v>
      </c>
      <c r="K28" s="93">
        <f>[24]Junho!$B$14</f>
        <v>22.208333333333332</v>
      </c>
      <c r="L28" s="93">
        <f>[24]Junho!$B$15</f>
        <v>21.899999999999995</v>
      </c>
      <c r="M28" s="93">
        <f>[24]Junho!$B$16</f>
        <v>21.666666666666668</v>
      </c>
      <c r="N28" s="93">
        <f>[24]Junho!$B$17</f>
        <v>21.454166666666666</v>
      </c>
      <c r="O28" s="93">
        <f>[24]Junho!$B$18</f>
        <v>21.787499999999998</v>
      </c>
      <c r="P28" s="93">
        <f>[24]Junho!$B$19</f>
        <v>17.474999999999998</v>
      </c>
      <c r="Q28" s="93">
        <f>[24]Junho!$B$20</f>
        <v>17.137499999999999</v>
      </c>
      <c r="R28" s="93">
        <f>[24]Junho!$B$21</f>
        <v>21.350000000000005</v>
      </c>
      <c r="S28" s="93">
        <f>[24]Junho!$B$22</f>
        <v>19.704166666666666</v>
      </c>
      <c r="T28" s="93">
        <f>[24]Junho!$B$23</f>
        <v>15.366666666666669</v>
      </c>
      <c r="U28" s="93">
        <f>[24]Junho!$B$24</f>
        <v>19.204166666666669</v>
      </c>
      <c r="V28" s="93">
        <f>[24]Junho!$B$25</f>
        <v>21.333333333333332</v>
      </c>
      <c r="W28" s="93">
        <f>[24]Junho!$B$26</f>
        <v>20.675000000000004</v>
      </c>
      <c r="X28" s="93">
        <f>[24]Junho!$B$27</f>
        <v>20.370833333333334</v>
      </c>
      <c r="Y28" s="93">
        <f>[24]Junho!$B$28</f>
        <v>19.658333333333335</v>
      </c>
      <c r="Z28" s="93">
        <f>[24]Junho!$B$29</f>
        <v>20.237500000000001</v>
      </c>
      <c r="AA28" s="93">
        <f>[24]Junho!$B$30</f>
        <v>20.225000000000001</v>
      </c>
      <c r="AB28" s="93">
        <f>[24]Junho!$B$31</f>
        <v>20.324999999999999</v>
      </c>
      <c r="AC28" s="93">
        <f>[24]Junho!$B$32</f>
        <v>19.5</v>
      </c>
      <c r="AD28" s="93">
        <f>[24]Junho!$B$33</f>
        <v>19.033333333333335</v>
      </c>
      <c r="AE28" s="93">
        <f>[24]Junho!$B$34</f>
        <v>20.312500000000004</v>
      </c>
      <c r="AF28" s="94">
        <f t="shared" si="3"/>
        <v>20.347083333333334</v>
      </c>
    </row>
    <row r="29" spans="1:33" ht="17.100000000000001" customHeight="1" x14ac:dyDescent="0.2">
      <c r="A29" s="91" t="s">
        <v>19</v>
      </c>
      <c r="B29" s="93">
        <f>[25]Junho!$B$5</f>
        <v>17.720833333333335</v>
      </c>
      <c r="C29" s="93">
        <f>[25]Junho!$B$6</f>
        <v>18.099999999999998</v>
      </c>
      <c r="D29" s="93">
        <f>[25]Junho!$B$7</f>
        <v>18.195833333333329</v>
      </c>
      <c r="E29" s="93">
        <f>[25]Junho!$B$8</f>
        <v>20.154166666666669</v>
      </c>
      <c r="F29" s="93">
        <f>[25]Junho!$B$9</f>
        <v>21.599999999999998</v>
      </c>
      <c r="G29" s="93">
        <f>[25]Junho!$B$10</f>
        <v>20.925000000000001</v>
      </c>
      <c r="H29" s="93">
        <f>[25]Junho!$B$11</f>
        <v>21.524999999999995</v>
      </c>
      <c r="I29" s="93">
        <f>[25]Junho!$B$12</f>
        <v>22.341666666666665</v>
      </c>
      <c r="J29" s="93">
        <f>[25]Junho!$B$13</f>
        <v>22.375</v>
      </c>
      <c r="K29" s="93">
        <f>[25]Junho!$B$14</f>
        <v>23.633333333333329</v>
      </c>
      <c r="L29" s="93">
        <f>[25]Junho!$B$15</f>
        <v>23.020833333333332</v>
      </c>
      <c r="M29" s="93">
        <f>[25]Junho!$B$16</f>
        <v>19.041666666666664</v>
      </c>
      <c r="N29" s="93">
        <f>[25]Junho!$B$17</f>
        <v>20.870833333333334</v>
      </c>
      <c r="O29" s="93">
        <f>[25]Junho!$B$18</f>
        <v>22.083333333333332</v>
      </c>
      <c r="P29" s="93">
        <f>[25]Junho!$B$19</f>
        <v>14.95</v>
      </c>
      <c r="Q29" s="93">
        <f>[25]Junho!$B$20</f>
        <v>12.842857142857142</v>
      </c>
      <c r="R29" s="93">
        <f>[25]Junho!$B$21</f>
        <v>20.389999999999997</v>
      </c>
      <c r="S29" s="93">
        <f>[25]Junho!$B$22</f>
        <v>17.425000000000001</v>
      </c>
      <c r="T29" s="93">
        <f>[25]Junho!$B$23</f>
        <v>15.249999999999998</v>
      </c>
      <c r="U29" s="93">
        <f>[25]Junho!$B$24</f>
        <v>18.987499999999997</v>
      </c>
      <c r="V29" s="93">
        <f>[25]Junho!$B$25</f>
        <v>22.574999999999999</v>
      </c>
      <c r="W29" s="93">
        <f>[25]Junho!$B$26</f>
        <v>24.008333333333336</v>
      </c>
      <c r="X29" s="93">
        <f>[25]Junho!$B$27</f>
        <v>24.03</v>
      </c>
      <c r="Y29" s="93">
        <f>[25]Junho!$B$28</f>
        <v>22.058333333333334</v>
      </c>
      <c r="Z29" s="93">
        <f>[25]Junho!$B$29</f>
        <v>19.18888888888889</v>
      </c>
      <c r="AA29" s="93">
        <f>[25]Junho!$B$30</f>
        <v>19.574999999999999</v>
      </c>
      <c r="AB29" s="93">
        <f>[25]Junho!$B$31</f>
        <v>20.700000000000003</v>
      </c>
      <c r="AC29" s="93">
        <f>[25]Junho!$B$32</f>
        <v>21.029999999999998</v>
      </c>
      <c r="AD29" s="93">
        <f>[25]Junho!$B$33</f>
        <v>22.157142857142862</v>
      </c>
      <c r="AE29" s="93">
        <f>[25]Junho!$B$34</f>
        <v>17.260000000000002</v>
      </c>
      <c r="AF29" s="94">
        <f t="shared" si="3"/>
        <v>20.133851851851848</v>
      </c>
    </row>
    <row r="30" spans="1:33" ht="17.100000000000001" customHeight="1" x14ac:dyDescent="0.2">
      <c r="A30" s="91" t="s">
        <v>31</v>
      </c>
      <c r="B30" s="93">
        <f>[26]Junho!$B$5</f>
        <v>19.725000000000005</v>
      </c>
      <c r="C30" s="93">
        <f>[26]Junho!$B$6</f>
        <v>19.595833333333335</v>
      </c>
      <c r="D30" s="93">
        <f>[26]Junho!$B$7</f>
        <v>20.675000000000001</v>
      </c>
      <c r="E30" s="93">
        <f>[26]Junho!$B$8</f>
        <v>22.104166666666661</v>
      </c>
      <c r="F30" s="93">
        <f>[26]Junho!$B$9</f>
        <v>21.854166666666668</v>
      </c>
      <c r="G30" s="93">
        <f>[26]Junho!$B$10</f>
        <v>22.733333333333331</v>
      </c>
      <c r="H30" s="93">
        <f>[26]Junho!$B$11</f>
        <v>22.079166666666666</v>
      </c>
      <c r="I30" s="93">
        <f>[26]Junho!$B$12</f>
        <v>23.766666666666666</v>
      </c>
      <c r="J30" s="93">
        <f>[26]Junho!$B$13</f>
        <v>23.854166666666668</v>
      </c>
      <c r="K30" s="93">
        <f>[26]Junho!$B$14</f>
        <v>23.258333333333329</v>
      </c>
      <c r="L30" s="93">
        <f>[26]Junho!$B$15</f>
        <v>23.3</v>
      </c>
      <c r="M30" s="93">
        <f>[26]Junho!$B$16</f>
        <v>23.441666666666663</v>
      </c>
      <c r="N30" s="93">
        <f>[26]Junho!$B$17</f>
        <v>23.408333333333335</v>
      </c>
      <c r="O30" s="93">
        <f>[26]Junho!$B$18</f>
        <v>23.591666666666665</v>
      </c>
      <c r="P30" s="93">
        <f>[26]Junho!$B$19</f>
        <v>17.216666666666665</v>
      </c>
      <c r="Q30" s="93">
        <f>[26]Junho!$B$20</f>
        <v>15.679166666666665</v>
      </c>
      <c r="R30" s="93">
        <f>[26]Junho!$B$21</f>
        <v>22.666666666666668</v>
      </c>
      <c r="S30" s="93">
        <f>[26]Junho!$B$22</f>
        <v>20.412499999999998</v>
      </c>
      <c r="T30" s="93">
        <f>[26]Junho!$B$23</f>
        <v>13.762500000000001</v>
      </c>
      <c r="U30" s="93">
        <f>[26]Junho!$B$24</f>
        <v>18.770833333333339</v>
      </c>
      <c r="V30" s="93">
        <f>[26]Junho!$B$25</f>
        <v>22.387500000000003</v>
      </c>
      <c r="W30" s="93">
        <f>[26]Junho!$B$26</f>
        <v>22.454166666666666</v>
      </c>
      <c r="X30" s="93">
        <f>[26]Junho!$B$27</f>
        <v>21.525000000000002</v>
      </c>
      <c r="Y30" s="93">
        <f>[26]Junho!$B$28</f>
        <v>20.2</v>
      </c>
      <c r="Z30" s="93">
        <f>[26]Junho!$B$29</f>
        <v>20.258333333333333</v>
      </c>
      <c r="AA30" s="93">
        <f>[26]Junho!$B$30</f>
        <v>20.391666666666666</v>
      </c>
      <c r="AB30" s="93">
        <f>[26]Junho!$B$31</f>
        <v>20.787500000000001</v>
      </c>
      <c r="AC30" s="93">
        <f>[26]Junho!$B$32</f>
        <v>20.920833333333331</v>
      </c>
      <c r="AD30" s="93">
        <f>[26]Junho!$B$33</f>
        <v>21.179166666666671</v>
      </c>
      <c r="AE30" s="93">
        <f>[26]Junho!$B$34</f>
        <v>21.3125</v>
      </c>
      <c r="AF30" s="94">
        <f t="shared" si="3"/>
        <v>21.110416666666662</v>
      </c>
    </row>
    <row r="31" spans="1:33" ht="17.100000000000001" customHeight="1" x14ac:dyDescent="0.2">
      <c r="A31" s="91" t="s">
        <v>51</v>
      </c>
      <c r="B31" s="93">
        <f>[27]Junho!$B$5</f>
        <v>22.795833333333334</v>
      </c>
      <c r="C31" s="93">
        <f>[27]Junho!$B$6</f>
        <v>22.775000000000002</v>
      </c>
      <c r="D31" s="93">
        <f>[27]Junho!$B$7</f>
        <v>23.808333333333334</v>
      </c>
      <c r="E31" s="93">
        <f>[27]Junho!$B$8</f>
        <v>24.383333333333329</v>
      </c>
      <c r="F31" s="93">
        <f>[27]Junho!$B$9</f>
        <v>22.987500000000008</v>
      </c>
      <c r="G31" s="93">
        <f>[27]Junho!$B$10</f>
        <v>23.116666666666671</v>
      </c>
      <c r="H31" s="93">
        <f>[27]Junho!$B$11</f>
        <v>23.883333333333329</v>
      </c>
      <c r="I31" s="93">
        <f>[27]Junho!$B$12</f>
        <v>24.395833333333332</v>
      </c>
      <c r="J31" s="93">
        <f>[27]Junho!$B$13</f>
        <v>24.162499999999994</v>
      </c>
      <c r="K31" s="93">
        <f>[27]Junho!$B$14</f>
        <v>24.299999999999994</v>
      </c>
      <c r="L31" s="93">
        <f>[27]Junho!$B$15</f>
        <v>23.849999999999998</v>
      </c>
      <c r="M31" s="93">
        <f>[27]Junho!$B$16</f>
        <v>24.029166666666665</v>
      </c>
      <c r="N31" s="93">
        <f>[27]Junho!$B$17</f>
        <v>23.733333333333338</v>
      </c>
      <c r="O31" s="93">
        <f>[27]Junho!$B$18</f>
        <v>23.583333333333332</v>
      </c>
      <c r="P31" s="93">
        <f>[27]Junho!$B$19</f>
        <v>21.908333333333331</v>
      </c>
      <c r="Q31" s="93">
        <f>[27]Junho!$B$20</f>
        <v>20.287500000000005</v>
      </c>
      <c r="R31" s="93">
        <f>[27]Junho!$B$21</f>
        <v>24.025000000000002</v>
      </c>
      <c r="S31" s="93">
        <f>[27]Junho!$B$22</f>
        <v>22.454166666666669</v>
      </c>
      <c r="T31" s="93">
        <f>[27]Junho!$B$23</f>
        <v>16.879166666666666</v>
      </c>
      <c r="U31" s="93">
        <f>[27]Junho!$B$24</f>
        <v>20.345833333333335</v>
      </c>
      <c r="V31" s="93">
        <f>[27]Junho!$B$25</f>
        <v>23.162500000000005</v>
      </c>
      <c r="W31" s="93">
        <f>[27]Junho!$B$26</f>
        <v>22.941666666666666</v>
      </c>
      <c r="X31" s="93">
        <f>[27]Junho!$B$27</f>
        <v>22.416666666666661</v>
      </c>
      <c r="Y31" s="93">
        <f>[27]Junho!$B$28</f>
        <v>21.787500000000005</v>
      </c>
      <c r="Z31" s="93">
        <f>[27]Junho!$B$29</f>
        <v>22.824999999999999</v>
      </c>
      <c r="AA31" s="93">
        <f>[27]Junho!$B$30</f>
        <v>23.495833333333337</v>
      </c>
      <c r="AB31" s="93">
        <f>[27]Junho!$B$31</f>
        <v>23.849999999999998</v>
      </c>
      <c r="AC31" s="93">
        <f>[27]Junho!$B$32</f>
        <v>22.854166666666668</v>
      </c>
      <c r="AD31" s="93">
        <f>[27]Junho!$B$33</f>
        <v>21.875</v>
      </c>
      <c r="AE31" s="93">
        <f>[27]Junho!$B$34</f>
        <v>22.479166666666668</v>
      </c>
      <c r="AF31" s="94">
        <f>AVERAGE(B31:AE31)</f>
        <v>22.846388888888892</v>
      </c>
    </row>
    <row r="32" spans="1:33" ht="17.100000000000001" customHeight="1" x14ac:dyDescent="0.2">
      <c r="A32" s="91" t="s">
        <v>20</v>
      </c>
      <c r="B32" s="93">
        <f>[28]Junho!$B$5</f>
        <v>21.041666666666668</v>
      </c>
      <c r="C32" s="93">
        <f>[28]Junho!$B$6</f>
        <v>19.45</v>
      </c>
      <c r="D32" s="93">
        <f>[28]Junho!$B$7</f>
        <v>19.545833333333331</v>
      </c>
      <c r="E32" s="93">
        <f>[28]Junho!$B$8</f>
        <v>21.474999999999998</v>
      </c>
      <c r="F32" s="93">
        <f>[28]Junho!$B$9</f>
        <v>21.641666666666666</v>
      </c>
      <c r="G32" s="93">
        <f>[28]Junho!$B$10</f>
        <v>22.066666666666663</v>
      </c>
      <c r="H32" s="93">
        <f>[28]Junho!$B$11</f>
        <v>23.249999999999996</v>
      </c>
      <c r="I32" s="93">
        <f>[28]Junho!$B$12</f>
        <v>22.945833333333336</v>
      </c>
      <c r="J32" s="93">
        <f>[28]Junho!$B$13</f>
        <v>22.870833333333334</v>
      </c>
      <c r="K32" s="93">
        <f>[28]Junho!$B$14</f>
        <v>23.608333333333331</v>
      </c>
      <c r="L32" s="93">
        <f>[28]Junho!$B$15</f>
        <v>24.570833333333336</v>
      </c>
      <c r="M32" s="93">
        <f>[28]Junho!$B$16</f>
        <v>24.295833333333334</v>
      </c>
      <c r="N32" s="93">
        <f>[28]Junho!$B$17</f>
        <v>24.674999999999997</v>
      </c>
      <c r="O32" s="93">
        <f>[28]Junho!$B$18</f>
        <v>24.754166666666666</v>
      </c>
      <c r="P32" s="93">
        <f>[28]Junho!$B$19</f>
        <v>19.775000000000002</v>
      </c>
      <c r="Q32" s="93">
        <f>[28]Junho!$B$20</f>
        <v>18.887500000000003</v>
      </c>
      <c r="R32" s="93">
        <f>[28]Junho!$B$21</f>
        <v>21.633333333333329</v>
      </c>
      <c r="S32" s="93">
        <f>[28]Junho!$B$22</f>
        <v>24.025000000000006</v>
      </c>
      <c r="T32" s="93">
        <f>[28]Junho!$B$23</f>
        <v>19.475000000000005</v>
      </c>
      <c r="U32" s="93">
        <f>[28]Junho!$B$24</f>
        <v>20.533333333333335</v>
      </c>
      <c r="V32" s="93">
        <f>[28]Junho!$B$25</f>
        <v>22</v>
      </c>
      <c r="W32" s="93">
        <f>[28]Junho!$B$26</f>
        <v>21.637500000000003</v>
      </c>
      <c r="X32" s="93">
        <f>[28]Junho!$B$27</f>
        <v>21.462499999999995</v>
      </c>
      <c r="Y32" s="93">
        <f>[28]Junho!$B$28</f>
        <v>20.904166666666669</v>
      </c>
      <c r="Z32" s="93">
        <f>[28]Junho!$B$29</f>
        <v>21.945833333333336</v>
      </c>
      <c r="AA32" s="93">
        <f>[28]Junho!$B$30</f>
        <v>21.004166666666663</v>
      </c>
      <c r="AB32" s="93">
        <f>[28]Junho!$B$31</f>
        <v>20.195833333333333</v>
      </c>
      <c r="AC32" s="93">
        <f>[28]Junho!$B$32</f>
        <v>19.425000000000001</v>
      </c>
      <c r="AD32" s="93">
        <f>[28]Junho!$B$33</f>
        <v>19.954166666666662</v>
      </c>
      <c r="AE32" s="93">
        <f>[28]Junho!$B$34</f>
        <v>21.879166666666666</v>
      </c>
      <c r="AF32" s="94">
        <f>AVERAGE(B32:AE32)</f>
        <v>21.697638888888886</v>
      </c>
    </row>
    <row r="33" spans="1:35" s="90" customFormat="1" ht="17.100000000000001" customHeight="1" thickBot="1" x14ac:dyDescent="0.25">
      <c r="A33" s="101" t="s">
        <v>34</v>
      </c>
      <c r="B33" s="102">
        <f t="shared" ref="B33:AF33" si="4">AVERAGE(B5:B32)</f>
        <v>20.143589743589743</v>
      </c>
      <c r="C33" s="102">
        <f t="shared" si="4"/>
        <v>20.435695006747643</v>
      </c>
      <c r="D33" s="102">
        <f t="shared" si="4"/>
        <v>20.842899944258644</v>
      </c>
      <c r="E33" s="102">
        <f t="shared" si="4"/>
        <v>22.290064102564102</v>
      </c>
      <c r="F33" s="102">
        <f t="shared" si="4"/>
        <v>22.045673076923073</v>
      </c>
      <c r="G33" s="102">
        <f t="shared" si="4"/>
        <v>21.731410256410257</v>
      </c>
      <c r="H33" s="102">
        <f t="shared" si="4"/>
        <v>22.128166666666665</v>
      </c>
      <c r="I33" s="102">
        <f t="shared" si="4"/>
        <v>22.677999999999997</v>
      </c>
      <c r="J33" s="102">
        <f t="shared" si="4"/>
        <v>22.65733333333333</v>
      </c>
      <c r="K33" s="102">
        <f t="shared" si="4"/>
        <v>23.224666666666664</v>
      </c>
      <c r="L33" s="102">
        <f t="shared" si="4"/>
        <v>23.510566666666669</v>
      </c>
      <c r="M33" s="102">
        <f t="shared" si="4"/>
        <v>22.703000000000003</v>
      </c>
      <c r="N33" s="102">
        <f t="shared" si="4"/>
        <v>22.950833333333332</v>
      </c>
      <c r="O33" s="102">
        <f t="shared" si="4"/>
        <v>23.344999999999999</v>
      </c>
      <c r="P33" s="102">
        <f t="shared" si="4"/>
        <v>18.050405797101448</v>
      </c>
      <c r="Q33" s="102">
        <f t="shared" si="4"/>
        <v>16.279057422969188</v>
      </c>
      <c r="R33" s="102">
        <f t="shared" si="4"/>
        <v>21.280484057971016</v>
      </c>
      <c r="S33" s="102">
        <f t="shared" si="4"/>
        <v>20.304166666666664</v>
      </c>
      <c r="T33" s="102">
        <f t="shared" si="4"/>
        <v>15.959323529411767</v>
      </c>
      <c r="U33" s="102">
        <f t="shared" si="4"/>
        <v>18.982696078431374</v>
      </c>
      <c r="V33" s="102">
        <f t="shared" si="4"/>
        <v>21.501239130434779</v>
      </c>
      <c r="W33" s="102">
        <f t="shared" si="4"/>
        <v>21.555000000000003</v>
      </c>
      <c r="X33" s="102">
        <f t="shared" si="4"/>
        <v>21.003533333333333</v>
      </c>
      <c r="Y33" s="102">
        <f t="shared" si="4"/>
        <v>20.017708333333331</v>
      </c>
      <c r="Z33" s="102">
        <f t="shared" si="4"/>
        <v>20.278055555555554</v>
      </c>
      <c r="AA33" s="102">
        <f t="shared" si="4"/>
        <v>20.426666666666666</v>
      </c>
      <c r="AB33" s="102">
        <f t="shared" si="4"/>
        <v>20.495421052631581</v>
      </c>
      <c r="AC33" s="102">
        <f t="shared" si="4"/>
        <v>20.096390476190482</v>
      </c>
      <c r="AD33" s="102">
        <f t="shared" si="4"/>
        <v>20.247298534798535</v>
      </c>
      <c r="AE33" s="102">
        <f t="shared" si="4"/>
        <v>20.309166666666666</v>
      </c>
      <c r="AF33" s="103">
        <f t="shared" si="4"/>
        <v>20.984949087627157</v>
      </c>
      <c r="AG33" s="89"/>
    </row>
    <row r="34" spans="1:35" x14ac:dyDescent="0.2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9"/>
    </row>
    <row r="35" spans="1:35" x14ac:dyDescent="0.2">
      <c r="A35" s="104"/>
      <c r="B35" s="105"/>
      <c r="C35" s="106" t="s">
        <v>139</v>
      </c>
      <c r="D35" s="106"/>
      <c r="E35" s="106"/>
      <c r="F35" s="106"/>
      <c r="G35" s="106"/>
      <c r="H35" s="110"/>
      <c r="I35" s="110"/>
      <c r="J35" s="110"/>
      <c r="K35" s="110"/>
      <c r="L35" s="110"/>
      <c r="M35" s="110" t="s">
        <v>52</v>
      </c>
      <c r="N35" s="110"/>
      <c r="O35" s="110"/>
      <c r="P35" s="110"/>
      <c r="Q35" s="110"/>
      <c r="R35" s="110"/>
      <c r="S35" s="110"/>
      <c r="T35" s="110"/>
      <c r="U35" s="110"/>
      <c r="V35" s="110" t="s">
        <v>135</v>
      </c>
      <c r="W35" s="110"/>
      <c r="X35" s="110"/>
      <c r="Y35" s="110"/>
      <c r="Z35" s="110"/>
      <c r="AA35" s="110"/>
      <c r="AB35" s="110"/>
      <c r="AC35" s="110"/>
      <c r="AD35" s="105"/>
      <c r="AE35" s="110"/>
      <c r="AF35" s="111"/>
      <c r="AG35" s="97"/>
      <c r="AH35" s="96"/>
    </row>
    <row r="36" spans="1:35" x14ac:dyDescent="0.2">
      <c r="A36" s="112"/>
      <c r="B36" s="77"/>
      <c r="C36" s="77"/>
      <c r="D36" s="77"/>
      <c r="E36" s="77" t="s">
        <v>138</v>
      </c>
      <c r="F36" s="77"/>
      <c r="G36" s="77"/>
      <c r="H36" s="77"/>
      <c r="I36" s="110"/>
      <c r="J36" s="113"/>
      <c r="K36" s="113"/>
      <c r="L36" s="113"/>
      <c r="M36" s="113" t="s">
        <v>53</v>
      </c>
      <c r="N36" s="113"/>
      <c r="O36" s="113"/>
      <c r="P36" s="113"/>
      <c r="Q36" s="110"/>
      <c r="R36" s="110"/>
      <c r="S36" s="110"/>
      <c r="T36" s="110"/>
      <c r="U36" s="110"/>
      <c r="V36" s="113" t="s">
        <v>136</v>
      </c>
      <c r="W36" s="113"/>
      <c r="X36" s="110"/>
      <c r="Y36" s="110"/>
      <c r="Z36" s="110"/>
      <c r="AA36" s="110"/>
      <c r="AB36" s="110"/>
      <c r="AC36" s="110"/>
      <c r="AD36" s="105"/>
      <c r="AE36" s="114"/>
      <c r="AF36" s="115"/>
      <c r="AG36" s="96"/>
      <c r="AH36" s="96"/>
      <c r="AI36" s="96"/>
    </row>
    <row r="37" spans="1:35" ht="13.5" thickBot="1" x14ac:dyDescent="0.25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43"/>
      <c r="R37" s="143"/>
      <c r="S37" s="143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H37" s="98"/>
    </row>
    <row r="38" spans="1:35" x14ac:dyDescent="0.2">
      <c r="E38" s="99"/>
      <c r="F38" s="99"/>
      <c r="G38" s="99"/>
      <c r="H38" s="99"/>
      <c r="I38" s="99"/>
      <c r="J38" s="99"/>
      <c r="K38" s="99"/>
      <c r="L38" s="99"/>
    </row>
    <row r="42" spans="1:35" x14ac:dyDescent="0.2">
      <c r="H42" s="96" t="s">
        <v>54</v>
      </c>
    </row>
    <row r="43" spans="1:35" x14ac:dyDescent="0.2">
      <c r="W43" s="96" t="s">
        <v>54</v>
      </c>
    </row>
    <row r="46" spans="1:35" x14ac:dyDescent="0.2">
      <c r="F46" s="96" t="s">
        <v>54</v>
      </c>
    </row>
    <row r="50" spans="17:17" x14ac:dyDescent="0.2">
      <c r="Q50" s="96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80" zoomScaleNormal="80" workbookViewId="0">
      <selection activeCell="K44" sqref="K44"/>
    </sheetView>
  </sheetViews>
  <sheetFormatPr defaultRowHeight="12.75" x14ac:dyDescent="0.2"/>
  <cols>
    <col min="1" max="1" width="18.28515625" style="2" customWidth="1"/>
    <col min="2" max="2" width="8.140625" style="2" customWidth="1"/>
    <col min="3" max="3" width="7.7109375" style="2" customWidth="1"/>
    <col min="4" max="4" width="8" style="2" customWidth="1"/>
    <col min="5" max="5" width="7.42578125" style="2" customWidth="1"/>
    <col min="6" max="6" width="7" style="2" customWidth="1"/>
    <col min="7" max="7" width="8.85546875" style="2" customWidth="1"/>
    <col min="8" max="8" width="7.42578125" style="2" customWidth="1"/>
    <col min="9" max="9" width="8.5703125" style="2" customWidth="1"/>
    <col min="10" max="10" width="7.140625" style="2" customWidth="1"/>
    <col min="11" max="11" width="7.7109375" style="2" customWidth="1"/>
    <col min="12" max="12" width="6.5703125" style="2" customWidth="1"/>
    <col min="13" max="13" width="8" style="2" customWidth="1"/>
    <col min="14" max="14" width="8.28515625" style="2" customWidth="1"/>
    <col min="15" max="15" width="6.7109375" style="2" customWidth="1"/>
    <col min="16" max="16" width="8.5703125" style="2" customWidth="1"/>
    <col min="17" max="18" width="5.7109375" style="2" customWidth="1"/>
    <col min="19" max="19" width="6.85546875" style="2" customWidth="1"/>
    <col min="20" max="20" width="5.5703125" style="2" customWidth="1"/>
    <col min="21" max="21" width="5.7109375" style="2" customWidth="1"/>
    <col min="22" max="22" width="7" style="2" customWidth="1"/>
    <col min="23" max="23" width="5.85546875" style="2" customWidth="1"/>
    <col min="24" max="24" width="6.28515625" style="2" customWidth="1"/>
    <col min="25" max="25" width="5.7109375" style="2" customWidth="1"/>
    <col min="26" max="26" width="5.5703125" style="2" customWidth="1"/>
    <col min="27" max="28" width="5.7109375" style="2" customWidth="1"/>
    <col min="29" max="30" width="5.5703125" style="2" customWidth="1"/>
    <col min="31" max="31" width="8.42578125" style="2" customWidth="1"/>
    <col min="32" max="32" width="9.7109375" style="9" customWidth="1"/>
    <col min="33" max="33" width="7.42578125" style="1" customWidth="1"/>
    <col min="34" max="34" width="15" style="13" customWidth="1"/>
  </cols>
  <sheetData>
    <row r="1" spans="1:34" ht="20.100000000000001" customHeight="1" x14ac:dyDescent="0.2">
      <c r="A1" s="173" t="s">
        <v>30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spans="1:34" s="4" customFormat="1" ht="20.100000000000001" customHeight="1" x14ac:dyDescent="0.2">
      <c r="A2" s="174" t="s">
        <v>21</v>
      </c>
      <c r="B2" s="178" t="s">
        <v>140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  <c r="AH2" s="40" t="s">
        <v>45</v>
      </c>
    </row>
    <row r="3" spans="1:34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8" t="s">
        <v>44</v>
      </c>
      <c r="AG3" s="35" t="s">
        <v>41</v>
      </c>
      <c r="AH3" s="40" t="s">
        <v>46</v>
      </c>
    </row>
    <row r="4" spans="1:34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35" t="s">
        <v>39</v>
      </c>
      <c r="AH4" s="41"/>
    </row>
    <row r="5" spans="1:34" s="5" customFormat="1" ht="20.100000000000001" customHeight="1" x14ac:dyDescent="0.2">
      <c r="A5" s="15" t="s">
        <v>47</v>
      </c>
      <c r="B5" s="16">
        <f>[1]Junho!$K$5</f>
        <v>7.8</v>
      </c>
      <c r="C5" s="16">
        <f>[1]Junho!$K$6</f>
        <v>58.800000000000011</v>
      </c>
      <c r="D5" s="16">
        <f>[1]Junho!$K$7</f>
        <v>0.2</v>
      </c>
      <c r="E5" s="16">
        <f>[1]Junho!$K$8</f>
        <v>0</v>
      </c>
      <c r="F5" s="16">
        <f>[1]Junho!$K$9</f>
        <v>0</v>
      </c>
      <c r="G5" s="16">
        <f>[1]Junho!$K$10</f>
        <v>0</v>
      </c>
      <c r="H5" s="16">
        <f>[1]Junho!$K$11</f>
        <v>0</v>
      </c>
      <c r="I5" s="16">
        <f>[1]Junho!$K$12</f>
        <v>0</v>
      </c>
      <c r="J5" s="16">
        <f>[1]Junho!$K$13</f>
        <v>0</v>
      </c>
      <c r="K5" s="16">
        <f>[1]Junho!$K$14</f>
        <v>0</v>
      </c>
      <c r="L5" s="16">
        <f>[1]Junho!$K$15</f>
        <v>0</v>
      </c>
      <c r="M5" s="16">
        <f>[1]Junho!$K$16</f>
        <v>0</v>
      </c>
      <c r="N5" s="16">
        <f>[1]Junho!$K$17</f>
        <v>0</v>
      </c>
      <c r="O5" s="16">
        <f>[1]Junho!$K$18</f>
        <v>0</v>
      </c>
      <c r="P5" s="16">
        <f>[1]Junho!$K$19</f>
        <v>0.6</v>
      </c>
      <c r="Q5" s="16">
        <f>[1]Junho!$K$20</f>
        <v>0.2</v>
      </c>
      <c r="R5" s="16">
        <f>[1]Junho!$K$21</f>
        <v>0</v>
      </c>
      <c r="S5" s="16">
        <f>[1]Junho!$K$22</f>
        <v>0</v>
      </c>
      <c r="T5" s="16">
        <f>[1]Junho!$K$23</f>
        <v>0</v>
      </c>
      <c r="U5" s="16">
        <f>[1]Junho!$K$24</f>
        <v>0</v>
      </c>
      <c r="V5" s="16">
        <f>[1]Junho!$K$25</f>
        <v>0</v>
      </c>
      <c r="W5" s="16">
        <f>[1]Junho!$K$26</f>
        <v>0</v>
      </c>
      <c r="X5" s="16">
        <f>[1]Junho!$K$27</f>
        <v>0</v>
      </c>
      <c r="Y5" s="16">
        <f>[1]Junho!$K$28</f>
        <v>0</v>
      </c>
      <c r="Z5" s="16">
        <f>[1]Junho!$K$29</f>
        <v>0</v>
      </c>
      <c r="AA5" s="16">
        <f>[1]Junho!$K$30</f>
        <v>0</v>
      </c>
      <c r="AB5" s="16">
        <f>[1]Junho!$K$31</f>
        <v>0</v>
      </c>
      <c r="AC5" s="16">
        <f>[1]Junho!$K$32</f>
        <v>0</v>
      </c>
      <c r="AD5" s="16">
        <f>[1]Junho!$K$33</f>
        <v>0</v>
      </c>
      <c r="AE5" s="16">
        <f>[1]Junho!$K$34</f>
        <v>0</v>
      </c>
      <c r="AF5" s="33">
        <f t="shared" ref="AF5:AF32" si="1">SUM(B5:AE5)</f>
        <v>67.600000000000009</v>
      </c>
      <c r="AG5" s="36">
        <f t="shared" ref="AG5:AG30" si="2">MAX(B5:AE5)</f>
        <v>58.800000000000011</v>
      </c>
      <c r="AH5" s="42">
        <f>COUNTIF(B5:AE5,"=0,0")</f>
        <v>25</v>
      </c>
    </row>
    <row r="6" spans="1:34" ht="17.100000000000001" customHeight="1" x14ac:dyDescent="0.2">
      <c r="A6" s="15" t="s">
        <v>0</v>
      </c>
      <c r="B6" s="17">
        <f>[2]Junho!$K$5</f>
        <v>10.200000000000003</v>
      </c>
      <c r="C6" s="17">
        <f>[2]Junho!$K$6</f>
        <v>6.8000000000000025</v>
      </c>
      <c r="D6" s="17">
        <f>[2]Junho!$K$7</f>
        <v>3.2000000000000006</v>
      </c>
      <c r="E6" s="17">
        <f>[2]Junho!$K$8</f>
        <v>3.2000000000000006</v>
      </c>
      <c r="F6" s="17">
        <f>[2]Junho!$K$9</f>
        <v>1.4</v>
      </c>
      <c r="G6" s="17">
        <f>[2]Junho!$K$10</f>
        <v>0</v>
      </c>
      <c r="H6" s="17">
        <f>[2]Junho!$K$11</f>
        <v>0</v>
      </c>
      <c r="I6" s="17">
        <f>[2]Junho!$K$12</f>
        <v>0</v>
      </c>
      <c r="J6" s="17">
        <f>[2]Junho!$K$13</f>
        <v>0</v>
      </c>
      <c r="K6" s="17">
        <f>[2]Junho!$K$14</f>
        <v>0</v>
      </c>
      <c r="L6" s="17">
        <f>[2]Junho!$K$15</f>
        <v>0</v>
      </c>
      <c r="M6" s="17">
        <f>[2]Junho!$K$16</f>
        <v>0</v>
      </c>
      <c r="N6" s="17">
        <f>[2]Junho!$K$17</f>
        <v>0.60000000000000009</v>
      </c>
      <c r="O6" s="17">
        <f>[2]Junho!$K$18</f>
        <v>1.5999999999999999</v>
      </c>
      <c r="P6" s="17">
        <f>[2]Junho!$K$19</f>
        <v>0.4</v>
      </c>
      <c r="Q6" s="17">
        <f>[2]Junho!$K$20</f>
        <v>0.8</v>
      </c>
      <c r="R6" s="17">
        <f>[2]Junho!$K$21</f>
        <v>1</v>
      </c>
      <c r="S6" s="17">
        <f>[2]Junho!$K$22</f>
        <v>0.8</v>
      </c>
      <c r="T6" s="17">
        <f>[2]Junho!$K$23</f>
        <v>1.2</v>
      </c>
      <c r="U6" s="17">
        <f>[2]Junho!$K$24</f>
        <v>2.8000000000000003</v>
      </c>
      <c r="V6" s="17">
        <f>[2]Junho!$K$25</f>
        <v>1.9999999999999998</v>
      </c>
      <c r="W6" s="17">
        <f>[2]Junho!$K$26</f>
        <v>1.2</v>
      </c>
      <c r="X6" s="17">
        <f>[2]Junho!$K$27</f>
        <v>0.60000000000000009</v>
      </c>
      <c r="Y6" s="17">
        <f>[2]Junho!$K$28</f>
        <v>0.2</v>
      </c>
      <c r="Z6" s="17">
        <f>[2]Junho!$K$29</f>
        <v>0.2</v>
      </c>
      <c r="AA6" s="17">
        <f>[2]Junho!$K$30</f>
        <v>0</v>
      </c>
      <c r="AB6" s="17">
        <f>[2]Junho!$K$31</f>
        <v>0</v>
      </c>
      <c r="AC6" s="17">
        <f>[2]Junho!$K$32</f>
        <v>0</v>
      </c>
      <c r="AD6" s="17">
        <f>[2]Junho!$K$33</f>
        <v>0.2</v>
      </c>
      <c r="AE6" s="17">
        <f>[2]Junho!$K$34</f>
        <v>0</v>
      </c>
      <c r="AF6" s="34">
        <f t="shared" si="1"/>
        <v>38.40000000000002</v>
      </c>
      <c r="AG6" s="37">
        <f t="shared" si="2"/>
        <v>10.200000000000003</v>
      </c>
      <c r="AH6" s="42">
        <f t="shared" ref="AH6:AH32" si="3">COUNTIF(B6:AE6,"=0,0")</f>
        <v>11</v>
      </c>
    </row>
    <row r="7" spans="1:34" ht="17.100000000000001" customHeight="1" x14ac:dyDescent="0.2">
      <c r="A7" s="15" t="s">
        <v>1</v>
      </c>
      <c r="B7" s="17" t="str">
        <f>[3]Junho!$K$5</f>
        <v>*</v>
      </c>
      <c r="C7" s="17" t="str">
        <f>[3]Junho!$K$6</f>
        <v>*</v>
      </c>
      <c r="D7" s="17" t="str">
        <f>[3]Junho!$K$7</f>
        <v>*</v>
      </c>
      <c r="E7" s="17" t="str">
        <f>[3]Junho!$K$8</f>
        <v>*</v>
      </c>
      <c r="F7" s="17" t="str">
        <f>[3]Junho!$K$9</f>
        <v>*</v>
      </c>
      <c r="G7" s="17" t="str">
        <f>[3]Junho!$K$10</f>
        <v>*</v>
      </c>
      <c r="H7" s="17" t="str">
        <f>[3]Junho!$K$11</f>
        <v>*</v>
      </c>
      <c r="I7" s="17" t="str">
        <f>[3]Junho!$K$12</f>
        <v>*</v>
      </c>
      <c r="J7" s="17" t="str">
        <f>[3]Junho!$K$13</f>
        <v>*</v>
      </c>
      <c r="K7" s="17" t="str">
        <f>[3]Junho!$K$14</f>
        <v>*</v>
      </c>
      <c r="L7" s="17" t="str">
        <f>[3]Junho!$K$15</f>
        <v>*</v>
      </c>
      <c r="M7" s="17" t="str">
        <f>[3]Junho!$K$16</f>
        <v>*</v>
      </c>
      <c r="N7" s="17" t="str">
        <f>[3]Junho!$K$17</f>
        <v>*</v>
      </c>
      <c r="O7" s="17" t="str">
        <f>[3]Junho!$K$18</f>
        <v>*</v>
      </c>
      <c r="P7" s="17" t="str">
        <f>[3]Junho!$K$19</f>
        <v>*</v>
      </c>
      <c r="Q7" s="17" t="str">
        <f>[3]Junho!$K$20</f>
        <v>*</v>
      </c>
      <c r="R7" s="17" t="str">
        <f>[3]Junho!$K$21</f>
        <v>*</v>
      </c>
      <c r="S7" s="17" t="str">
        <f>[3]Junho!$K$22</f>
        <v>*</v>
      </c>
      <c r="T7" s="17" t="str">
        <f>[3]Junho!$K$23</f>
        <v>*</v>
      </c>
      <c r="U7" s="17" t="str">
        <f>[3]Junho!$K$24</f>
        <v>*</v>
      </c>
      <c r="V7" s="17" t="str">
        <f>[3]Junho!$K$25</f>
        <v>*</v>
      </c>
      <c r="W7" s="17" t="str">
        <f>[3]Junho!$K$26</f>
        <v>*</v>
      </c>
      <c r="X7" s="17" t="str">
        <f>[3]Junho!$K$27</f>
        <v>*</v>
      </c>
      <c r="Y7" s="17" t="str">
        <f>[3]Junho!$K$28</f>
        <v>*</v>
      </c>
      <c r="Z7" s="17" t="str">
        <f>[3]Junho!$K$29</f>
        <v>*</v>
      </c>
      <c r="AA7" s="17" t="str">
        <f>[3]Junho!$K$30</f>
        <v>*</v>
      </c>
      <c r="AB7" s="17" t="str">
        <f>[3]Junho!$K$31</f>
        <v>*</v>
      </c>
      <c r="AC7" s="17" t="str">
        <f>[3]Junho!$K$32</f>
        <v>*</v>
      </c>
      <c r="AD7" s="17" t="str">
        <f>[3]Junho!$K$33</f>
        <v>*</v>
      </c>
      <c r="AE7" s="17" t="str">
        <f>[3]Junho!$K$34</f>
        <v>*</v>
      </c>
      <c r="AF7" s="81" t="s">
        <v>137</v>
      </c>
      <c r="AG7" s="82" t="s">
        <v>137</v>
      </c>
      <c r="AH7" s="168" t="s">
        <v>137</v>
      </c>
    </row>
    <row r="8" spans="1:34" ht="17.100000000000001" customHeight="1" x14ac:dyDescent="0.2">
      <c r="A8" s="15" t="s">
        <v>55</v>
      </c>
      <c r="B8" s="17">
        <f>[4]Junho!$K$5</f>
        <v>0.8</v>
      </c>
      <c r="C8" s="17">
        <f>[4]Junho!$K$6</f>
        <v>4.5999999999999996</v>
      </c>
      <c r="D8" s="17">
        <f>[4]Junho!$K$7</f>
        <v>0.2</v>
      </c>
      <c r="E8" s="17">
        <f>[4]Junho!$K$8</f>
        <v>0.2</v>
      </c>
      <c r="F8" s="17">
        <f>[4]Junho!$K$9</f>
        <v>0</v>
      </c>
      <c r="G8" s="17">
        <f>[4]Junho!$K$10</f>
        <v>0</v>
      </c>
      <c r="H8" s="17">
        <f>[4]Junho!$K$11</f>
        <v>0</v>
      </c>
      <c r="I8" s="17">
        <f>[4]Junho!$K$12</f>
        <v>0</v>
      </c>
      <c r="J8" s="17">
        <f>[4]Junho!$K$13</f>
        <v>0</v>
      </c>
      <c r="K8" s="17">
        <f>[4]Junho!$K$14</f>
        <v>0</v>
      </c>
      <c r="L8" s="17">
        <f>[4]Junho!$K$15</f>
        <v>0</v>
      </c>
      <c r="M8" s="17">
        <f>[4]Junho!$K$16</f>
        <v>0</v>
      </c>
      <c r="N8" s="17">
        <f>[4]Junho!$K$17</f>
        <v>0</v>
      </c>
      <c r="O8" s="17">
        <f>[4]Junho!$K$18</f>
        <v>0</v>
      </c>
      <c r="P8" s="17">
        <f>[4]Junho!$K$19</f>
        <v>1.4</v>
      </c>
      <c r="Q8" s="17">
        <f>[4]Junho!$K$20</f>
        <v>0</v>
      </c>
      <c r="R8" s="17">
        <f>[4]Junho!$K$21</f>
        <v>0</v>
      </c>
      <c r="S8" s="17">
        <f>[4]Junho!$K$22</f>
        <v>0</v>
      </c>
      <c r="T8" s="17">
        <f>[4]Junho!$K$23</f>
        <v>0</v>
      </c>
      <c r="U8" s="17">
        <f>[4]Junho!$K$24</f>
        <v>0</v>
      </c>
      <c r="V8" s="17">
        <f>[4]Junho!$K$25</f>
        <v>0</v>
      </c>
      <c r="W8" s="17">
        <f>[4]Junho!$K$26</f>
        <v>0</v>
      </c>
      <c r="X8" s="17">
        <f>[4]Junho!$K$27</f>
        <v>0</v>
      </c>
      <c r="Y8" s="17">
        <f>[4]Junho!$K$28</f>
        <v>0</v>
      </c>
      <c r="Z8" s="17">
        <f>[4]Junho!$K$29</f>
        <v>0</v>
      </c>
      <c r="AA8" s="17">
        <f>[4]Junho!$K$30</f>
        <v>0</v>
      </c>
      <c r="AB8" s="17">
        <f>[4]Junho!$K$31</f>
        <v>0</v>
      </c>
      <c r="AC8" s="17">
        <f>[4]Junho!$K$32</f>
        <v>0</v>
      </c>
      <c r="AD8" s="17">
        <f>[4]Junho!$K$33</f>
        <v>0</v>
      </c>
      <c r="AE8" s="17">
        <f>[4]Junho!$K$34</f>
        <v>3.8</v>
      </c>
      <c r="AF8" s="34">
        <f t="shared" ref="AF8" si="4">SUM(B8:AE8)</f>
        <v>11</v>
      </c>
      <c r="AG8" s="37">
        <f t="shared" ref="AG8" si="5">MAX(B8:AE8)</f>
        <v>4.5999999999999996</v>
      </c>
      <c r="AH8" s="42">
        <f t="shared" si="3"/>
        <v>24</v>
      </c>
    </row>
    <row r="9" spans="1:34" ht="17.100000000000001" customHeight="1" x14ac:dyDescent="0.2">
      <c r="A9" s="15" t="s">
        <v>48</v>
      </c>
      <c r="B9" s="17">
        <f>[5]Junho!$K$5</f>
        <v>10.000000000000002</v>
      </c>
      <c r="C9" s="17">
        <f>[5]Junho!$K$6</f>
        <v>15.799999999999999</v>
      </c>
      <c r="D9" s="17">
        <f>[5]Junho!$K$7</f>
        <v>0.2</v>
      </c>
      <c r="E9" s="17">
        <f>[5]Junho!$K$8</f>
        <v>0</v>
      </c>
      <c r="F9" s="17">
        <f>[5]Junho!$K$9</f>
        <v>0.2</v>
      </c>
      <c r="G9" s="17">
        <f>[5]Junho!$K$10</f>
        <v>0.2</v>
      </c>
      <c r="H9" s="17">
        <f>[5]Junho!$K$11</f>
        <v>0</v>
      </c>
      <c r="I9" s="17">
        <f>[5]Junho!$K$12</f>
        <v>0.2</v>
      </c>
      <c r="J9" s="17">
        <f>[5]Junho!$K$13</f>
        <v>0</v>
      </c>
      <c r="K9" s="17">
        <f>[5]Junho!$K$14</f>
        <v>0.2</v>
      </c>
      <c r="L9" s="17">
        <f>[5]Junho!$K$15</f>
        <v>0</v>
      </c>
      <c r="M9" s="17">
        <f>[5]Junho!$K$16</f>
        <v>44.2</v>
      </c>
      <c r="N9" s="17">
        <f>[5]Junho!$K$17</f>
        <v>0</v>
      </c>
      <c r="O9" s="17">
        <f>[5]Junho!$K$18</f>
        <v>4.4000000000000004</v>
      </c>
      <c r="P9" s="17">
        <f>[5]Junho!$K$19</f>
        <v>15.6</v>
      </c>
      <c r="Q9" s="17">
        <f>[5]Junho!$K$20</f>
        <v>0</v>
      </c>
      <c r="R9" s="17">
        <f>[5]Junho!$K$21</f>
        <v>0.2</v>
      </c>
      <c r="S9" s="17">
        <f>[5]Junho!$K$22</f>
        <v>5</v>
      </c>
      <c r="T9" s="17">
        <f>[5]Junho!$K$23</f>
        <v>0</v>
      </c>
      <c r="U9" s="17">
        <f>[5]Junho!$K$24</f>
        <v>0.2</v>
      </c>
      <c r="V9" s="17">
        <f>[5]Junho!$K$25</f>
        <v>0</v>
      </c>
      <c r="W9" s="17">
        <f>[5]Junho!$K$26</f>
        <v>0.2</v>
      </c>
      <c r="X9" s="17">
        <f>[5]Junho!$K$27</f>
        <v>0</v>
      </c>
      <c r="Y9" s="17">
        <f>[5]Junho!$K$28</f>
        <v>0.4</v>
      </c>
      <c r="Z9" s="17">
        <f>[5]Junho!$K$29</f>
        <v>0</v>
      </c>
      <c r="AA9" s="17">
        <f>[5]Junho!$K$30</f>
        <v>0</v>
      </c>
      <c r="AB9" s="17">
        <f>[5]Junho!$K$31</f>
        <v>0</v>
      </c>
      <c r="AC9" s="17">
        <f>[5]Junho!$K$32</f>
        <v>0</v>
      </c>
      <c r="AD9" s="17">
        <f>[5]Junho!$K$33</f>
        <v>0</v>
      </c>
      <c r="AE9" s="17">
        <f>[5]Junho!$K$34</f>
        <v>38.799999999999997</v>
      </c>
      <c r="AF9" s="34">
        <f t="shared" si="1"/>
        <v>135.80000000000001</v>
      </c>
      <c r="AG9" s="37">
        <f t="shared" si="2"/>
        <v>44.2</v>
      </c>
      <c r="AH9" s="42">
        <f t="shared" si="3"/>
        <v>14</v>
      </c>
    </row>
    <row r="10" spans="1:34" ht="17.100000000000001" customHeight="1" x14ac:dyDescent="0.2">
      <c r="A10" s="15" t="s">
        <v>2</v>
      </c>
      <c r="B10" s="17">
        <f>[6]Junho!$K$5</f>
        <v>2.1999999999999997</v>
      </c>
      <c r="C10" s="17">
        <f>[6]Junho!$K$6</f>
        <v>27.2</v>
      </c>
      <c r="D10" s="17">
        <f>[6]Junho!$K$7</f>
        <v>0</v>
      </c>
      <c r="E10" s="17">
        <f>[6]Junho!$K$8</f>
        <v>0</v>
      </c>
      <c r="F10" s="17">
        <f>[6]Junho!$K$9</f>
        <v>0</v>
      </c>
      <c r="G10" s="17">
        <f>[6]Junho!$K$10</f>
        <v>0</v>
      </c>
      <c r="H10" s="17">
        <f>[6]Junho!$K$11</f>
        <v>0</v>
      </c>
      <c r="I10" s="17">
        <f>[6]Junho!$K$12</f>
        <v>0</v>
      </c>
      <c r="J10" s="17">
        <f>[6]Junho!$K$13</f>
        <v>0</v>
      </c>
      <c r="K10" s="17">
        <f>[6]Junho!$K$14</f>
        <v>0.8</v>
      </c>
      <c r="L10" s="17">
        <f>[6]Junho!$K$15</f>
        <v>0</v>
      </c>
      <c r="M10" s="17">
        <f>[6]Junho!$K$16</f>
        <v>0</v>
      </c>
      <c r="N10" s="17">
        <f>[6]Junho!$K$17</f>
        <v>0</v>
      </c>
      <c r="O10" s="17">
        <f>[6]Junho!$K$18</f>
        <v>0</v>
      </c>
      <c r="P10" s="17">
        <f>[6]Junho!$K$19</f>
        <v>2.2000000000000002</v>
      </c>
      <c r="Q10" s="17">
        <f>[6]Junho!$K$20</f>
        <v>0</v>
      </c>
      <c r="R10" s="17">
        <f>[6]Junho!$K$21</f>
        <v>0</v>
      </c>
      <c r="S10" s="17">
        <f>[6]Junho!$K$22</f>
        <v>0</v>
      </c>
      <c r="T10" s="17">
        <f>[6]Junho!$K$23</f>
        <v>0</v>
      </c>
      <c r="U10" s="17">
        <f>[6]Junho!$K$24</f>
        <v>0</v>
      </c>
      <c r="V10" s="17">
        <f>[6]Junho!$K$25</f>
        <v>0</v>
      </c>
      <c r="W10" s="17">
        <f>[6]Junho!$K$26</f>
        <v>0</v>
      </c>
      <c r="X10" s="17">
        <f>[6]Junho!$K$27</f>
        <v>0</v>
      </c>
      <c r="Y10" s="17">
        <f>[6]Junho!$K$28</f>
        <v>0</v>
      </c>
      <c r="Z10" s="17">
        <f>[6]Junho!$K$29</f>
        <v>0</v>
      </c>
      <c r="AA10" s="17">
        <f>[6]Junho!$K$30</f>
        <v>0</v>
      </c>
      <c r="AB10" s="17">
        <f>[6]Junho!$K$31</f>
        <v>0</v>
      </c>
      <c r="AC10" s="17">
        <f>[6]Junho!$K$32</f>
        <v>0</v>
      </c>
      <c r="AD10" s="17">
        <f>[6]Junho!$K$33</f>
        <v>0</v>
      </c>
      <c r="AE10" s="17">
        <f>[6]Junho!$K$34</f>
        <v>8</v>
      </c>
      <c r="AF10" s="34">
        <f t="shared" si="1"/>
        <v>40.4</v>
      </c>
      <c r="AG10" s="37">
        <f t="shared" si="2"/>
        <v>27.2</v>
      </c>
      <c r="AH10" s="42">
        <f t="shared" si="3"/>
        <v>25</v>
      </c>
    </row>
    <row r="11" spans="1:34" ht="17.100000000000001" customHeight="1" x14ac:dyDescent="0.2">
      <c r="A11" s="15" t="s">
        <v>3</v>
      </c>
      <c r="B11" s="17">
        <f>[7]Junho!$K$5</f>
        <v>15.8</v>
      </c>
      <c r="C11" s="17">
        <f>[7]Junho!$K$6</f>
        <v>0</v>
      </c>
      <c r="D11" s="17">
        <f>[7]Junho!$K$7</f>
        <v>0</v>
      </c>
      <c r="E11" s="17">
        <f>[7]Junho!$K$8</f>
        <v>0</v>
      </c>
      <c r="F11" s="17">
        <f>[7]Junho!$K$9</f>
        <v>0</v>
      </c>
      <c r="G11" s="17">
        <f>[7]Junho!$K$10</f>
        <v>0</v>
      </c>
      <c r="H11" s="17">
        <f>[7]Junho!$K$11</f>
        <v>0</v>
      </c>
      <c r="I11" s="17">
        <f>[7]Junho!$K$12</f>
        <v>0</v>
      </c>
      <c r="J11" s="17">
        <f>[7]Junho!$K$13</f>
        <v>0</v>
      </c>
      <c r="K11" s="17">
        <f>[7]Junho!$K$14</f>
        <v>0</v>
      </c>
      <c r="L11" s="17">
        <f>[7]Junho!$K$15</f>
        <v>0</v>
      </c>
      <c r="M11" s="17">
        <f>[7]Junho!$K$16</f>
        <v>0</v>
      </c>
      <c r="N11" s="17">
        <f>[7]Junho!$K$17</f>
        <v>0</v>
      </c>
      <c r="O11" s="17">
        <f>[7]Junho!$K$18</f>
        <v>0.2</v>
      </c>
      <c r="P11" s="17">
        <f>[7]Junho!$K$19</f>
        <v>0.2</v>
      </c>
      <c r="Q11" s="17">
        <f>[7]Junho!$K$20</f>
        <v>0</v>
      </c>
      <c r="R11" s="17">
        <f>[7]Junho!$K$21</f>
        <v>0</v>
      </c>
      <c r="S11" s="17">
        <f>[7]Junho!$K$22</f>
        <v>10</v>
      </c>
      <c r="T11" s="17">
        <f>[7]Junho!$K$23</f>
        <v>0</v>
      </c>
      <c r="U11" s="17">
        <f>[7]Junho!$K$24</f>
        <v>0</v>
      </c>
      <c r="V11" s="17">
        <f>[7]Junho!$K$25</f>
        <v>0</v>
      </c>
      <c r="W11" s="17">
        <f>[7]Junho!$K$26</f>
        <v>0</v>
      </c>
      <c r="X11" s="17">
        <f>[7]Junho!$K$27</f>
        <v>0</v>
      </c>
      <c r="Y11" s="17">
        <f>[7]Junho!$K$28</f>
        <v>0</v>
      </c>
      <c r="Z11" s="17">
        <f>[7]Junho!$K$29</f>
        <v>0</v>
      </c>
      <c r="AA11" s="17">
        <f>[7]Junho!$K$30</f>
        <v>0</v>
      </c>
      <c r="AB11" s="17">
        <f>[7]Junho!$K$31</f>
        <v>0</v>
      </c>
      <c r="AC11" s="17">
        <f>[7]Junho!$K$32</f>
        <v>0</v>
      </c>
      <c r="AD11" s="17">
        <f>[7]Junho!$K$33</f>
        <v>0</v>
      </c>
      <c r="AE11" s="17">
        <f>[7]Junho!$K$34</f>
        <v>0</v>
      </c>
      <c r="AF11" s="34">
        <f t="shared" si="1"/>
        <v>26.2</v>
      </c>
      <c r="AG11" s="37">
        <f t="shared" si="2"/>
        <v>15.8</v>
      </c>
      <c r="AH11" s="42">
        <f t="shared" si="3"/>
        <v>26</v>
      </c>
    </row>
    <row r="12" spans="1:34" ht="17.100000000000001" customHeight="1" x14ac:dyDescent="0.2">
      <c r="A12" s="15" t="s">
        <v>4</v>
      </c>
      <c r="B12" s="17">
        <f>[8]Junho!$K$5</f>
        <v>9</v>
      </c>
      <c r="C12" s="17">
        <f>[8]Junho!$K$6</f>
        <v>0</v>
      </c>
      <c r="D12" s="17">
        <f>[8]Junho!$K$7</f>
        <v>0.2</v>
      </c>
      <c r="E12" s="17">
        <f>[8]Junho!$K$8</f>
        <v>0</v>
      </c>
      <c r="F12" s="17">
        <f>[8]Junho!$K$9</f>
        <v>0</v>
      </c>
      <c r="G12" s="17">
        <f>[8]Junho!$K$10</f>
        <v>0</v>
      </c>
      <c r="H12" s="17">
        <f>[8]Junho!$K$11</f>
        <v>0</v>
      </c>
      <c r="I12" s="17">
        <f>[8]Junho!$K$12</f>
        <v>0</v>
      </c>
      <c r="J12" s="17">
        <f>[8]Junho!$K$13</f>
        <v>0</v>
      </c>
      <c r="K12" s="17">
        <f>[8]Junho!$K$14</f>
        <v>0</v>
      </c>
      <c r="L12" s="17">
        <f>[8]Junho!$K$15</f>
        <v>0</v>
      </c>
      <c r="M12" s="17">
        <f>[8]Junho!$K$16</f>
        <v>0</v>
      </c>
      <c r="N12" s="17">
        <f>[8]Junho!$K$17</f>
        <v>0</v>
      </c>
      <c r="O12" s="17">
        <f>[8]Junho!$K$18</f>
        <v>0</v>
      </c>
      <c r="P12" s="17">
        <f>[8]Junho!$K$19</f>
        <v>0</v>
      </c>
      <c r="Q12" s="17">
        <f>[8]Junho!$K$20</f>
        <v>0</v>
      </c>
      <c r="R12" s="17">
        <f>[8]Junho!$K$21</f>
        <v>0</v>
      </c>
      <c r="S12" s="17">
        <f>[8]Junho!$K$22</f>
        <v>0</v>
      </c>
      <c r="T12" s="17">
        <f>[8]Junho!$K$23</f>
        <v>0.4</v>
      </c>
      <c r="U12" s="17">
        <f>[8]Junho!$K$24</f>
        <v>0.2</v>
      </c>
      <c r="V12" s="17">
        <f>[8]Junho!$K$25</f>
        <v>0</v>
      </c>
      <c r="W12" s="17">
        <f>[8]Junho!$K$26</f>
        <v>0</v>
      </c>
      <c r="X12" s="17">
        <f>[8]Junho!$K$27</f>
        <v>0</v>
      </c>
      <c r="Y12" s="17">
        <f>[8]Junho!$K$28</f>
        <v>0</v>
      </c>
      <c r="Z12" s="17">
        <f>[8]Junho!$K$29</f>
        <v>0</v>
      </c>
      <c r="AA12" s="17">
        <f>[8]Junho!$K$30</f>
        <v>0</v>
      </c>
      <c r="AB12" s="17">
        <f>[8]Junho!$K$31</f>
        <v>0</v>
      </c>
      <c r="AC12" s="17">
        <f>[8]Junho!$K$32</f>
        <v>0</v>
      </c>
      <c r="AD12" s="17">
        <f>[8]Junho!$K$33</f>
        <v>0</v>
      </c>
      <c r="AE12" s="17">
        <f>[8]Junho!$K$34</f>
        <v>0</v>
      </c>
      <c r="AF12" s="34">
        <f t="shared" si="1"/>
        <v>9.7999999999999989</v>
      </c>
      <c r="AG12" s="37">
        <f t="shared" si="2"/>
        <v>9</v>
      </c>
      <c r="AH12" s="42">
        <f t="shared" si="3"/>
        <v>26</v>
      </c>
    </row>
    <row r="13" spans="1:34" ht="17.100000000000001" customHeight="1" x14ac:dyDescent="0.2">
      <c r="A13" s="15" t="s">
        <v>5</v>
      </c>
      <c r="B13" s="18">
        <f>[9]Junho!$K$5</f>
        <v>0</v>
      </c>
      <c r="C13" s="18">
        <f>[9]Junho!$K$6</f>
        <v>0</v>
      </c>
      <c r="D13" s="18">
        <f>[9]Junho!$K$7</f>
        <v>0</v>
      </c>
      <c r="E13" s="18">
        <f>[9]Junho!$K$8</f>
        <v>0</v>
      </c>
      <c r="F13" s="18">
        <f>[9]Junho!$K$9</f>
        <v>0</v>
      </c>
      <c r="G13" s="18">
        <f>[9]Junho!$K$10</f>
        <v>0</v>
      </c>
      <c r="H13" s="18">
        <f>[9]Junho!$K$11</f>
        <v>0</v>
      </c>
      <c r="I13" s="18">
        <f>[9]Junho!$K$12</f>
        <v>0</v>
      </c>
      <c r="J13" s="18">
        <f>[9]Junho!$K$13</f>
        <v>0</v>
      </c>
      <c r="K13" s="18">
        <f>[9]Junho!$K$14</f>
        <v>0</v>
      </c>
      <c r="L13" s="18">
        <f>[9]Junho!$K$15</f>
        <v>0</v>
      </c>
      <c r="M13" s="18">
        <f>[9]Junho!$K$16</f>
        <v>0</v>
      </c>
      <c r="N13" s="18">
        <f>[9]Junho!$K$17</f>
        <v>0</v>
      </c>
      <c r="O13" s="18">
        <f>[9]Junho!$K$18</f>
        <v>0</v>
      </c>
      <c r="P13" s="18">
        <f>[9]Junho!$K$19</f>
        <v>4.4000000000000004</v>
      </c>
      <c r="Q13" s="18">
        <f>[9]Junho!$K$20</f>
        <v>0</v>
      </c>
      <c r="R13" s="18">
        <f>[9]Junho!$K$21</f>
        <v>0</v>
      </c>
      <c r="S13" s="18">
        <f>[9]Junho!$K$22</f>
        <v>0</v>
      </c>
      <c r="T13" s="18">
        <f>[9]Junho!$K$23</f>
        <v>0</v>
      </c>
      <c r="U13" s="18">
        <f>[9]Junho!$K$24</f>
        <v>0</v>
      </c>
      <c r="V13" s="18">
        <f>[9]Junho!$K$25</f>
        <v>0</v>
      </c>
      <c r="W13" s="18">
        <f>[9]Junho!$K$26</f>
        <v>0</v>
      </c>
      <c r="X13" s="18">
        <f>[9]Junho!$K$27</f>
        <v>0</v>
      </c>
      <c r="Y13" s="18">
        <f>[9]Junho!$K$28</f>
        <v>0</v>
      </c>
      <c r="Z13" s="18">
        <f>[9]Junho!$K$29</f>
        <v>0</v>
      </c>
      <c r="AA13" s="18">
        <f>[9]Junho!$K$30</f>
        <v>0</v>
      </c>
      <c r="AB13" s="18">
        <f>[9]Junho!$K$31</f>
        <v>0</v>
      </c>
      <c r="AC13" s="18">
        <f>[9]Junho!$K$32</f>
        <v>0</v>
      </c>
      <c r="AD13" s="18">
        <f>[9]Junho!$K$33</f>
        <v>0</v>
      </c>
      <c r="AE13" s="18">
        <f>[9]Junho!$K$34</f>
        <v>0</v>
      </c>
      <c r="AF13" s="34">
        <f t="shared" si="1"/>
        <v>4.4000000000000004</v>
      </c>
      <c r="AG13" s="37">
        <f t="shared" si="2"/>
        <v>4.4000000000000004</v>
      </c>
      <c r="AH13" s="42">
        <f t="shared" si="3"/>
        <v>29</v>
      </c>
    </row>
    <row r="14" spans="1:34" ht="17.100000000000001" customHeight="1" x14ac:dyDescent="0.2">
      <c r="A14" s="15" t="s">
        <v>50</v>
      </c>
      <c r="B14" s="18">
        <f>[10]Junho!$K$5</f>
        <v>25.6</v>
      </c>
      <c r="C14" s="18">
        <f>[10]Junho!$K$6</f>
        <v>0</v>
      </c>
      <c r="D14" s="18">
        <f>[10]Junho!$K$7</f>
        <v>0</v>
      </c>
      <c r="E14" s="18">
        <f>[10]Junho!$K$8</f>
        <v>0</v>
      </c>
      <c r="F14" s="18">
        <f>[10]Junho!$K$9</f>
        <v>0</v>
      </c>
      <c r="G14" s="18">
        <f>[10]Junho!$K$10</f>
        <v>0</v>
      </c>
      <c r="H14" s="18">
        <f>[10]Junho!$K$11</f>
        <v>0</v>
      </c>
      <c r="I14" s="18">
        <f>[10]Junho!$K$12</f>
        <v>0</v>
      </c>
      <c r="J14" s="18">
        <f>[10]Junho!$K$13</f>
        <v>0</v>
      </c>
      <c r="K14" s="18">
        <f>[10]Junho!$K$14</f>
        <v>0</v>
      </c>
      <c r="L14" s="18">
        <f>[10]Junho!$K$15</f>
        <v>0</v>
      </c>
      <c r="M14" s="18">
        <f>[10]Junho!$K$16</f>
        <v>0</v>
      </c>
      <c r="N14" s="18">
        <f>[10]Junho!$K$17</f>
        <v>0</v>
      </c>
      <c r="O14" s="18">
        <f>[10]Junho!$K$18</f>
        <v>0</v>
      </c>
      <c r="P14" s="18">
        <f>[10]Junho!$K$19</f>
        <v>0</v>
      </c>
      <c r="Q14" s="18">
        <f>[10]Junho!$K$20</f>
        <v>0</v>
      </c>
      <c r="R14" s="18">
        <f>[10]Junho!$K$21</f>
        <v>0</v>
      </c>
      <c r="S14" s="18">
        <f>[10]Junho!$K$22</f>
        <v>0</v>
      </c>
      <c r="T14" s="18">
        <f>[10]Junho!$K$23</f>
        <v>0</v>
      </c>
      <c r="U14" s="18">
        <f>[10]Junho!$K$24</f>
        <v>0</v>
      </c>
      <c r="V14" s="18">
        <f>[10]Junho!$K$25</f>
        <v>0</v>
      </c>
      <c r="W14" s="18">
        <f>[10]Junho!$K$26</f>
        <v>0</v>
      </c>
      <c r="X14" s="18">
        <f>[10]Junho!$K$27</f>
        <v>0</v>
      </c>
      <c r="Y14" s="18">
        <f>[10]Junho!$K$28</f>
        <v>0</v>
      </c>
      <c r="Z14" s="18">
        <f>[10]Junho!$K$29</f>
        <v>0</v>
      </c>
      <c r="AA14" s="18">
        <f>[10]Junho!$K$30</f>
        <v>0</v>
      </c>
      <c r="AB14" s="18">
        <f>[10]Junho!$K$31</f>
        <v>0</v>
      </c>
      <c r="AC14" s="18">
        <f>[10]Junho!$K$32</f>
        <v>0</v>
      </c>
      <c r="AD14" s="18">
        <f>[10]Junho!$K$33</f>
        <v>0</v>
      </c>
      <c r="AE14" s="18">
        <f>[10]Junho!$K$34</f>
        <v>0</v>
      </c>
      <c r="AF14" s="34">
        <f t="shared" si="1"/>
        <v>25.6</v>
      </c>
      <c r="AG14" s="37">
        <f t="shared" si="2"/>
        <v>25.6</v>
      </c>
      <c r="AH14" s="42">
        <f t="shared" si="3"/>
        <v>29</v>
      </c>
    </row>
    <row r="15" spans="1:34" ht="17.100000000000001" customHeight="1" x14ac:dyDescent="0.2">
      <c r="A15" s="15" t="s">
        <v>6</v>
      </c>
      <c r="B15" s="18">
        <f>[11]Junho!$K$5</f>
        <v>1.5999999999999999</v>
      </c>
      <c r="C15" s="18">
        <f>[11]Junho!$K$6</f>
        <v>0</v>
      </c>
      <c r="D15" s="18">
        <f>[11]Junho!$K$7</f>
        <v>0</v>
      </c>
      <c r="E15" s="18">
        <f>[11]Junho!$K$8</f>
        <v>0.2</v>
      </c>
      <c r="F15" s="18">
        <f>[11]Junho!$K$9</f>
        <v>0.2</v>
      </c>
      <c r="G15" s="18">
        <f>[11]Junho!$K$10</f>
        <v>0.2</v>
      </c>
      <c r="H15" s="18">
        <f>[11]Junho!$K$11</f>
        <v>0</v>
      </c>
      <c r="I15" s="18">
        <f>[11]Junho!$K$12</f>
        <v>0.2</v>
      </c>
      <c r="J15" s="18">
        <f>[11]Junho!$K$13</f>
        <v>0.2</v>
      </c>
      <c r="K15" s="18">
        <f>[11]Junho!$K$14</f>
        <v>0</v>
      </c>
      <c r="L15" s="18">
        <f>[11]Junho!$K$15</f>
        <v>0.2</v>
      </c>
      <c r="M15" s="18">
        <f>[11]Junho!$K$16</f>
        <v>0.2</v>
      </c>
      <c r="N15" s="18">
        <f>[11]Junho!$K$17</f>
        <v>0.2</v>
      </c>
      <c r="O15" s="18">
        <f>[11]Junho!$K$18</f>
        <v>0</v>
      </c>
      <c r="P15" s="18">
        <f>[11]Junho!$K$19</f>
        <v>0.2</v>
      </c>
      <c r="Q15" s="18">
        <f>[11]Junho!$K$20</f>
        <v>0</v>
      </c>
      <c r="R15" s="18">
        <f>[11]Junho!$K$21</f>
        <v>0.2</v>
      </c>
      <c r="S15" s="18">
        <f>[11]Junho!$K$22</f>
        <v>0</v>
      </c>
      <c r="T15" s="18">
        <f>[11]Junho!$K$23</f>
        <v>0</v>
      </c>
      <c r="U15" s="18">
        <f>[11]Junho!$K$24</f>
        <v>0</v>
      </c>
      <c r="V15" s="18">
        <f>[11]Junho!$K$25</f>
        <v>0.2</v>
      </c>
      <c r="W15" s="18">
        <f>[11]Junho!$K$26</f>
        <v>0</v>
      </c>
      <c r="X15" s="18">
        <f>[11]Junho!$K$27</f>
        <v>0.2</v>
      </c>
      <c r="Y15" s="18">
        <f>[11]Junho!$K$28</f>
        <v>0.2</v>
      </c>
      <c r="Z15" s="18">
        <f>[11]Junho!$K$29</f>
        <v>0</v>
      </c>
      <c r="AA15" s="18">
        <f>[11]Junho!$K$30</f>
        <v>0</v>
      </c>
      <c r="AB15" s="18">
        <f>[11]Junho!$K$31</f>
        <v>0</v>
      </c>
      <c r="AC15" s="18">
        <f>[11]Junho!$K$32</f>
        <v>0</v>
      </c>
      <c r="AD15" s="18">
        <f>[11]Junho!$K$33</f>
        <v>0</v>
      </c>
      <c r="AE15" s="18">
        <f>[11]Junho!$K$34</f>
        <v>0</v>
      </c>
      <c r="AF15" s="34">
        <f t="shared" si="1"/>
        <v>4.2000000000000011</v>
      </c>
      <c r="AG15" s="37">
        <f t="shared" si="2"/>
        <v>1.5999999999999999</v>
      </c>
      <c r="AH15" s="42">
        <f t="shared" si="3"/>
        <v>16</v>
      </c>
    </row>
    <row r="16" spans="1:34" ht="17.100000000000001" customHeight="1" x14ac:dyDescent="0.2">
      <c r="A16" s="15" t="s">
        <v>7</v>
      </c>
      <c r="B16" s="18">
        <f>[12]Junho!$K$5</f>
        <v>0.2</v>
      </c>
      <c r="C16" s="18">
        <f>[12]Junho!$K$6</f>
        <v>6.6000000000000014</v>
      </c>
      <c r="D16" s="18">
        <f>[12]Junho!$K$7</f>
        <v>0</v>
      </c>
      <c r="E16" s="18">
        <f>[12]Junho!$K$8</f>
        <v>0</v>
      </c>
      <c r="F16" s="18">
        <f>[12]Junho!$K$9</f>
        <v>0</v>
      </c>
      <c r="G16" s="18">
        <f>[12]Junho!$K$10</f>
        <v>0</v>
      </c>
      <c r="H16" s="18">
        <f>[12]Junho!$K$11</f>
        <v>0</v>
      </c>
      <c r="I16" s="18">
        <f>[12]Junho!$K$12</f>
        <v>0</v>
      </c>
      <c r="J16" s="18">
        <f>[12]Junho!$K$13</f>
        <v>0</v>
      </c>
      <c r="K16" s="18">
        <f>[12]Junho!$K$14</f>
        <v>0</v>
      </c>
      <c r="L16" s="18">
        <f>[12]Junho!$K$15</f>
        <v>0</v>
      </c>
      <c r="M16" s="18">
        <f>[12]Junho!$K$16</f>
        <v>8.1999999999999993</v>
      </c>
      <c r="N16" s="18">
        <f>[12]Junho!$K$17</f>
        <v>0.2</v>
      </c>
      <c r="O16" s="18">
        <f>[12]Junho!$K$18</f>
        <v>0</v>
      </c>
      <c r="P16" s="18">
        <f>[12]Junho!$K$19</f>
        <v>16.600000000000001</v>
      </c>
      <c r="Q16" s="18">
        <f>[12]Junho!$K$20</f>
        <v>0</v>
      </c>
      <c r="R16" s="18">
        <f>[12]Junho!$K$21</f>
        <v>0</v>
      </c>
      <c r="S16" s="18">
        <f>[12]Junho!$K$22</f>
        <v>0.4</v>
      </c>
      <c r="T16" s="18">
        <f>[12]Junho!$K$23</f>
        <v>0</v>
      </c>
      <c r="U16" s="18">
        <f>[12]Junho!$K$24</f>
        <v>0</v>
      </c>
      <c r="V16" s="18">
        <f>[12]Junho!$K$25</f>
        <v>0</v>
      </c>
      <c r="W16" s="18">
        <f>[12]Junho!$K$26</f>
        <v>0</v>
      </c>
      <c r="X16" s="18">
        <f>[12]Junho!$K$27</f>
        <v>0</v>
      </c>
      <c r="Y16" s="18">
        <f>[12]Junho!$K$28</f>
        <v>0</v>
      </c>
      <c r="Z16" s="18">
        <f>[12]Junho!$K$29</f>
        <v>0</v>
      </c>
      <c r="AA16" s="18">
        <f>[12]Junho!$K$30</f>
        <v>0</v>
      </c>
      <c r="AB16" s="18">
        <f>[12]Junho!$K$31</f>
        <v>0</v>
      </c>
      <c r="AC16" s="18">
        <f>[12]Junho!$K$32</f>
        <v>0</v>
      </c>
      <c r="AD16" s="18">
        <f>[12]Junho!$K$33</f>
        <v>0</v>
      </c>
      <c r="AE16" s="18">
        <f>[12]Junho!$K$34</f>
        <v>33.200000000000003</v>
      </c>
      <c r="AF16" s="34">
        <f t="shared" si="1"/>
        <v>65.400000000000006</v>
      </c>
      <c r="AG16" s="37">
        <f t="shared" si="2"/>
        <v>33.200000000000003</v>
      </c>
      <c r="AH16" s="42">
        <f t="shared" si="3"/>
        <v>23</v>
      </c>
    </row>
    <row r="17" spans="1:35" ht="17.100000000000001" customHeight="1" x14ac:dyDescent="0.2">
      <c r="A17" s="15" t="s">
        <v>8</v>
      </c>
      <c r="B17" s="17">
        <f>[13]Junho!$K$5</f>
        <v>0.2</v>
      </c>
      <c r="C17" s="17">
        <f>[13]Junho!$K$6</f>
        <v>0</v>
      </c>
      <c r="D17" s="17">
        <f>[13]Junho!$K$7</f>
        <v>0.2</v>
      </c>
      <c r="E17" s="17">
        <f>[13]Junho!$K$8</f>
        <v>0</v>
      </c>
      <c r="F17" s="17">
        <f>[13]Junho!$K$9</f>
        <v>0.2</v>
      </c>
      <c r="G17" s="17">
        <f>[13]Junho!$K$10</f>
        <v>0</v>
      </c>
      <c r="H17" s="17">
        <f>[13]Junho!$K$11</f>
        <v>0</v>
      </c>
      <c r="I17" s="17">
        <f>[13]Junho!$K$12</f>
        <v>0</v>
      </c>
      <c r="J17" s="17">
        <f>[13]Junho!$K$13</f>
        <v>0</v>
      </c>
      <c r="K17" s="17">
        <f>[13]Junho!$K$14</f>
        <v>0</v>
      </c>
      <c r="L17" s="17">
        <f>[13]Junho!$K$15</f>
        <v>0</v>
      </c>
      <c r="M17" s="17">
        <f>[13]Junho!$K$16</f>
        <v>35.4</v>
      </c>
      <c r="N17" s="17">
        <f>[13]Junho!$K$17</f>
        <v>0</v>
      </c>
      <c r="O17" s="17">
        <f>[13]Junho!$K$18</f>
        <v>0.8</v>
      </c>
      <c r="P17" s="17">
        <f>[13]Junho!$K$19</f>
        <v>13.6</v>
      </c>
      <c r="Q17" s="17">
        <f>[13]Junho!$K$20</f>
        <v>0</v>
      </c>
      <c r="R17" s="17">
        <f>[13]Junho!$K$21</f>
        <v>0</v>
      </c>
      <c r="S17" s="17">
        <f>[13]Junho!$K$22</f>
        <v>9</v>
      </c>
      <c r="T17" s="17">
        <f>[13]Junho!$K$23</f>
        <v>1</v>
      </c>
      <c r="U17" s="17">
        <f>[13]Junho!$K$24</f>
        <v>0</v>
      </c>
      <c r="V17" s="17">
        <f>[13]Junho!$K$25</f>
        <v>0</v>
      </c>
      <c r="W17" s="17">
        <f>[13]Junho!$K$26</f>
        <v>0</v>
      </c>
      <c r="X17" s="17">
        <f>[13]Junho!$K$27</f>
        <v>0</v>
      </c>
      <c r="Y17" s="17">
        <f>[13]Junho!$K$28</f>
        <v>0</v>
      </c>
      <c r="Z17" s="17">
        <f>[13]Junho!$K$29</f>
        <v>0</v>
      </c>
      <c r="AA17" s="17">
        <f>[13]Junho!$K$30</f>
        <v>0</v>
      </c>
      <c r="AB17" s="17">
        <f>[13]Junho!$K$31</f>
        <v>0</v>
      </c>
      <c r="AC17" s="17">
        <f>[13]Junho!$K$32</f>
        <v>0</v>
      </c>
      <c r="AD17" s="17">
        <f>[13]Junho!$K$33</f>
        <v>0</v>
      </c>
      <c r="AE17" s="17">
        <f>[13]Junho!$K$34</f>
        <v>15.600000000000001</v>
      </c>
      <c r="AF17" s="34">
        <f t="shared" si="1"/>
        <v>76</v>
      </c>
      <c r="AG17" s="37">
        <f t="shared" si="2"/>
        <v>35.4</v>
      </c>
      <c r="AH17" s="42">
        <f t="shared" si="3"/>
        <v>21</v>
      </c>
    </row>
    <row r="18" spans="1:35" ht="17.100000000000001" customHeight="1" x14ac:dyDescent="0.2">
      <c r="A18" s="15" t="s">
        <v>9</v>
      </c>
      <c r="B18" s="18" t="str">
        <f>[14]Junho!$K$5</f>
        <v>*</v>
      </c>
      <c r="C18" s="18" t="str">
        <f>[14]Junho!$K$6</f>
        <v>*</v>
      </c>
      <c r="D18" s="18" t="str">
        <f>[14]Junho!$K$7</f>
        <v>*</v>
      </c>
      <c r="E18" s="18" t="str">
        <f>[14]Junho!$K$8</f>
        <v>*</v>
      </c>
      <c r="F18" s="18" t="str">
        <f>[14]Junho!$K$9</f>
        <v>*</v>
      </c>
      <c r="G18" s="18" t="str">
        <f>[14]Junho!$K$10</f>
        <v>*</v>
      </c>
      <c r="H18" s="18" t="str">
        <f>[14]Junho!$K$11</f>
        <v>*</v>
      </c>
      <c r="I18" s="18" t="str">
        <f>[14]Junho!$K$12</f>
        <v>*</v>
      </c>
      <c r="J18" s="18" t="str">
        <f>[14]Junho!$K$13</f>
        <v>*</v>
      </c>
      <c r="K18" s="18" t="str">
        <f>[14]Junho!$K$14</f>
        <v>*</v>
      </c>
      <c r="L18" s="18" t="str">
        <f>[14]Junho!$K$15</f>
        <v>*</v>
      </c>
      <c r="M18" s="18" t="str">
        <f>[14]Junho!$K$16</f>
        <v>*</v>
      </c>
      <c r="N18" s="18" t="str">
        <f>[14]Junho!$K$17</f>
        <v>*</v>
      </c>
      <c r="O18" s="18" t="str">
        <f>[14]Junho!$K$18</f>
        <v>*</v>
      </c>
      <c r="P18" s="18" t="str">
        <f>[14]Junho!$K$19</f>
        <v>*</v>
      </c>
      <c r="Q18" s="18" t="str">
        <f>[14]Junho!$K$20</f>
        <v>*</v>
      </c>
      <c r="R18" s="18" t="str">
        <f>[14]Junho!$K$21</f>
        <v>*</v>
      </c>
      <c r="S18" s="18" t="str">
        <f>[14]Junho!$K$22</f>
        <v>*</v>
      </c>
      <c r="T18" s="18" t="str">
        <f>[14]Junho!$K$23</f>
        <v>*</v>
      </c>
      <c r="U18" s="18" t="str">
        <f>[14]Junho!$K$24</f>
        <v>*</v>
      </c>
      <c r="V18" s="18" t="str">
        <f>[14]Junho!$K$25</f>
        <v>*</v>
      </c>
      <c r="W18" s="18" t="str">
        <f>[14]Junho!$K$26</f>
        <v>*</v>
      </c>
      <c r="X18" s="18" t="str">
        <f>[14]Junho!$K$27</f>
        <v>*</v>
      </c>
      <c r="Y18" s="18" t="str">
        <f>[14]Junho!$K$28</f>
        <v>*</v>
      </c>
      <c r="Z18" s="18" t="str">
        <f>[14]Junho!$K$29</f>
        <v>*</v>
      </c>
      <c r="AA18" s="18" t="str">
        <f>[14]Junho!$K$30</f>
        <v>*</v>
      </c>
      <c r="AB18" s="18" t="str">
        <f>[14]Junho!$K$31</f>
        <v>*</v>
      </c>
      <c r="AC18" s="18" t="str">
        <f>[14]Junho!$K$32</f>
        <v>*</v>
      </c>
      <c r="AD18" s="18" t="str">
        <f>[14]Junho!$K$33</f>
        <v>*</v>
      </c>
      <c r="AE18" s="18" t="str">
        <f>[14]Junho!$K$34</f>
        <v>*</v>
      </c>
      <c r="AF18" s="34" t="s">
        <v>137</v>
      </c>
      <c r="AG18" s="37" t="s">
        <v>137</v>
      </c>
      <c r="AH18" s="42" t="s">
        <v>137</v>
      </c>
    </row>
    <row r="19" spans="1:35" ht="17.100000000000001" customHeight="1" x14ac:dyDescent="0.2">
      <c r="A19" s="15" t="s">
        <v>49</v>
      </c>
      <c r="B19" s="18">
        <f>[15]Junho!$K$5</f>
        <v>0</v>
      </c>
      <c r="C19" s="18">
        <f>[15]Junho!$K$6</f>
        <v>37.199999999999996</v>
      </c>
      <c r="D19" s="18">
        <f>[15]Junho!$K$7</f>
        <v>0</v>
      </c>
      <c r="E19" s="18">
        <f>[15]Junho!$K$8</f>
        <v>0</v>
      </c>
      <c r="F19" s="18">
        <f>[15]Junho!$K$9</f>
        <v>0.2</v>
      </c>
      <c r="G19" s="18">
        <f>[15]Junho!$K$10</f>
        <v>0</v>
      </c>
      <c r="H19" s="18">
        <f>[15]Junho!$K$11</f>
        <v>0.2</v>
      </c>
      <c r="I19" s="18">
        <f>[15]Junho!$K$12</f>
        <v>0</v>
      </c>
      <c r="J19" s="18">
        <f>[15]Junho!$K$13</f>
        <v>0.2</v>
      </c>
      <c r="K19" s="18">
        <f>[15]Junho!$K$14</f>
        <v>0</v>
      </c>
      <c r="L19" s="18">
        <f>[15]Junho!$K$15</f>
        <v>0</v>
      </c>
      <c r="M19" s="18">
        <f>[15]Junho!$K$16</f>
        <v>1</v>
      </c>
      <c r="N19" s="18">
        <f>[15]Junho!$K$17</f>
        <v>0.2</v>
      </c>
      <c r="O19" s="18">
        <f>[15]Junho!$K$18</f>
        <v>0</v>
      </c>
      <c r="P19" s="18">
        <f>[15]Junho!$K$19</f>
        <v>17.799999999999997</v>
      </c>
      <c r="Q19" s="18">
        <f>[15]Junho!$K$20</f>
        <v>0</v>
      </c>
      <c r="R19" s="18">
        <f>[15]Junho!$K$21</f>
        <v>0</v>
      </c>
      <c r="S19" s="18">
        <f>[15]Junho!$K$22</f>
        <v>0.2</v>
      </c>
      <c r="T19" s="18">
        <f>[15]Junho!$K$23</f>
        <v>0.2</v>
      </c>
      <c r="U19" s="18">
        <f>[15]Junho!$K$24</f>
        <v>0</v>
      </c>
      <c r="V19" s="18">
        <f>[15]Junho!$K$25</f>
        <v>0.2</v>
      </c>
      <c r="W19" s="18">
        <f>[15]Junho!$K$26</f>
        <v>0</v>
      </c>
      <c r="X19" s="18">
        <f>[15]Junho!$K$27</f>
        <v>0.2</v>
      </c>
      <c r="Y19" s="18">
        <f>[15]Junho!$K$28</f>
        <v>0</v>
      </c>
      <c r="Z19" s="18">
        <f>[15]Junho!$K$29</f>
        <v>0</v>
      </c>
      <c r="AA19" s="18">
        <f>[15]Junho!$K$30</f>
        <v>0</v>
      </c>
      <c r="AB19" s="18">
        <f>[15]Junho!$K$31</f>
        <v>0</v>
      </c>
      <c r="AC19" s="18">
        <f>[15]Junho!$K$32</f>
        <v>0</v>
      </c>
      <c r="AD19" s="18">
        <f>[15]Junho!$K$33</f>
        <v>0</v>
      </c>
      <c r="AE19" s="18">
        <f>[15]Junho!$K$34</f>
        <v>4.2</v>
      </c>
      <c r="AF19" s="34">
        <f t="shared" si="1"/>
        <v>61.800000000000018</v>
      </c>
      <c r="AG19" s="37">
        <f t="shared" si="2"/>
        <v>37.199999999999996</v>
      </c>
      <c r="AH19" s="42">
        <f t="shared" si="3"/>
        <v>18</v>
      </c>
      <c r="AI19" s="43" t="s">
        <v>54</v>
      </c>
    </row>
    <row r="20" spans="1:35" ht="17.100000000000001" customHeight="1" x14ac:dyDescent="0.2">
      <c r="A20" s="15" t="s">
        <v>10</v>
      </c>
      <c r="B20" s="18">
        <f>[16]Junho!$K$5</f>
        <v>0</v>
      </c>
      <c r="C20" s="18">
        <f>[16]Junho!$K$6</f>
        <v>0.60000000000000009</v>
      </c>
      <c r="D20" s="18">
        <f>[16]Junho!$K$7</f>
        <v>0</v>
      </c>
      <c r="E20" s="18">
        <f>[16]Junho!$K$8</f>
        <v>0</v>
      </c>
      <c r="F20" s="18">
        <f>[16]Junho!$K$9</f>
        <v>0</v>
      </c>
      <c r="G20" s="18">
        <f>[16]Junho!$K$10</f>
        <v>0</v>
      </c>
      <c r="H20" s="18">
        <f>[16]Junho!$K$11</f>
        <v>0</v>
      </c>
      <c r="I20" s="18">
        <f>[16]Junho!$K$12</f>
        <v>0</v>
      </c>
      <c r="J20" s="18">
        <f>[16]Junho!$K$13</f>
        <v>0</v>
      </c>
      <c r="K20" s="18">
        <f>[16]Junho!$K$14</f>
        <v>0</v>
      </c>
      <c r="L20" s="18">
        <f>[16]Junho!$K$15</f>
        <v>0</v>
      </c>
      <c r="M20" s="18">
        <f>[16]Junho!$K$16</f>
        <v>7.7999999999999989</v>
      </c>
      <c r="N20" s="18">
        <f>[16]Junho!$K$17</f>
        <v>0.2</v>
      </c>
      <c r="O20" s="18">
        <f>[16]Junho!$K$18</f>
        <v>0</v>
      </c>
      <c r="P20" s="18">
        <f>[16]Junho!$K$19</f>
        <v>20.400000000000002</v>
      </c>
      <c r="Q20" s="18">
        <f>[16]Junho!$K$20</f>
        <v>0</v>
      </c>
      <c r="R20" s="18">
        <f>[16]Junho!$K$21</f>
        <v>0</v>
      </c>
      <c r="S20" s="18">
        <f>[16]Junho!$K$22</f>
        <v>1.2</v>
      </c>
      <c r="T20" s="18">
        <f>[16]Junho!$K$23</f>
        <v>0</v>
      </c>
      <c r="U20" s="18">
        <f>[16]Junho!$K$24</f>
        <v>0</v>
      </c>
      <c r="V20" s="18">
        <f>[16]Junho!$K$25</f>
        <v>0</v>
      </c>
      <c r="W20" s="18">
        <f>[16]Junho!$K$26</f>
        <v>0</v>
      </c>
      <c r="X20" s="18">
        <f>[16]Junho!$K$27</f>
        <v>0</v>
      </c>
      <c r="Y20" s="18">
        <f>[16]Junho!$K$28</f>
        <v>0.2</v>
      </c>
      <c r="Z20" s="18">
        <f>[16]Junho!$K$29</f>
        <v>0</v>
      </c>
      <c r="AA20" s="18">
        <f>[16]Junho!$K$30</f>
        <v>0</v>
      </c>
      <c r="AB20" s="18">
        <f>[16]Junho!$K$31</f>
        <v>0</v>
      </c>
      <c r="AC20" s="18">
        <f>[16]Junho!$K$32</f>
        <v>0</v>
      </c>
      <c r="AD20" s="18">
        <f>[16]Junho!$K$33</f>
        <v>0</v>
      </c>
      <c r="AE20" s="18">
        <f>[16]Junho!$K$34</f>
        <v>16.600000000000001</v>
      </c>
      <c r="AF20" s="34">
        <f t="shared" si="1"/>
        <v>47</v>
      </c>
      <c r="AG20" s="37">
        <f t="shared" si="2"/>
        <v>20.400000000000002</v>
      </c>
      <c r="AH20" s="42">
        <f t="shared" si="3"/>
        <v>23</v>
      </c>
    </row>
    <row r="21" spans="1:35" ht="17.100000000000001" customHeight="1" x14ac:dyDescent="0.2">
      <c r="A21" s="15" t="s">
        <v>11</v>
      </c>
      <c r="B21" s="18">
        <f>[17]Junho!$K$5</f>
        <v>1.2</v>
      </c>
      <c r="C21" s="18">
        <f>[17]Junho!$K$6</f>
        <v>24.199999999999996</v>
      </c>
      <c r="D21" s="18">
        <f>[17]Junho!$K$7</f>
        <v>0</v>
      </c>
      <c r="E21" s="18">
        <f>[17]Junho!$K$8</f>
        <v>0</v>
      </c>
      <c r="F21" s="18">
        <f>[17]Junho!$K$9</f>
        <v>0</v>
      </c>
      <c r="G21" s="18">
        <f>[17]Junho!$K$10</f>
        <v>0</v>
      </c>
      <c r="H21" s="18">
        <f>[17]Junho!$K$11</f>
        <v>0</v>
      </c>
      <c r="I21" s="18">
        <f>[17]Junho!$K$12</f>
        <v>0.2</v>
      </c>
      <c r="J21" s="18">
        <f>[17]Junho!$K$13</f>
        <v>0</v>
      </c>
      <c r="K21" s="18">
        <f>[17]Junho!$K$14</f>
        <v>0</v>
      </c>
      <c r="L21" s="18">
        <f>[17]Junho!$K$15</f>
        <v>0</v>
      </c>
      <c r="M21" s="18">
        <f>[17]Junho!$K$16</f>
        <v>0.6</v>
      </c>
      <c r="N21" s="18">
        <f>[17]Junho!$K$17</f>
        <v>0</v>
      </c>
      <c r="O21" s="18">
        <f>[17]Junho!$K$18</f>
        <v>0</v>
      </c>
      <c r="P21" s="18">
        <f>[17]Junho!$K$19</f>
        <v>11.199999999999998</v>
      </c>
      <c r="Q21" s="18">
        <f>[17]Junho!$K$20</f>
        <v>0</v>
      </c>
      <c r="R21" s="18">
        <f>[17]Junho!$K$21</f>
        <v>0</v>
      </c>
      <c r="S21" s="18">
        <f>[17]Junho!$K$22</f>
        <v>0</v>
      </c>
      <c r="T21" s="18">
        <f>[17]Junho!$K$23</f>
        <v>0</v>
      </c>
      <c r="U21" s="18">
        <f>[17]Junho!$K$24</f>
        <v>0</v>
      </c>
      <c r="V21" s="18">
        <f>[17]Junho!$K$25</f>
        <v>0</v>
      </c>
      <c r="W21" s="18">
        <f>[17]Junho!$K$26</f>
        <v>0</v>
      </c>
      <c r="X21" s="18">
        <f>[17]Junho!$K$27</f>
        <v>0</v>
      </c>
      <c r="Y21" s="18">
        <f>[17]Junho!$K$28</f>
        <v>0</v>
      </c>
      <c r="Z21" s="18">
        <f>[17]Junho!$K$29</f>
        <v>0</v>
      </c>
      <c r="AA21" s="18">
        <f>[17]Junho!$K$30</f>
        <v>0</v>
      </c>
      <c r="AB21" s="18">
        <f>[17]Junho!$K$31</f>
        <v>0</v>
      </c>
      <c r="AC21" s="18">
        <f>[17]Junho!$K$32</f>
        <v>0</v>
      </c>
      <c r="AD21" s="18">
        <f>[17]Junho!$K$33</f>
        <v>0</v>
      </c>
      <c r="AE21" s="18">
        <f>[17]Junho!$K$34</f>
        <v>18.200000000000003</v>
      </c>
      <c r="AF21" s="34">
        <f t="shared" si="1"/>
        <v>55.599999999999994</v>
      </c>
      <c r="AG21" s="37">
        <f t="shared" si="2"/>
        <v>24.199999999999996</v>
      </c>
      <c r="AH21" s="42">
        <f t="shared" si="3"/>
        <v>24</v>
      </c>
    </row>
    <row r="22" spans="1:35" ht="17.100000000000001" customHeight="1" x14ac:dyDescent="0.2">
      <c r="A22" s="15" t="s">
        <v>12</v>
      </c>
      <c r="B22" s="18" t="str">
        <f>[18]Junho!$K$5</f>
        <v>*</v>
      </c>
      <c r="C22" s="18" t="str">
        <f>[18]Junho!$K$6</f>
        <v>*</v>
      </c>
      <c r="D22" s="18" t="str">
        <f>[18]Junho!$K$7</f>
        <v>*</v>
      </c>
      <c r="E22" s="18" t="str">
        <f>[18]Junho!$K$8</f>
        <v>*</v>
      </c>
      <c r="F22" s="18" t="str">
        <f>[18]Junho!$K$9</f>
        <v>*</v>
      </c>
      <c r="G22" s="18" t="str">
        <f>[18]Junho!$K$10</f>
        <v>*</v>
      </c>
      <c r="H22" s="18" t="str">
        <f>[18]Junho!$K$11</f>
        <v>*</v>
      </c>
      <c r="I22" s="18" t="str">
        <f>[18]Junho!$K$12</f>
        <v>*</v>
      </c>
      <c r="J22" s="18" t="str">
        <f>[18]Junho!$K$13</f>
        <v>*</v>
      </c>
      <c r="K22" s="18" t="str">
        <f>[18]Junho!$K$14</f>
        <v>*</v>
      </c>
      <c r="L22" s="18" t="str">
        <f>[18]Junho!$K$15</f>
        <v>*</v>
      </c>
      <c r="M22" s="18" t="str">
        <f>[18]Junho!$K$16</f>
        <v>*</v>
      </c>
      <c r="N22" s="18" t="str">
        <f>[18]Junho!$K$17</f>
        <v>*</v>
      </c>
      <c r="O22" s="18" t="str">
        <f>[18]Junho!$K$18</f>
        <v>*</v>
      </c>
      <c r="P22" s="18" t="str">
        <f>[18]Junho!$K$19</f>
        <v>*</v>
      </c>
      <c r="Q22" s="18" t="str">
        <f>[18]Junho!$K$20</f>
        <v>*</v>
      </c>
      <c r="R22" s="18" t="str">
        <f>[18]Junho!$K$21</f>
        <v>*</v>
      </c>
      <c r="S22" s="18" t="str">
        <f>[18]Junho!$K$22</f>
        <v>*</v>
      </c>
      <c r="T22" s="18" t="str">
        <f>[18]Junho!$K$23</f>
        <v>*</v>
      </c>
      <c r="U22" s="18" t="str">
        <f>[18]Junho!$K$24</f>
        <v>*</v>
      </c>
      <c r="V22" s="18" t="str">
        <f>[18]Junho!$K$25</f>
        <v>*</v>
      </c>
      <c r="W22" s="18" t="str">
        <f>[18]Junho!$K$26</f>
        <v>*</v>
      </c>
      <c r="X22" s="18" t="str">
        <f>[18]Junho!$K$27</f>
        <v>*</v>
      </c>
      <c r="Y22" s="18" t="str">
        <f>[18]Junho!$K$28</f>
        <v>*</v>
      </c>
      <c r="Z22" s="18" t="str">
        <f>[18]Junho!$K$29</f>
        <v>*</v>
      </c>
      <c r="AA22" s="18" t="str">
        <f>[18]Junho!$K$30</f>
        <v>*</v>
      </c>
      <c r="AB22" s="18" t="str">
        <f>[18]Junho!$K$31</f>
        <v>*</v>
      </c>
      <c r="AC22" s="18" t="str">
        <f>[18]Junho!$K$32</f>
        <v>*</v>
      </c>
      <c r="AD22" s="18" t="str">
        <f>[18]Junho!$K$33</f>
        <v>*</v>
      </c>
      <c r="AE22" s="18" t="str">
        <f>[18]Junho!$K$34</f>
        <v>*</v>
      </c>
      <c r="AF22" s="34" t="s">
        <v>137</v>
      </c>
      <c r="AG22" s="37" t="s">
        <v>137</v>
      </c>
      <c r="AH22" s="42" t="s">
        <v>137</v>
      </c>
    </row>
    <row r="23" spans="1:35" ht="17.100000000000001" customHeight="1" x14ac:dyDescent="0.2">
      <c r="A23" s="15" t="s">
        <v>13</v>
      </c>
      <c r="B23" s="18">
        <f>[19]Junho!$K$5</f>
        <v>0</v>
      </c>
      <c r="C23" s="18">
        <f>[19]Junho!$K$6</f>
        <v>0</v>
      </c>
      <c r="D23" s="18">
        <f>[19]Junho!$K$7</f>
        <v>0</v>
      </c>
      <c r="E23" s="18">
        <f>[19]Junho!$K$8</f>
        <v>0</v>
      </c>
      <c r="F23" s="18">
        <f>[19]Junho!$K$9</f>
        <v>0</v>
      </c>
      <c r="G23" s="18">
        <f>[19]Junho!$K$10</f>
        <v>0</v>
      </c>
      <c r="H23" s="18">
        <f>[19]Junho!$K$11</f>
        <v>0</v>
      </c>
      <c r="I23" s="18">
        <f>[19]Junho!$K$12</f>
        <v>0</v>
      </c>
      <c r="J23" s="17">
        <f>[19]Junho!$K$13</f>
        <v>0</v>
      </c>
      <c r="K23" s="17">
        <f>[19]Junho!$K$14</f>
        <v>0</v>
      </c>
      <c r="L23" s="17">
        <f>[19]Junho!$K$15</f>
        <v>0</v>
      </c>
      <c r="M23" s="17">
        <f>[19]Junho!$K$16</f>
        <v>0</v>
      </c>
      <c r="N23" s="17">
        <f>[19]Junho!$K$17</f>
        <v>0</v>
      </c>
      <c r="O23" s="17">
        <f>[19]Junho!$K$18</f>
        <v>0</v>
      </c>
      <c r="P23" s="17">
        <f>[19]Junho!$K$19</f>
        <v>0</v>
      </c>
      <c r="Q23" s="17">
        <f>[19]Junho!$K$20</f>
        <v>0</v>
      </c>
      <c r="R23" s="17">
        <f>[19]Junho!$K$21</f>
        <v>0</v>
      </c>
      <c r="S23" s="17">
        <f>[19]Junho!$K$22</f>
        <v>0</v>
      </c>
      <c r="T23" s="17">
        <f>[19]Junho!$K$23</f>
        <v>0</v>
      </c>
      <c r="U23" s="17">
        <f>[19]Junho!$K$24</f>
        <v>0</v>
      </c>
      <c r="V23" s="17">
        <f>[19]Junho!$K$25</f>
        <v>0</v>
      </c>
      <c r="W23" s="17">
        <f>[19]Junho!$K$26</f>
        <v>0</v>
      </c>
      <c r="X23" s="17">
        <f>[19]Junho!$K$27</f>
        <v>0</v>
      </c>
      <c r="Y23" s="17">
        <f>[19]Junho!$K$28</f>
        <v>0</v>
      </c>
      <c r="Z23" s="17">
        <f>[19]Junho!$K$29</f>
        <v>0</v>
      </c>
      <c r="AA23" s="17">
        <f>[19]Junho!$K$30</f>
        <v>0</v>
      </c>
      <c r="AB23" s="17">
        <f>[19]Junho!$K$31</f>
        <v>0</v>
      </c>
      <c r="AC23" s="17">
        <f>[19]Junho!$K$32</f>
        <v>0</v>
      </c>
      <c r="AD23" s="17">
        <f>[19]Junho!$K$33</f>
        <v>0</v>
      </c>
      <c r="AE23" s="17">
        <f>[19]Junho!$K$34</f>
        <v>0.4</v>
      </c>
      <c r="AF23" s="34">
        <f t="shared" si="1"/>
        <v>0.4</v>
      </c>
      <c r="AG23" s="37">
        <f t="shared" si="2"/>
        <v>0.4</v>
      </c>
      <c r="AH23" s="42">
        <f t="shared" si="3"/>
        <v>29</v>
      </c>
    </row>
    <row r="24" spans="1:35" ht="17.100000000000001" customHeight="1" x14ac:dyDescent="0.2">
      <c r="A24" s="15" t="s">
        <v>14</v>
      </c>
      <c r="B24" s="18">
        <f>[20]Junho!$K$5</f>
        <v>9.6000000000000014</v>
      </c>
      <c r="C24" s="18">
        <f>[20]Junho!$K$6</f>
        <v>5.6</v>
      </c>
      <c r="D24" s="18">
        <f>[20]Junho!$K$7</f>
        <v>0</v>
      </c>
      <c r="E24" s="18">
        <f>[20]Junho!$K$8</f>
        <v>0</v>
      </c>
      <c r="F24" s="18">
        <f>[20]Junho!$K$9</f>
        <v>0</v>
      </c>
      <c r="G24" s="18">
        <f>[20]Junho!$K$10</f>
        <v>0</v>
      </c>
      <c r="H24" s="18">
        <f>[20]Junho!$K$11</f>
        <v>0</v>
      </c>
      <c r="I24" s="18">
        <f>[20]Junho!$K$12</f>
        <v>0</v>
      </c>
      <c r="J24" s="18">
        <f>[20]Junho!$K$13</f>
        <v>0</v>
      </c>
      <c r="K24" s="18">
        <f>[20]Junho!$K$14</f>
        <v>0</v>
      </c>
      <c r="L24" s="18">
        <f>[20]Junho!$K$15</f>
        <v>0</v>
      </c>
      <c r="M24" s="18">
        <f>[20]Junho!$K$16</f>
        <v>0</v>
      </c>
      <c r="N24" s="18">
        <f>[20]Junho!$K$17</f>
        <v>0</v>
      </c>
      <c r="O24" s="18">
        <f>[20]Junho!$K$18</f>
        <v>0</v>
      </c>
      <c r="P24" s="18">
        <f>[20]Junho!$K$19</f>
        <v>0</v>
      </c>
      <c r="Q24" s="18">
        <f>[20]Junho!$K$20</f>
        <v>0</v>
      </c>
      <c r="R24" s="18">
        <f>[20]Junho!$K$21</f>
        <v>0</v>
      </c>
      <c r="S24" s="18">
        <f>[20]Junho!$K$22</f>
        <v>2.8</v>
      </c>
      <c r="T24" s="18">
        <f>[20]Junho!$K$23</f>
        <v>0</v>
      </c>
      <c r="U24" s="18">
        <f>[20]Junho!$K$24</f>
        <v>0</v>
      </c>
      <c r="V24" s="18">
        <f>[20]Junho!$K$25</f>
        <v>0</v>
      </c>
      <c r="W24" s="18">
        <f>[20]Junho!$K$26</f>
        <v>0</v>
      </c>
      <c r="X24" s="18">
        <f>[20]Junho!$K$27</f>
        <v>0</v>
      </c>
      <c r="Y24" s="18">
        <f>[20]Junho!$K$28</f>
        <v>0</v>
      </c>
      <c r="Z24" s="18">
        <f>[20]Junho!$K$29</f>
        <v>0</v>
      </c>
      <c r="AA24" s="18">
        <f>[20]Junho!$K$30</f>
        <v>0</v>
      </c>
      <c r="AB24" s="18">
        <f>[20]Junho!$K$31</f>
        <v>0</v>
      </c>
      <c r="AC24" s="18">
        <f>[20]Junho!$K$32</f>
        <v>0</v>
      </c>
      <c r="AD24" s="18">
        <f>[20]Junho!$K$33</f>
        <v>0</v>
      </c>
      <c r="AE24" s="18">
        <f>[20]Junho!$K$34</f>
        <v>0</v>
      </c>
      <c r="AF24" s="34">
        <f t="shared" si="1"/>
        <v>18</v>
      </c>
      <c r="AG24" s="37">
        <f t="shared" si="2"/>
        <v>9.6000000000000014</v>
      </c>
      <c r="AH24" s="42">
        <f t="shared" si="3"/>
        <v>27</v>
      </c>
    </row>
    <row r="25" spans="1:35" ht="17.100000000000001" customHeight="1" x14ac:dyDescent="0.2">
      <c r="A25" s="15" t="s">
        <v>15</v>
      </c>
      <c r="B25" s="18">
        <f>[21]Junho!$K$5</f>
        <v>0.60000000000000009</v>
      </c>
      <c r="C25" s="18">
        <f>[21]Junho!$K$6</f>
        <v>2.4000000000000004</v>
      </c>
      <c r="D25" s="18">
        <f>[21]Junho!$K$7</f>
        <v>0</v>
      </c>
      <c r="E25" s="18">
        <f>[21]Junho!$K$8</f>
        <v>0.2</v>
      </c>
      <c r="F25" s="18">
        <f>[21]Junho!$K$9</f>
        <v>0.2</v>
      </c>
      <c r="G25" s="18">
        <f>[21]Junho!$K$10</f>
        <v>0.2</v>
      </c>
      <c r="H25" s="18">
        <f>[21]Junho!$K$11</f>
        <v>0</v>
      </c>
      <c r="I25" s="18">
        <f>[21]Junho!$K$12</f>
        <v>0</v>
      </c>
      <c r="J25" s="18">
        <f>[21]Junho!$K$13</f>
        <v>0</v>
      </c>
      <c r="K25" s="18">
        <f>[21]Junho!$K$14</f>
        <v>0</v>
      </c>
      <c r="L25" s="18">
        <f>[21]Junho!$K$15</f>
        <v>0</v>
      </c>
      <c r="M25" s="18">
        <f>[21]Junho!$K$16</f>
        <v>19</v>
      </c>
      <c r="N25" s="18">
        <f>[21]Junho!$K$17</f>
        <v>0.2</v>
      </c>
      <c r="O25" s="18">
        <f>[21]Junho!$K$18</f>
        <v>9.8000000000000007</v>
      </c>
      <c r="P25" s="18">
        <f>[21]Junho!$K$19</f>
        <v>35.400000000000006</v>
      </c>
      <c r="Q25" s="18">
        <f>[21]Junho!$K$20</f>
        <v>0</v>
      </c>
      <c r="R25" s="18">
        <f>[21]Junho!$K$21</f>
        <v>0.2</v>
      </c>
      <c r="S25" s="18">
        <f>[21]Junho!$K$22</f>
        <v>5.0000000000000009</v>
      </c>
      <c r="T25" s="18">
        <f>[21]Junho!$K$23</f>
        <v>0.2</v>
      </c>
      <c r="U25" s="18">
        <f>[21]Junho!$K$24</f>
        <v>0</v>
      </c>
      <c r="V25" s="18">
        <f>[21]Junho!$K$25</f>
        <v>0.2</v>
      </c>
      <c r="W25" s="18">
        <f>[21]Junho!$K$26</f>
        <v>0</v>
      </c>
      <c r="X25" s="18">
        <f>[21]Junho!$K$27</f>
        <v>0.2</v>
      </c>
      <c r="Y25" s="18">
        <f>[21]Junho!$K$28</f>
        <v>0</v>
      </c>
      <c r="Z25" s="18">
        <f>[21]Junho!$K$29</f>
        <v>0</v>
      </c>
      <c r="AA25" s="18">
        <f>[21]Junho!$K$30</f>
        <v>0</v>
      </c>
      <c r="AB25" s="18">
        <f>[21]Junho!$K$31</f>
        <v>0</v>
      </c>
      <c r="AC25" s="18">
        <f>[21]Junho!$K$32</f>
        <v>0</v>
      </c>
      <c r="AD25" s="18">
        <f>[21]Junho!$K$33</f>
        <v>0</v>
      </c>
      <c r="AE25" s="18">
        <f>[21]Junho!$K$34</f>
        <v>15.200000000000001</v>
      </c>
      <c r="AF25" s="34">
        <f t="shared" si="1"/>
        <v>89.000000000000014</v>
      </c>
      <c r="AG25" s="37">
        <f t="shared" si="2"/>
        <v>35.400000000000006</v>
      </c>
      <c r="AH25" s="42">
        <f t="shared" si="3"/>
        <v>15</v>
      </c>
    </row>
    <row r="26" spans="1:35" ht="17.100000000000001" customHeight="1" x14ac:dyDescent="0.2">
      <c r="A26" s="15" t="s">
        <v>16</v>
      </c>
      <c r="B26" s="18">
        <f>[22]Junho!$K$5</f>
        <v>35.400000000000006</v>
      </c>
      <c r="C26" s="18">
        <f>[22]Junho!$K$6</f>
        <v>3.8000000000000003</v>
      </c>
      <c r="D26" s="18">
        <f>[22]Junho!$K$7</f>
        <v>0.2</v>
      </c>
      <c r="E26" s="18">
        <f>[22]Junho!$K$8</f>
        <v>0</v>
      </c>
      <c r="F26" s="18">
        <f>[22]Junho!$K$9</f>
        <v>0</v>
      </c>
      <c r="G26" s="18">
        <f>[22]Junho!$K$10</f>
        <v>0</v>
      </c>
      <c r="H26" s="18" t="str">
        <f>[22]Junho!$K$11</f>
        <v>*</v>
      </c>
      <c r="I26" s="18" t="str">
        <f>[22]Junho!$K$12</f>
        <v>*</v>
      </c>
      <c r="J26" s="18" t="str">
        <f>[22]Junho!$K$13</f>
        <v>*</v>
      </c>
      <c r="K26" s="18" t="str">
        <f>[22]Junho!$K$14</f>
        <v>*</v>
      </c>
      <c r="L26" s="18" t="str">
        <f>[22]Junho!$K$15</f>
        <v>*</v>
      </c>
      <c r="M26" s="18" t="str">
        <f>[22]Junho!$K$16</f>
        <v>*</v>
      </c>
      <c r="N26" s="18" t="str">
        <f>[22]Junho!$K$17</f>
        <v>*</v>
      </c>
      <c r="O26" s="18" t="str">
        <f>[22]Junho!$K$18</f>
        <v>*</v>
      </c>
      <c r="P26" s="18" t="str">
        <f>[22]Junho!$K$19</f>
        <v>*</v>
      </c>
      <c r="Q26" s="18" t="str">
        <f>[22]Junho!$K$20</f>
        <v>*</v>
      </c>
      <c r="R26" s="18" t="str">
        <f>[22]Junho!$K$21</f>
        <v>*</v>
      </c>
      <c r="S26" s="18" t="str">
        <f>[22]Junho!$K$22</f>
        <v>*</v>
      </c>
      <c r="T26" s="18" t="str">
        <f>[22]Junho!$K$23</f>
        <v>*</v>
      </c>
      <c r="U26" s="18" t="str">
        <f>[22]Junho!$K$24</f>
        <v>*</v>
      </c>
      <c r="V26" s="18" t="str">
        <f>[22]Junho!$K$25</f>
        <v>*</v>
      </c>
      <c r="W26" s="18" t="str">
        <f>[22]Junho!$K$26</f>
        <v>*</v>
      </c>
      <c r="X26" s="18" t="str">
        <f>[22]Junho!$K$27</f>
        <v>*</v>
      </c>
      <c r="Y26" s="18" t="str">
        <f>[22]Junho!$K$28</f>
        <v>*</v>
      </c>
      <c r="Z26" s="18" t="str">
        <f>[22]Junho!$K$29</f>
        <v>*</v>
      </c>
      <c r="AA26" s="18" t="str">
        <f>[22]Junho!$K$30</f>
        <v>*</v>
      </c>
      <c r="AB26" s="18" t="str">
        <f>[22]Junho!$K$31</f>
        <v>*</v>
      </c>
      <c r="AC26" s="18" t="str">
        <f>[22]Junho!$K$32</f>
        <v>*</v>
      </c>
      <c r="AD26" s="18" t="str">
        <f>[22]Junho!$K$33</f>
        <v>*</v>
      </c>
      <c r="AE26" s="18" t="str">
        <f>[22]Junho!$K$34</f>
        <v>*</v>
      </c>
      <c r="AF26" s="34">
        <f t="shared" si="1"/>
        <v>39.400000000000006</v>
      </c>
      <c r="AG26" s="37">
        <f t="shared" si="2"/>
        <v>35.400000000000006</v>
      </c>
      <c r="AH26" s="42">
        <f t="shared" si="3"/>
        <v>3</v>
      </c>
    </row>
    <row r="27" spans="1:35" ht="17.100000000000001" customHeight="1" x14ac:dyDescent="0.2">
      <c r="A27" s="15" t="s">
        <v>17</v>
      </c>
      <c r="B27" s="18">
        <f>[23]Junho!$K$5</f>
        <v>0.2</v>
      </c>
      <c r="C27" s="18">
        <f>[23]Junho!$K$6</f>
        <v>29.799999999999994</v>
      </c>
      <c r="D27" s="18">
        <f>[23]Junho!$K$7</f>
        <v>0</v>
      </c>
      <c r="E27" s="18">
        <f>[23]Junho!$K$8</f>
        <v>0</v>
      </c>
      <c r="F27" s="18">
        <f>[23]Junho!$K$9</f>
        <v>0</v>
      </c>
      <c r="G27" s="18">
        <f>[23]Junho!$K$10</f>
        <v>0</v>
      </c>
      <c r="H27" s="18">
        <f>[23]Junho!$K$11</f>
        <v>0</v>
      </c>
      <c r="I27" s="18">
        <f>[23]Junho!$K$12</f>
        <v>0</v>
      </c>
      <c r="J27" s="18">
        <f>[23]Junho!$K$13</f>
        <v>0</v>
      </c>
      <c r="K27" s="18">
        <f>[23]Junho!$K$14</f>
        <v>0</v>
      </c>
      <c r="L27" s="18">
        <f>[23]Junho!$K$15</f>
        <v>0</v>
      </c>
      <c r="M27" s="18">
        <f>[23]Junho!$K$16</f>
        <v>3.2</v>
      </c>
      <c r="N27" s="18">
        <f>[23]Junho!$K$17</f>
        <v>0</v>
      </c>
      <c r="O27" s="18">
        <f>[23]Junho!$K$18</f>
        <v>0</v>
      </c>
      <c r="P27" s="18">
        <f>[23]Junho!$K$19</f>
        <v>14.200000000000001</v>
      </c>
      <c r="Q27" s="18">
        <f>[23]Junho!$K$20</f>
        <v>0</v>
      </c>
      <c r="R27" s="18">
        <f>[23]Junho!$K$21</f>
        <v>0</v>
      </c>
      <c r="S27" s="18">
        <f>[23]Junho!$K$22</f>
        <v>0</v>
      </c>
      <c r="T27" s="18">
        <f>[23]Junho!$K$23</f>
        <v>0</v>
      </c>
      <c r="U27" s="18">
        <f>[23]Junho!$K$24</f>
        <v>0</v>
      </c>
      <c r="V27" s="18">
        <f>[23]Junho!$K$25</f>
        <v>0</v>
      </c>
      <c r="W27" s="18">
        <f>[23]Junho!$K$26</f>
        <v>0</v>
      </c>
      <c r="X27" s="18">
        <f>[23]Junho!$K$27</f>
        <v>0</v>
      </c>
      <c r="Y27" s="18">
        <f>[23]Junho!$K$28</f>
        <v>0</v>
      </c>
      <c r="Z27" s="18">
        <f>[23]Junho!$K$29</f>
        <v>0</v>
      </c>
      <c r="AA27" s="18">
        <f>[23]Junho!$K$30</f>
        <v>0</v>
      </c>
      <c r="AB27" s="18">
        <f>[23]Junho!$K$31</f>
        <v>0</v>
      </c>
      <c r="AC27" s="18">
        <f>[23]Junho!$K$32</f>
        <v>0</v>
      </c>
      <c r="AD27" s="18">
        <f>[23]Junho!$K$33</f>
        <v>0</v>
      </c>
      <c r="AE27" s="18">
        <f>[23]Junho!$K$34</f>
        <v>51.400000000000006</v>
      </c>
      <c r="AF27" s="34">
        <f>SUM(B27:AE27)</f>
        <v>98.800000000000011</v>
      </c>
      <c r="AG27" s="37">
        <f>MAX(B27:AE27)</f>
        <v>51.400000000000006</v>
      </c>
      <c r="AH27" s="42">
        <f t="shared" si="3"/>
        <v>25</v>
      </c>
    </row>
    <row r="28" spans="1:35" ht="17.100000000000001" customHeight="1" x14ac:dyDescent="0.2">
      <c r="A28" s="15" t="s">
        <v>18</v>
      </c>
      <c r="B28" s="18">
        <f>[24]Junho!$K$5</f>
        <v>5.6000000000000005</v>
      </c>
      <c r="C28" s="18">
        <f>[24]Junho!$K$6</f>
        <v>0.4</v>
      </c>
      <c r="D28" s="18">
        <f>[24]Junho!$K$7</f>
        <v>0</v>
      </c>
      <c r="E28" s="18">
        <f>[24]Junho!$K$8</f>
        <v>0</v>
      </c>
      <c r="F28" s="18">
        <f>[24]Junho!$K$9</f>
        <v>0</v>
      </c>
      <c r="G28" s="18">
        <f>[24]Junho!$K$10</f>
        <v>0</v>
      </c>
      <c r="H28" s="18">
        <f>[24]Junho!$K$11</f>
        <v>0</v>
      </c>
      <c r="I28" s="18">
        <f>[24]Junho!$K$12</f>
        <v>0</v>
      </c>
      <c r="J28" s="18">
        <f>[24]Junho!$K$13</f>
        <v>0</v>
      </c>
      <c r="K28" s="18">
        <f>[24]Junho!$K$14</f>
        <v>0</v>
      </c>
      <c r="L28" s="18">
        <f>[24]Junho!$K$15</f>
        <v>0</v>
      </c>
      <c r="M28" s="18">
        <f>[24]Junho!$K$16</f>
        <v>0</v>
      </c>
      <c r="N28" s="18">
        <f>[24]Junho!$K$17</f>
        <v>0.2</v>
      </c>
      <c r="O28" s="18">
        <f>[24]Junho!$K$18</f>
        <v>0</v>
      </c>
      <c r="P28" s="18">
        <f>[24]Junho!$K$19</f>
        <v>0</v>
      </c>
      <c r="Q28" s="18">
        <f>[24]Junho!$K$20</f>
        <v>0</v>
      </c>
      <c r="R28" s="18">
        <f>[24]Junho!$K$21</f>
        <v>0</v>
      </c>
      <c r="S28" s="18">
        <f>[24]Junho!$K$22</f>
        <v>0</v>
      </c>
      <c r="T28" s="18">
        <f>[24]Junho!$K$23</f>
        <v>0</v>
      </c>
      <c r="U28" s="18">
        <f>[24]Junho!$K$24</f>
        <v>0</v>
      </c>
      <c r="V28" s="18">
        <f>[24]Junho!$K$25</f>
        <v>0</v>
      </c>
      <c r="W28" s="18">
        <f>[24]Junho!$K$26</f>
        <v>0</v>
      </c>
      <c r="X28" s="18">
        <f>[24]Junho!$K$27</f>
        <v>0</v>
      </c>
      <c r="Y28" s="18">
        <f>[24]Junho!$K$28</f>
        <v>0</v>
      </c>
      <c r="Z28" s="18">
        <f>[24]Junho!$K$29</f>
        <v>0</v>
      </c>
      <c r="AA28" s="18">
        <f>[24]Junho!$K$30</f>
        <v>0</v>
      </c>
      <c r="AB28" s="18">
        <f>[24]Junho!$K$31</f>
        <v>0</v>
      </c>
      <c r="AC28" s="18">
        <f>[24]Junho!$K$32</f>
        <v>0</v>
      </c>
      <c r="AD28" s="18">
        <f>[24]Junho!$K$33</f>
        <v>0</v>
      </c>
      <c r="AE28" s="18">
        <f>[24]Junho!$K$34</f>
        <v>0</v>
      </c>
      <c r="AF28" s="34">
        <f t="shared" si="1"/>
        <v>6.2000000000000011</v>
      </c>
      <c r="AG28" s="37">
        <f t="shared" si="2"/>
        <v>5.6000000000000005</v>
      </c>
      <c r="AH28" s="42">
        <f t="shared" si="3"/>
        <v>27</v>
      </c>
    </row>
    <row r="29" spans="1:35" ht="17.100000000000001" customHeight="1" x14ac:dyDescent="0.2">
      <c r="A29" s="15" t="s">
        <v>19</v>
      </c>
      <c r="B29" s="18">
        <f>[25]Junho!$K$5</f>
        <v>0.2</v>
      </c>
      <c r="C29" s="18">
        <f>[25]Junho!$K$6</f>
        <v>0</v>
      </c>
      <c r="D29" s="18">
        <f>[25]Junho!$K$7</f>
        <v>0</v>
      </c>
      <c r="E29" s="18">
        <f>[25]Junho!$K$8</f>
        <v>0</v>
      </c>
      <c r="F29" s="18">
        <f>[25]Junho!$K$9</f>
        <v>0.2</v>
      </c>
      <c r="G29" s="18">
        <f>[25]Junho!$K$10</f>
        <v>0</v>
      </c>
      <c r="H29" s="18">
        <f>[25]Junho!$K$11</f>
        <v>0</v>
      </c>
      <c r="I29" s="18">
        <f>[25]Junho!$K$12</f>
        <v>0</v>
      </c>
      <c r="J29" s="18">
        <f>[25]Junho!$K$13</f>
        <v>0</v>
      </c>
      <c r="K29" s="18">
        <f>[25]Junho!$K$14</f>
        <v>0</v>
      </c>
      <c r="L29" s="18">
        <f>[25]Junho!$K$15</f>
        <v>0</v>
      </c>
      <c r="M29" s="18">
        <f>[25]Junho!$K$16</f>
        <v>31.4</v>
      </c>
      <c r="N29" s="18">
        <f>[25]Junho!$K$17</f>
        <v>0</v>
      </c>
      <c r="O29" s="18">
        <f>[25]Junho!$K$18</f>
        <v>13.399999999999999</v>
      </c>
      <c r="P29" s="18">
        <f>[25]Junho!$K$19</f>
        <v>4.2</v>
      </c>
      <c r="Q29" s="18">
        <f>[25]Junho!$K$20</f>
        <v>0</v>
      </c>
      <c r="R29" s="18">
        <f>[25]Junho!$K$21</f>
        <v>0</v>
      </c>
      <c r="S29" s="18">
        <f>[25]Junho!$K$22</f>
        <v>12.599999999999998</v>
      </c>
      <c r="T29" s="18">
        <f>[25]Junho!$K$23</f>
        <v>0</v>
      </c>
      <c r="U29" s="18">
        <f>[25]Junho!$K$24</f>
        <v>0</v>
      </c>
      <c r="V29" s="18">
        <f>[25]Junho!$K$25</f>
        <v>0</v>
      </c>
      <c r="W29" s="18">
        <f>[25]Junho!$K$26</f>
        <v>0</v>
      </c>
      <c r="X29" s="18">
        <f>[25]Junho!$K$27</f>
        <v>0</v>
      </c>
      <c r="Y29" s="18">
        <f>[25]Junho!$K$28</f>
        <v>0</v>
      </c>
      <c r="Z29" s="18">
        <f>[25]Junho!$K$29</f>
        <v>0</v>
      </c>
      <c r="AA29" s="18">
        <f>[25]Junho!$K$30</f>
        <v>0</v>
      </c>
      <c r="AB29" s="18">
        <f>[25]Junho!$K$31</f>
        <v>0</v>
      </c>
      <c r="AC29" s="18">
        <f>[25]Junho!$K$32</f>
        <v>0</v>
      </c>
      <c r="AD29" s="18">
        <f>[25]Junho!$K$33</f>
        <v>0</v>
      </c>
      <c r="AE29" s="18">
        <f>[25]Junho!$K$34</f>
        <v>0.60000000000000009</v>
      </c>
      <c r="AF29" s="34">
        <f t="shared" si="1"/>
        <v>62.6</v>
      </c>
      <c r="AG29" s="37">
        <f t="shared" si="2"/>
        <v>31.4</v>
      </c>
      <c r="AH29" s="42">
        <f t="shared" si="3"/>
        <v>23</v>
      </c>
    </row>
    <row r="30" spans="1:35" ht="17.100000000000001" customHeight="1" x14ac:dyDescent="0.2">
      <c r="A30" s="15" t="s">
        <v>31</v>
      </c>
      <c r="B30" s="18">
        <f>[26]Junho!$K$5</f>
        <v>7.2000000000000028</v>
      </c>
      <c r="C30" s="18">
        <f>[26]Junho!$K$6</f>
        <v>1.2</v>
      </c>
      <c r="D30" s="18">
        <f>[26]Junho!$K$7</f>
        <v>0.60000000000000009</v>
      </c>
      <c r="E30" s="18">
        <f>[26]Junho!$K$8</f>
        <v>1.2</v>
      </c>
      <c r="F30" s="18">
        <f>[26]Junho!$K$9</f>
        <v>0.4</v>
      </c>
      <c r="G30" s="18">
        <f>[26]Junho!$K$10</f>
        <v>0.2</v>
      </c>
      <c r="H30" s="18">
        <f>[26]Junho!$K$11</f>
        <v>0</v>
      </c>
      <c r="I30" s="18">
        <f>[26]Junho!$K$12</f>
        <v>0</v>
      </c>
      <c r="J30" s="18">
        <f>[26]Junho!$K$13</f>
        <v>0</v>
      </c>
      <c r="K30" s="18">
        <f>[26]Junho!$K$14</f>
        <v>0</v>
      </c>
      <c r="L30" s="18">
        <f>[26]Junho!$K$15</f>
        <v>0</v>
      </c>
      <c r="M30" s="18">
        <f>[26]Junho!$K$16</f>
        <v>0</v>
      </c>
      <c r="N30" s="18">
        <f>[26]Junho!$K$17</f>
        <v>0</v>
      </c>
      <c r="O30" s="18">
        <f>[26]Junho!$K$18</f>
        <v>0</v>
      </c>
      <c r="P30" s="18">
        <f>[26]Junho!$K$19</f>
        <v>0</v>
      </c>
      <c r="Q30" s="18">
        <f>[26]Junho!$K$20</f>
        <v>0</v>
      </c>
      <c r="R30" s="18">
        <f>[26]Junho!$K$21</f>
        <v>0</v>
      </c>
      <c r="S30" s="18">
        <f>[26]Junho!$K$22</f>
        <v>0</v>
      </c>
      <c r="T30" s="18">
        <f>[26]Junho!$K$23</f>
        <v>0</v>
      </c>
      <c r="U30" s="18">
        <f>[26]Junho!$K$24</f>
        <v>3.5999999999999996</v>
      </c>
      <c r="V30" s="18">
        <f>[26]Junho!$K$25</f>
        <v>9.0000000000000018</v>
      </c>
      <c r="W30" s="18">
        <f>[26]Junho!$K$26</f>
        <v>0</v>
      </c>
      <c r="X30" s="18">
        <f>[26]Junho!$K$27</f>
        <v>0</v>
      </c>
      <c r="Y30" s="18">
        <f>[26]Junho!$K$28</f>
        <v>0</v>
      </c>
      <c r="Z30" s="18">
        <f>[26]Junho!$K$29</f>
        <v>0</v>
      </c>
      <c r="AA30" s="18">
        <f>[26]Junho!$K$30</f>
        <v>0</v>
      </c>
      <c r="AB30" s="18">
        <f>[26]Junho!$K$31</f>
        <v>0</v>
      </c>
      <c r="AC30" s="18">
        <f>[26]Junho!$K$32</f>
        <v>0</v>
      </c>
      <c r="AD30" s="18">
        <f>[26]Junho!$K$33</f>
        <v>0</v>
      </c>
      <c r="AE30" s="18">
        <f>[26]Junho!$K$34</f>
        <v>1</v>
      </c>
      <c r="AF30" s="34">
        <f t="shared" si="1"/>
        <v>24.400000000000002</v>
      </c>
      <c r="AG30" s="37">
        <f t="shared" si="2"/>
        <v>9.0000000000000018</v>
      </c>
      <c r="AH30" s="42">
        <f t="shared" si="3"/>
        <v>21</v>
      </c>
    </row>
    <row r="31" spans="1:35" ht="17.100000000000001" customHeight="1" x14ac:dyDescent="0.2">
      <c r="A31" s="15" t="s">
        <v>51</v>
      </c>
      <c r="B31" s="18">
        <f>[27]Junho!$K$5</f>
        <v>0.60000000000000009</v>
      </c>
      <c r="C31" s="18">
        <f>[27]Junho!$K$6</f>
        <v>0</v>
      </c>
      <c r="D31" s="18">
        <f>[27]Junho!$K$7</f>
        <v>0</v>
      </c>
      <c r="E31" s="18">
        <f>[27]Junho!$K$8</f>
        <v>0</v>
      </c>
      <c r="F31" s="18">
        <f>[27]Junho!$K$9</f>
        <v>0</v>
      </c>
      <c r="G31" s="18">
        <f>[27]Junho!$K$10</f>
        <v>0</v>
      </c>
      <c r="H31" s="18">
        <f>[27]Junho!$K$11</f>
        <v>0</v>
      </c>
      <c r="I31" s="18">
        <f>[27]Junho!$K$12</f>
        <v>0</v>
      </c>
      <c r="J31" s="18">
        <f>[27]Junho!$K$13</f>
        <v>0</v>
      </c>
      <c r="K31" s="18">
        <f>[27]Junho!$K$14</f>
        <v>0</v>
      </c>
      <c r="L31" s="18">
        <f>[27]Junho!$K$15</f>
        <v>0</v>
      </c>
      <c r="M31" s="18">
        <f>[27]Junho!$K$16</f>
        <v>0</v>
      </c>
      <c r="N31" s="18">
        <f>[27]Junho!$K$17</f>
        <v>0</v>
      </c>
      <c r="O31" s="18">
        <f>[27]Junho!$K$18</f>
        <v>0</v>
      </c>
      <c r="P31" s="18">
        <f>[27]Junho!$K$19</f>
        <v>0</v>
      </c>
      <c r="Q31" s="18">
        <f>[27]Junho!$K$20</f>
        <v>0</v>
      </c>
      <c r="R31" s="18">
        <f>[27]Junho!$K$21</f>
        <v>0</v>
      </c>
      <c r="S31" s="18">
        <f>[27]Junho!$K$22</f>
        <v>0</v>
      </c>
      <c r="T31" s="18">
        <f>[27]Junho!$K$23</f>
        <v>0.60000000000000009</v>
      </c>
      <c r="U31" s="18">
        <f>[27]Junho!$K$24</f>
        <v>0</v>
      </c>
      <c r="V31" s="18">
        <f>[27]Junho!$K$25</f>
        <v>0</v>
      </c>
      <c r="W31" s="18">
        <f>[27]Junho!$K$26</f>
        <v>0</v>
      </c>
      <c r="X31" s="18">
        <f>[27]Junho!$K$27</f>
        <v>0</v>
      </c>
      <c r="Y31" s="18">
        <f>[27]Junho!$K$28</f>
        <v>0</v>
      </c>
      <c r="Z31" s="18">
        <f>[27]Junho!$K$29</f>
        <v>0</v>
      </c>
      <c r="AA31" s="18">
        <f>[27]Junho!$K$30</f>
        <v>0</v>
      </c>
      <c r="AB31" s="18">
        <f>[27]Junho!$K$31</f>
        <v>0</v>
      </c>
      <c r="AC31" s="18">
        <f>[27]Junho!$K$32</f>
        <v>0</v>
      </c>
      <c r="AD31" s="18">
        <f>[27]Junho!$K$33</f>
        <v>0</v>
      </c>
      <c r="AE31" s="18">
        <f>[27]Junho!$K$34</f>
        <v>0</v>
      </c>
      <c r="AF31" s="34">
        <f>SUM(B31:AE31)</f>
        <v>1.2000000000000002</v>
      </c>
      <c r="AG31" s="37">
        <f>MAX(B31:AE31)</f>
        <v>0.60000000000000009</v>
      </c>
      <c r="AH31" s="42">
        <f t="shared" si="3"/>
        <v>28</v>
      </c>
    </row>
    <row r="32" spans="1:35" ht="17.100000000000001" customHeight="1" x14ac:dyDescent="0.2">
      <c r="A32" s="15" t="s">
        <v>20</v>
      </c>
      <c r="B32" s="17">
        <f>[28]Junho!$K$5</f>
        <v>2.4000000000000004</v>
      </c>
      <c r="C32" s="17">
        <f>[28]Junho!$K$6</f>
        <v>16.8</v>
      </c>
      <c r="D32" s="17">
        <f>[28]Junho!$K$7</f>
        <v>0</v>
      </c>
      <c r="E32" s="17">
        <f>[28]Junho!$K$8</f>
        <v>0.2</v>
      </c>
      <c r="F32" s="17">
        <f>[28]Junho!$K$9</f>
        <v>0</v>
      </c>
      <c r="G32" s="17">
        <f>[28]Junho!$K$10</f>
        <v>0</v>
      </c>
      <c r="H32" s="17">
        <f>[28]Junho!$K$11</f>
        <v>0</v>
      </c>
      <c r="I32" s="17">
        <f>[28]Junho!$K$12</f>
        <v>0</v>
      </c>
      <c r="J32" s="17">
        <f>[28]Junho!$K$13</f>
        <v>0</v>
      </c>
      <c r="K32" s="17">
        <f>[28]Junho!$K$14</f>
        <v>0</v>
      </c>
      <c r="L32" s="17">
        <f>[28]Junho!$K$15</f>
        <v>0</v>
      </c>
      <c r="M32" s="17">
        <f>[28]Junho!$K$16</f>
        <v>0</v>
      </c>
      <c r="N32" s="17">
        <f>[28]Junho!$K$17</f>
        <v>0</v>
      </c>
      <c r="O32" s="17">
        <f>[28]Junho!$K$18</f>
        <v>0</v>
      </c>
      <c r="P32" s="17">
        <f>[28]Junho!$K$19</f>
        <v>4</v>
      </c>
      <c r="Q32" s="17">
        <f>[28]Junho!$K$20</f>
        <v>0</v>
      </c>
      <c r="R32" s="17">
        <f>[28]Junho!$K$21</f>
        <v>0.2</v>
      </c>
      <c r="S32" s="17">
        <f>[28]Junho!$K$22</f>
        <v>0</v>
      </c>
      <c r="T32" s="17">
        <f>[28]Junho!$K$23</f>
        <v>0</v>
      </c>
      <c r="U32" s="17">
        <f>[28]Junho!$K$24</f>
        <v>0</v>
      </c>
      <c r="V32" s="17">
        <f>[28]Junho!$K$25</f>
        <v>0</v>
      </c>
      <c r="W32" s="17">
        <f>[28]Junho!$K$26</f>
        <v>0</v>
      </c>
      <c r="X32" s="17">
        <f>[28]Junho!$K$27</f>
        <v>0</v>
      </c>
      <c r="Y32" s="17">
        <f>[28]Junho!$K$28</f>
        <v>0</v>
      </c>
      <c r="Z32" s="17">
        <f>[28]Junho!$K$29</f>
        <v>0</v>
      </c>
      <c r="AA32" s="17">
        <f>[28]Junho!$K$30</f>
        <v>0</v>
      </c>
      <c r="AB32" s="17">
        <f>[28]Junho!$K$31</f>
        <v>0</v>
      </c>
      <c r="AC32" s="17">
        <f>[28]Junho!$K$32</f>
        <v>0</v>
      </c>
      <c r="AD32" s="17">
        <f>[28]Junho!$K$33</f>
        <v>0</v>
      </c>
      <c r="AE32" s="17">
        <f>[28]Junho!$K$34</f>
        <v>0</v>
      </c>
      <c r="AF32" s="34">
        <f t="shared" si="1"/>
        <v>23.6</v>
      </c>
      <c r="AG32" s="37">
        <f>MAX(B32:AE32)</f>
        <v>16.8</v>
      </c>
      <c r="AH32" s="42">
        <f t="shared" si="3"/>
        <v>25</v>
      </c>
    </row>
    <row r="33" spans="1:35" s="5" customFormat="1" ht="17.100000000000001" customHeight="1" x14ac:dyDescent="0.2">
      <c r="A33" s="29" t="s">
        <v>33</v>
      </c>
      <c r="B33" s="30">
        <f t="shared" ref="B33:AG33" si="6">MAX(B5:B32)</f>
        <v>35.400000000000006</v>
      </c>
      <c r="C33" s="30">
        <f t="shared" si="6"/>
        <v>58.800000000000011</v>
      </c>
      <c r="D33" s="30">
        <f t="shared" si="6"/>
        <v>3.2000000000000006</v>
      </c>
      <c r="E33" s="30">
        <f t="shared" si="6"/>
        <v>3.2000000000000006</v>
      </c>
      <c r="F33" s="30">
        <f t="shared" si="6"/>
        <v>1.4</v>
      </c>
      <c r="G33" s="30">
        <f t="shared" si="6"/>
        <v>0.2</v>
      </c>
      <c r="H33" s="30">
        <f t="shared" si="6"/>
        <v>0.2</v>
      </c>
      <c r="I33" s="30">
        <f t="shared" si="6"/>
        <v>0.2</v>
      </c>
      <c r="J33" s="30">
        <f t="shared" si="6"/>
        <v>0.2</v>
      </c>
      <c r="K33" s="30">
        <f t="shared" si="6"/>
        <v>0.8</v>
      </c>
      <c r="L33" s="30">
        <f t="shared" si="6"/>
        <v>0.2</v>
      </c>
      <c r="M33" s="30">
        <f t="shared" si="6"/>
        <v>44.2</v>
      </c>
      <c r="N33" s="30">
        <f t="shared" si="6"/>
        <v>0.60000000000000009</v>
      </c>
      <c r="O33" s="30">
        <f t="shared" si="6"/>
        <v>13.399999999999999</v>
      </c>
      <c r="P33" s="30">
        <f t="shared" si="6"/>
        <v>35.400000000000006</v>
      </c>
      <c r="Q33" s="30">
        <f t="shared" si="6"/>
        <v>0.8</v>
      </c>
      <c r="R33" s="30">
        <f t="shared" si="6"/>
        <v>1</v>
      </c>
      <c r="S33" s="30">
        <f t="shared" si="6"/>
        <v>12.599999999999998</v>
      </c>
      <c r="T33" s="30">
        <f t="shared" si="6"/>
        <v>1.2</v>
      </c>
      <c r="U33" s="30">
        <f t="shared" si="6"/>
        <v>3.5999999999999996</v>
      </c>
      <c r="V33" s="30">
        <f t="shared" si="6"/>
        <v>9.0000000000000018</v>
      </c>
      <c r="W33" s="30">
        <f t="shared" si="6"/>
        <v>1.2</v>
      </c>
      <c r="X33" s="30">
        <f t="shared" si="6"/>
        <v>0.60000000000000009</v>
      </c>
      <c r="Y33" s="30">
        <f t="shared" si="6"/>
        <v>0.4</v>
      </c>
      <c r="Z33" s="30">
        <f t="shared" si="6"/>
        <v>0.2</v>
      </c>
      <c r="AA33" s="30">
        <f t="shared" si="6"/>
        <v>0</v>
      </c>
      <c r="AB33" s="30">
        <f t="shared" si="6"/>
        <v>0</v>
      </c>
      <c r="AC33" s="30">
        <f t="shared" si="6"/>
        <v>0</v>
      </c>
      <c r="AD33" s="30">
        <f t="shared" si="6"/>
        <v>0.2</v>
      </c>
      <c r="AE33" s="30">
        <f t="shared" si="6"/>
        <v>51.400000000000006</v>
      </c>
      <c r="AF33" s="33">
        <f t="shared" si="6"/>
        <v>135.80000000000001</v>
      </c>
      <c r="AG33" s="39">
        <f t="shared" si="6"/>
        <v>58.800000000000011</v>
      </c>
      <c r="AH33" s="42"/>
    </row>
    <row r="34" spans="1:35" s="11" customFormat="1" ht="13.5" thickBot="1" x14ac:dyDescent="0.25">
      <c r="A34" s="159" t="s">
        <v>36</v>
      </c>
      <c r="B34" s="160">
        <f t="shared" ref="B34:AF34" si="7">SUM(B5:B32)</f>
        <v>146.39999999999998</v>
      </c>
      <c r="C34" s="160">
        <f t="shared" si="7"/>
        <v>241.79999999999998</v>
      </c>
      <c r="D34" s="160">
        <f t="shared" si="7"/>
        <v>5.0000000000000018</v>
      </c>
      <c r="E34" s="160">
        <f t="shared" si="7"/>
        <v>5.2000000000000011</v>
      </c>
      <c r="F34" s="160">
        <f t="shared" si="7"/>
        <v>3</v>
      </c>
      <c r="G34" s="160">
        <f t="shared" si="7"/>
        <v>0.8</v>
      </c>
      <c r="H34" s="160">
        <f t="shared" si="7"/>
        <v>0.2</v>
      </c>
      <c r="I34" s="160">
        <f t="shared" si="7"/>
        <v>0.60000000000000009</v>
      </c>
      <c r="J34" s="160">
        <f t="shared" si="7"/>
        <v>0.4</v>
      </c>
      <c r="K34" s="160">
        <f t="shared" si="7"/>
        <v>1</v>
      </c>
      <c r="L34" s="160">
        <f t="shared" si="7"/>
        <v>0.2</v>
      </c>
      <c r="M34" s="160">
        <f t="shared" si="7"/>
        <v>151</v>
      </c>
      <c r="N34" s="160">
        <f t="shared" si="7"/>
        <v>1.7999999999999998</v>
      </c>
      <c r="O34" s="160">
        <f t="shared" si="7"/>
        <v>30.2</v>
      </c>
      <c r="P34" s="160">
        <f t="shared" si="7"/>
        <v>162.39999999999998</v>
      </c>
      <c r="Q34" s="160">
        <f t="shared" si="7"/>
        <v>1</v>
      </c>
      <c r="R34" s="160">
        <f t="shared" si="7"/>
        <v>1.7999999999999998</v>
      </c>
      <c r="S34" s="160">
        <f t="shared" si="7"/>
        <v>47</v>
      </c>
      <c r="T34" s="160">
        <f t="shared" si="7"/>
        <v>3.6000000000000005</v>
      </c>
      <c r="U34" s="160">
        <f t="shared" si="7"/>
        <v>6.8000000000000007</v>
      </c>
      <c r="V34" s="160">
        <f t="shared" si="7"/>
        <v>11.600000000000001</v>
      </c>
      <c r="W34" s="160">
        <f t="shared" si="7"/>
        <v>1.4</v>
      </c>
      <c r="X34" s="160">
        <f t="shared" si="7"/>
        <v>1.2</v>
      </c>
      <c r="Y34" s="160">
        <f t="shared" si="7"/>
        <v>1</v>
      </c>
      <c r="Z34" s="160">
        <f t="shared" si="7"/>
        <v>0.2</v>
      </c>
      <c r="AA34" s="160">
        <f t="shared" si="7"/>
        <v>0</v>
      </c>
      <c r="AB34" s="160">
        <f t="shared" si="7"/>
        <v>0</v>
      </c>
      <c r="AC34" s="160">
        <f t="shared" si="7"/>
        <v>0</v>
      </c>
      <c r="AD34" s="160">
        <f t="shared" si="7"/>
        <v>0.2</v>
      </c>
      <c r="AE34" s="160">
        <f t="shared" si="7"/>
        <v>207.00000000000003</v>
      </c>
      <c r="AF34" s="121">
        <f t="shared" si="7"/>
        <v>1032.8000000000002</v>
      </c>
      <c r="AG34" s="161"/>
      <c r="AH34" s="162"/>
    </row>
    <row r="35" spans="1:35" x14ac:dyDescent="0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8"/>
      <c r="AG35" s="163"/>
      <c r="AH35" s="164"/>
    </row>
    <row r="36" spans="1:35" x14ac:dyDescent="0.2">
      <c r="A36" s="132"/>
      <c r="B36" s="124"/>
      <c r="C36" s="124"/>
      <c r="D36" s="125" t="s">
        <v>139</v>
      </c>
      <c r="E36" s="125"/>
      <c r="F36" s="125"/>
      <c r="G36" s="125"/>
      <c r="H36" s="130"/>
      <c r="I36" s="130"/>
      <c r="J36" s="130"/>
      <c r="K36" s="130"/>
      <c r="L36" s="130"/>
      <c r="M36" s="130" t="s">
        <v>52</v>
      </c>
      <c r="N36" s="130"/>
      <c r="O36" s="130"/>
      <c r="P36" s="130"/>
      <c r="Q36" s="130"/>
      <c r="R36" s="130"/>
      <c r="S36" s="130"/>
      <c r="T36" s="130"/>
      <c r="U36" s="130"/>
      <c r="V36" s="130" t="s">
        <v>135</v>
      </c>
      <c r="W36" s="130"/>
      <c r="X36" s="130"/>
      <c r="Y36" s="130"/>
      <c r="Z36" s="130"/>
      <c r="AA36" s="130"/>
      <c r="AB36" s="130"/>
      <c r="AC36" s="130"/>
      <c r="AD36" s="124"/>
      <c r="AE36" s="130"/>
      <c r="AF36" s="130"/>
      <c r="AG36" s="124"/>
      <c r="AH36" s="136"/>
    </row>
    <row r="37" spans="1:35" x14ac:dyDescent="0.2">
      <c r="A37" s="132"/>
      <c r="B37" s="130"/>
      <c r="C37" s="130"/>
      <c r="D37" s="130"/>
      <c r="E37" s="130"/>
      <c r="F37" s="130"/>
      <c r="G37" s="130"/>
      <c r="H37" s="130"/>
      <c r="I37" s="130"/>
      <c r="J37" s="133"/>
      <c r="K37" s="133"/>
      <c r="L37" s="133"/>
      <c r="M37" s="133" t="s">
        <v>53</v>
      </c>
      <c r="N37" s="133"/>
      <c r="O37" s="133"/>
      <c r="P37" s="133"/>
      <c r="Q37" s="130"/>
      <c r="R37" s="130"/>
      <c r="S37" s="130"/>
      <c r="T37" s="130"/>
      <c r="U37" s="130"/>
      <c r="V37" s="133" t="s">
        <v>136</v>
      </c>
      <c r="W37" s="133"/>
      <c r="X37" s="130"/>
      <c r="Y37" s="130"/>
      <c r="Z37" s="130"/>
      <c r="AA37" s="130"/>
      <c r="AB37" s="130"/>
      <c r="AC37" s="130"/>
      <c r="AD37" s="124"/>
      <c r="AE37" s="134"/>
      <c r="AF37" s="135"/>
      <c r="AG37" s="130"/>
      <c r="AH37" s="136"/>
      <c r="AI37" s="2"/>
    </row>
    <row r="38" spans="1:35" ht="13.5" thickBot="1" x14ac:dyDescent="0.25">
      <c r="A38" s="137"/>
      <c r="B38" s="138"/>
      <c r="C38" s="139"/>
      <c r="D38" s="139"/>
      <c r="E38" s="139"/>
      <c r="F38" s="139" t="s">
        <v>138</v>
      </c>
      <c r="G38" s="139"/>
      <c r="H38" s="139"/>
      <c r="I38" s="139"/>
      <c r="J38" s="139"/>
      <c r="K38" s="138"/>
      <c r="L38" s="138"/>
      <c r="M38" s="138"/>
      <c r="N38" s="138"/>
      <c r="O38" s="138"/>
      <c r="P38" s="138"/>
      <c r="Q38" s="140"/>
      <c r="R38" s="140"/>
      <c r="S38" s="140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41"/>
      <c r="AG38" s="165"/>
      <c r="AH38" s="166"/>
    </row>
    <row r="39" spans="1:35" x14ac:dyDescent="0.2">
      <c r="E39" s="77"/>
      <c r="F39" s="77"/>
      <c r="G39" s="77"/>
      <c r="H39" s="77"/>
      <c r="I39" s="77"/>
      <c r="J39" s="77"/>
      <c r="K39" s="77"/>
      <c r="L39" s="77"/>
    </row>
    <row r="40" spans="1:35" x14ac:dyDescent="0.2">
      <c r="H40" s="27"/>
      <c r="I40" s="27"/>
      <c r="J40" s="28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35" x14ac:dyDescent="0.2">
      <c r="E41" s="45" t="s">
        <v>54</v>
      </c>
      <c r="F41" s="45"/>
      <c r="G41" s="45"/>
      <c r="H41" s="45"/>
      <c r="I41" s="45"/>
      <c r="J41" s="45"/>
      <c r="K41" s="45"/>
      <c r="L41" s="45"/>
      <c r="M41" s="45"/>
    </row>
    <row r="43" spans="1:35" x14ac:dyDescent="0.2">
      <c r="AG43" s="26"/>
    </row>
    <row r="44" spans="1:35" x14ac:dyDescent="0.2">
      <c r="N44" s="2" t="s">
        <v>54</v>
      </c>
    </row>
    <row r="46" spans="1:35" x14ac:dyDescent="0.2">
      <c r="AH46" s="13" t="s">
        <v>54</v>
      </c>
    </row>
    <row r="47" spans="1:35" x14ac:dyDescent="0.2">
      <c r="J47" s="2" t="s">
        <v>54</v>
      </c>
      <c r="N47" s="2" t="s">
        <v>54</v>
      </c>
    </row>
    <row r="48" spans="1:35" x14ac:dyDescent="0.2">
      <c r="D48" s="2" t="s">
        <v>54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3" zoomScale="70" zoomScaleNormal="100" zoomScalePageLayoutView="7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73" customWidth="1"/>
    <col min="3" max="3" width="9.5703125" style="74" customWidth="1"/>
    <col min="4" max="4" width="10.140625" style="73" bestFit="1" customWidth="1"/>
    <col min="5" max="5" width="11.85546875" style="73" customWidth="1"/>
    <col min="6" max="6" width="9.5703125" style="73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8" customFormat="1" ht="42.75" customHeight="1" x14ac:dyDescent="0.2">
      <c r="A1" s="46" t="s">
        <v>59</v>
      </c>
      <c r="B1" s="46" t="s">
        <v>60</v>
      </c>
      <c r="C1" s="46" t="s">
        <v>61</v>
      </c>
      <c r="D1" s="46" t="s">
        <v>62</v>
      </c>
      <c r="E1" s="46" t="s">
        <v>63</v>
      </c>
      <c r="F1" s="46" t="s">
        <v>64</v>
      </c>
      <c r="G1" s="46" t="s">
        <v>65</v>
      </c>
      <c r="H1" s="46" t="s">
        <v>66</v>
      </c>
      <c r="I1" s="46" t="s">
        <v>67</v>
      </c>
      <c r="J1" s="47"/>
      <c r="K1" s="47"/>
      <c r="L1" s="47"/>
      <c r="M1" s="47"/>
    </row>
    <row r="2" spans="1:13" s="53" customFormat="1" x14ac:dyDescent="0.2">
      <c r="A2" s="49" t="s">
        <v>68</v>
      </c>
      <c r="B2" s="49" t="s">
        <v>69</v>
      </c>
      <c r="C2" s="50" t="s">
        <v>70</v>
      </c>
      <c r="D2" s="50">
        <v>-20.444199999999999</v>
      </c>
      <c r="E2" s="50">
        <v>-52.875599999999999</v>
      </c>
      <c r="F2" s="50">
        <v>388</v>
      </c>
      <c r="G2" s="51">
        <v>40405</v>
      </c>
      <c r="H2" s="52">
        <v>1</v>
      </c>
      <c r="I2" s="50" t="s">
        <v>71</v>
      </c>
      <c r="J2" s="47"/>
      <c r="K2" s="47"/>
      <c r="L2" s="47"/>
      <c r="M2" s="47"/>
    </row>
    <row r="3" spans="1:13" ht="12.75" customHeight="1" x14ac:dyDescent="0.2">
      <c r="A3" s="49" t="s">
        <v>0</v>
      </c>
      <c r="B3" s="49" t="s">
        <v>69</v>
      </c>
      <c r="C3" s="50" t="s">
        <v>72</v>
      </c>
      <c r="D3" s="52">
        <v>-23.002500000000001</v>
      </c>
      <c r="E3" s="52">
        <v>-55.3294</v>
      </c>
      <c r="F3" s="52">
        <v>431</v>
      </c>
      <c r="G3" s="54">
        <v>39611</v>
      </c>
      <c r="H3" s="52">
        <v>1</v>
      </c>
      <c r="I3" s="50" t="s">
        <v>73</v>
      </c>
      <c r="J3" s="55"/>
      <c r="K3" s="55"/>
      <c r="L3" s="55"/>
      <c r="M3" s="55"/>
    </row>
    <row r="4" spans="1:13" x14ac:dyDescent="0.2">
      <c r="A4" s="49" t="s">
        <v>1</v>
      </c>
      <c r="B4" s="49" t="s">
        <v>69</v>
      </c>
      <c r="C4" s="50" t="s">
        <v>74</v>
      </c>
      <c r="D4" s="56">
        <v>-20.4756</v>
      </c>
      <c r="E4" s="56">
        <v>-55.783900000000003</v>
      </c>
      <c r="F4" s="56">
        <v>155</v>
      </c>
      <c r="G4" s="54">
        <v>39022</v>
      </c>
      <c r="H4" s="52">
        <v>1</v>
      </c>
      <c r="I4" s="50" t="s">
        <v>75</v>
      </c>
      <c r="J4" s="55"/>
      <c r="K4" s="55"/>
      <c r="L4" s="55"/>
      <c r="M4" s="55"/>
    </row>
    <row r="5" spans="1:13" s="58" customFormat="1" x14ac:dyDescent="0.2">
      <c r="A5" s="49" t="s">
        <v>48</v>
      </c>
      <c r="B5" s="49" t="s">
        <v>69</v>
      </c>
      <c r="C5" s="50" t="s">
        <v>76</v>
      </c>
      <c r="D5" s="56">
        <v>-22.1008</v>
      </c>
      <c r="E5" s="56">
        <v>-56.54</v>
      </c>
      <c r="F5" s="56">
        <v>208</v>
      </c>
      <c r="G5" s="54">
        <v>40764</v>
      </c>
      <c r="H5" s="52">
        <v>1</v>
      </c>
      <c r="I5" s="57" t="s">
        <v>77</v>
      </c>
      <c r="J5" s="55"/>
      <c r="K5" s="55"/>
      <c r="L5" s="55"/>
      <c r="M5" s="55"/>
    </row>
    <row r="6" spans="1:13" s="58" customFormat="1" x14ac:dyDescent="0.2">
      <c r="A6" s="49" t="s">
        <v>55</v>
      </c>
      <c r="B6" s="49" t="s">
        <v>69</v>
      </c>
      <c r="C6" s="50" t="s">
        <v>78</v>
      </c>
      <c r="D6" s="56">
        <v>-21.7514</v>
      </c>
      <c r="E6" s="56">
        <v>-52.470599999999997</v>
      </c>
      <c r="F6" s="56">
        <v>387</v>
      </c>
      <c r="G6" s="54">
        <v>41354</v>
      </c>
      <c r="H6" s="52">
        <v>1</v>
      </c>
      <c r="I6" s="57" t="s">
        <v>79</v>
      </c>
      <c r="J6" s="55"/>
      <c r="K6" s="55"/>
      <c r="L6" s="55"/>
      <c r="M6" s="55"/>
    </row>
    <row r="7" spans="1:13" x14ac:dyDescent="0.2">
      <c r="A7" s="49" t="s">
        <v>2</v>
      </c>
      <c r="B7" s="49" t="s">
        <v>69</v>
      </c>
      <c r="C7" s="50" t="s">
        <v>80</v>
      </c>
      <c r="D7" s="56">
        <v>-20.45</v>
      </c>
      <c r="E7" s="56">
        <v>-54.616599999999998</v>
      </c>
      <c r="F7" s="56">
        <v>530</v>
      </c>
      <c r="G7" s="54">
        <v>37145</v>
      </c>
      <c r="H7" s="52">
        <v>1</v>
      </c>
      <c r="I7" s="50" t="s">
        <v>81</v>
      </c>
      <c r="J7" s="55"/>
      <c r="K7" s="55"/>
      <c r="L7" s="55"/>
      <c r="M7" s="55"/>
    </row>
    <row r="8" spans="1:13" x14ac:dyDescent="0.2">
      <c r="A8" s="49" t="s">
        <v>3</v>
      </c>
      <c r="B8" s="49" t="s">
        <v>69</v>
      </c>
      <c r="C8" s="50" t="s">
        <v>82</v>
      </c>
      <c r="D8" s="52">
        <v>-19.122499999999999</v>
      </c>
      <c r="E8" s="52">
        <v>-51.720799999999997</v>
      </c>
      <c r="F8" s="56">
        <v>516</v>
      </c>
      <c r="G8" s="54">
        <v>39515</v>
      </c>
      <c r="H8" s="52">
        <v>1</v>
      </c>
      <c r="I8" s="50" t="s">
        <v>83</v>
      </c>
      <c r="J8" s="55"/>
      <c r="K8" s="55"/>
      <c r="L8" s="55"/>
      <c r="M8" s="55"/>
    </row>
    <row r="9" spans="1:13" x14ac:dyDescent="0.2">
      <c r="A9" s="49" t="s">
        <v>4</v>
      </c>
      <c r="B9" s="49" t="s">
        <v>69</v>
      </c>
      <c r="C9" s="50" t="s">
        <v>84</v>
      </c>
      <c r="D9" s="56">
        <v>-18.802199999999999</v>
      </c>
      <c r="E9" s="56">
        <v>-52.602800000000002</v>
      </c>
      <c r="F9" s="56">
        <v>818</v>
      </c>
      <c r="G9" s="54">
        <v>39070</v>
      </c>
      <c r="H9" s="52">
        <v>1</v>
      </c>
      <c r="I9" s="50" t="s">
        <v>85</v>
      </c>
      <c r="J9" s="55"/>
      <c r="K9" s="55"/>
      <c r="L9" s="55"/>
      <c r="M9" s="55"/>
    </row>
    <row r="10" spans="1:13" ht="13.5" customHeight="1" x14ac:dyDescent="0.2">
      <c r="A10" s="49" t="s">
        <v>5</v>
      </c>
      <c r="B10" s="49" t="s">
        <v>69</v>
      </c>
      <c r="C10" s="50" t="s">
        <v>86</v>
      </c>
      <c r="D10" s="56">
        <v>-18.996700000000001</v>
      </c>
      <c r="E10" s="56">
        <v>-57.637500000000003</v>
      </c>
      <c r="F10" s="56">
        <v>126</v>
      </c>
      <c r="G10" s="54">
        <v>39017</v>
      </c>
      <c r="H10" s="52">
        <v>1</v>
      </c>
      <c r="I10" s="50" t="s">
        <v>87</v>
      </c>
      <c r="J10" s="55"/>
      <c r="K10" s="55"/>
      <c r="L10" s="55"/>
      <c r="M10" s="55"/>
    </row>
    <row r="11" spans="1:13" ht="13.5" customHeight="1" x14ac:dyDescent="0.2">
      <c r="A11" s="49" t="s">
        <v>50</v>
      </c>
      <c r="B11" s="49" t="s">
        <v>69</v>
      </c>
      <c r="C11" s="50" t="s">
        <v>88</v>
      </c>
      <c r="D11" s="56">
        <v>-18.4922</v>
      </c>
      <c r="E11" s="56">
        <v>-53.167200000000001</v>
      </c>
      <c r="F11" s="56">
        <v>730</v>
      </c>
      <c r="G11" s="54">
        <v>41247</v>
      </c>
      <c r="H11" s="52">
        <v>1</v>
      </c>
      <c r="I11" s="57" t="s">
        <v>89</v>
      </c>
      <c r="J11" s="55"/>
      <c r="K11" s="55"/>
      <c r="L11" s="55"/>
      <c r="M11" s="55"/>
    </row>
    <row r="12" spans="1:13" x14ac:dyDescent="0.2">
      <c r="A12" s="49" t="s">
        <v>6</v>
      </c>
      <c r="B12" s="49" t="s">
        <v>69</v>
      </c>
      <c r="C12" s="50" t="s">
        <v>90</v>
      </c>
      <c r="D12" s="56">
        <v>-18.304400000000001</v>
      </c>
      <c r="E12" s="56">
        <v>-54.440899999999999</v>
      </c>
      <c r="F12" s="56">
        <v>252</v>
      </c>
      <c r="G12" s="54">
        <v>39028</v>
      </c>
      <c r="H12" s="52">
        <v>1</v>
      </c>
      <c r="I12" s="50" t="s">
        <v>91</v>
      </c>
      <c r="J12" s="55"/>
      <c r="K12" s="55"/>
      <c r="L12" s="55"/>
      <c r="M12" s="55"/>
    </row>
    <row r="13" spans="1:13" x14ac:dyDescent="0.2">
      <c r="A13" s="49" t="s">
        <v>7</v>
      </c>
      <c r="B13" s="49" t="s">
        <v>69</v>
      </c>
      <c r="C13" s="50" t="s">
        <v>92</v>
      </c>
      <c r="D13" s="56">
        <v>-22.193899999999999</v>
      </c>
      <c r="E13" s="59">
        <v>-54.9114</v>
      </c>
      <c r="F13" s="56">
        <v>469</v>
      </c>
      <c r="G13" s="54">
        <v>39011</v>
      </c>
      <c r="H13" s="52">
        <v>1</v>
      </c>
      <c r="I13" s="50" t="s">
        <v>93</v>
      </c>
      <c r="J13" s="55"/>
      <c r="K13" s="55"/>
      <c r="L13" s="55"/>
      <c r="M13" s="55"/>
    </row>
    <row r="14" spans="1:13" x14ac:dyDescent="0.2">
      <c r="A14" s="49" t="s">
        <v>94</v>
      </c>
      <c r="B14" s="49" t="s">
        <v>69</v>
      </c>
      <c r="C14" s="50" t="s">
        <v>95</v>
      </c>
      <c r="D14" s="52">
        <v>-23.449400000000001</v>
      </c>
      <c r="E14" s="52">
        <v>-54.181699999999999</v>
      </c>
      <c r="F14" s="52">
        <v>336</v>
      </c>
      <c r="G14" s="54">
        <v>39598</v>
      </c>
      <c r="H14" s="52">
        <v>1</v>
      </c>
      <c r="I14" s="50" t="s">
        <v>96</v>
      </c>
      <c r="J14" s="55"/>
      <c r="K14" s="55"/>
      <c r="L14" s="55"/>
      <c r="M14" s="55"/>
    </row>
    <row r="15" spans="1:13" x14ac:dyDescent="0.2">
      <c r="A15" s="49" t="s">
        <v>9</v>
      </c>
      <c r="B15" s="49" t="s">
        <v>69</v>
      </c>
      <c r="C15" s="50" t="s">
        <v>97</v>
      </c>
      <c r="D15" s="56">
        <v>-22.3</v>
      </c>
      <c r="E15" s="56">
        <v>-53.816600000000001</v>
      </c>
      <c r="F15" s="56">
        <v>373.29</v>
      </c>
      <c r="G15" s="54">
        <v>37662</v>
      </c>
      <c r="H15" s="52">
        <v>1</v>
      </c>
      <c r="I15" s="50" t="s">
        <v>98</v>
      </c>
      <c r="J15" s="55"/>
      <c r="K15" s="55"/>
      <c r="L15" s="55"/>
      <c r="M15" s="55"/>
    </row>
    <row r="16" spans="1:13" s="58" customFormat="1" x14ac:dyDescent="0.2">
      <c r="A16" s="49" t="s">
        <v>49</v>
      </c>
      <c r="B16" s="49" t="s">
        <v>69</v>
      </c>
      <c r="C16" s="50" t="s">
        <v>99</v>
      </c>
      <c r="D16" s="56">
        <v>-21.478200000000001</v>
      </c>
      <c r="E16" s="56">
        <v>-56.136899999999997</v>
      </c>
      <c r="F16" s="56">
        <v>249</v>
      </c>
      <c r="G16" s="54">
        <v>40759</v>
      </c>
      <c r="H16" s="52">
        <v>1</v>
      </c>
      <c r="I16" s="57" t="s">
        <v>100</v>
      </c>
      <c r="J16" s="55"/>
      <c r="K16" s="55"/>
      <c r="L16" s="55"/>
      <c r="M16" s="55"/>
    </row>
    <row r="17" spans="1:13" x14ac:dyDescent="0.2">
      <c r="A17" s="49" t="s">
        <v>10</v>
      </c>
      <c r="B17" s="49" t="s">
        <v>69</v>
      </c>
      <c r="C17" s="50" t="s">
        <v>101</v>
      </c>
      <c r="D17" s="52">
        <v>-22.857199999999999</v>
      </c>
      <c r="E17" s="52">
        <v>-54.605600000000003</v>
      </c>
      <c r="F17" s="52">
        <v>379</v>
      </c>
      <c r="G17" s="54">
        <v>39617</v>
      </c>
      <c r="H17" s="52">
        <v>1</v>
      </c>
      <c r="I17" s="50" t="s">
        <v>102</v>
      </c>
      <c r="J17" s="55"/>
      <c r="K17" s="55"/>
      <c r="L17" s="55"/>
      <c r="M17" s="55"/>
    </row>
    <row r="18" spans="1:13" ht="12.75" customHeight="1" x14ac:dyDescent="0.2">
      <c r="A18" s="49" t="s">
        <v>11</v>
      </c>
      <c r="B18" s="49" t="s">
        <v>69</v>
      </c>
      <c r="C18" s="50" t="s">
        <v>103</v>
      </c>
      <c r="D18" s="56">
        <v>-21.609200000000001</v>
      </c>
      <c r="E18" s="56">
        <v>-55.177799999999998</v>
      </c>
      <c r="F18" s="56">
        <v>401</v>
      </c>
      <c r="G18" s="54">
        <v>39065</v>
      </c>
      <c r="H18" s="52">
        <v>1</v>
      </c>
      <c r="I18" s="50" t="s">
        <v>104</v>
      </c>
      <c r="J18" s="55"/>
      <c r="K18" s="55"/>
      <c r="L18" s="55"/>
      <c r="M18" s="55"/>
    </row>
    <row r="19" spans="1:13" s="58" customFormat="1" x14ac:dyDescent="0.2">
      <c r="A19" s="49" t="s">
        <v>12</v>
      </c>
      <c r="B19" s="49" t="s">
        <v>69</v>
      </c>
      <c r="C19" s="50" t="s">
        <v>105</v>
      </c>
      <c r="D19" s="56">
        <v>-20.395600000000002</v>
      </c>
      <c r="E19" s="56">
        <v>-56.431699999999999</v>
      </c>
      <c r="F19" s="56">
        <v>140</v>
      </c>
      <c r="G19" s="54">
        <v>39023</v>
      </c>
      <c r="H19" s="52">
        <v>1</v>
      </c>
      <c r="I19" s="50" t="s">
        <v>106</v>
      </c>
      <c r="J19" s="55"/>
      <c r="K19" s="55"/>
      <c r="L19" s="55"/>
      <c r="M19" s="55"/>
    </row>
    <row r="20" spans="1:13" x14ac:dyDescent="0.2">
      <c r="A20" s="49" t="s">
        <v>107</v>
      </c>
      <c r="B20" s="49" t="s">
        <v>69</v>
      </c>
      <c r="C20" s="50" t="s">
        <v>108</v>
      </c>
      <c r="D20" s="56">
        <v>-18.988900000000001</v>
      </c>
      <c r="E20" s="56">
        <v>-56.623100000000001</v>
      </c>
      <c r="F20" s="56">
        <v>104</v>
      </c>
      <c r="G20" s="54">
        <v>38932</v>
      </c>
      <c r="H20" s="52">
        <v>1</v>
      </c>
      <c r="I20" s="50" t="s">
        <v>109</v>
      </c>
      <c r="J20" s="55"/>
      <c r="K20" s="55"/>
      <c r="L20" s="55"/>
      <c r="M20" s="55"/>
    </row>
    <row r="21" spans="1:13" s="58" customFormat="1" x14ac:dyDescent="0.2">
      <c r="A21" s="49" t="s">
        <v>14</v>
      </c>
      <c r="B21" s="49" t="s">
        <v>69</v>
      </c>
      <c r="C21" s="50" t="s">
        <v>110</v>
      </c>
      <c r="D21" s="56">
        <v>-19.414300000000001</v>
      </c>
      <c r="E21" s="56">
        <v>-51.1053</v>
      </c>
      <c r="F21" s="56">
        <v>424</v>
      </c>
      <c r="G21" s="54" t="s">
        <v>111</v>
      </c>
      <c r="H21" s="52">
        <v>1</v>
      </c>
      <c r="I21" s="50" t="s">
        <v>112</v>
      </c>
      <c r="J21" s="55"/>
      <c r="K21" s="55"/>
      <c r="L21" s="55"/>
      <c r="M21" s="55"/>
    </row>
    <row r="22" spans="1:13" x14ac:dyDescent="0.2">
      <c r="A22" s="49" t="s">
        <v>15</v>
      </c>
      <c r="B22" s="49" t="s">
        <v>69</v>
      </c>
      <c r="C22" s="50" t="s">
        <v>113</v>
      </c>
      <c r="D22" s="56">
        <v>-22.533300000000001</v>
      </c>
      <c r="E22" s="56">
        <v>-55.533299999999997</v>
      </c>
      <c r="F22" s="56">
        <v>650</v>
      </c>
      <c r="G22" s="54">
        <v>37140</v>
      </c>
      <c r="H22" s="52">
        <v>1</v>
      </c>
      <c r="I22" s="50" t="s">
        <v>114</v>
      </c>
      <c r="J22" s="55"/>
      <c r="K22" s="55"/>
      <c r="L22" s="55"/>
      <c r="M22" s="55"/>
    </row>
    <row r="23" spans="1:13" x14ac:dyDescent="0.2">
      <c r="A23" s="49" t="s">
        <v>16</v>
      </c>
      <c r="B23" s="49" t="s">
        <v>69</v>
      </c>
      <c r="C23" s="50" t="s">
        <v>115</v>
      </c>
      <c r="D23" s="56">
        <v>-21.7058</v>
      </c>
      <c r="E23" s="56">
        <v>-57.5533</v>
      </c>
      <c r="F23" s="56">
        <v>85</v>
      </c>
      <c r="G23" s="54">
        <v>39014</v>
      </c>
      <c r="H23" s="52">
        <v>1</v>
      </c>
      <c r="I23" s="50" t="s">
        <v>116</v>
      </c>
      <c r="J23" s="55"/>
      <c r="K23" s="55"/>
      <c r="L23" s="55"/>
      <c r="M23" s="55"/>
    </row>
    <row r="24" spans="1:13" s="58" customFormat="1" x14ac:dyDescent="0.2">
      <c r="A24" s="49" t="s">
        <v>18</v>
      </c>
      <c r="B24" s="49" t="s">
        <v>69</v>
      </c>
      <c r="C24" s="50" t="s">
        <v>117</v>
      </c>
      <c r="D24" s="56">
        <v>-19.420100000000001</v>
      </c>
      <c r="E24" s="56">
        <v>-54.553100000000001</v>
      </c>
      <c r="F24" s="56">
        <v>647</v>
      </c>
      <c r="G24" s="54">
        <v>39067</v>
      </c>
      <c r="H24" s="52">
        <v>1</v>
      </c>
      <c r="I24" s="50" t="s">
        <v>118</v>
      </c>
      <c r="J24" s="55"/>
      <c r="K24" s="55"/>
      <c r="L24" s="55"/>
      <c r="M24" s="55"/>
    </row>
    <row r="25" spans="1:13" x14ac:dyDescent="0.2">
      <c r="A25" s="49" t="s">
        <v>119</v>
      </c>
      <c r="B25" s="49" t="s">
        <v>69</v>
      </c>
      <c r="C25" s="50" t="s">
        <v>120</v>
      </c>
      <c r="D25" s="52">
        <v>-21.774999999999999</v>
      </c>
      <c r="E25" s="52">
        <v>-54.528100000000002</v>
      </c>
      <c r="F25" s="52">
        <v>329</v>
      </c>
      <c r="G25" s="54">
        <v>39625</v>
      </c>
      <c r="H25" s="52">
        <v>1</v>
      </c>
      <c r="I25" s="50" t="s">
        <v>121</v>
      </c>
      <c r="J25" s="55"/>
      <c r="K25" s="55"/>
      <c r="L25" s="55"/>
      <c r="M25" s="55"/>
    </row>
    <row r="26" spans="1:13" s="63" customFormat="1" ht="15" customHeight="1" x14ac:dyDescent="0.2">
      <c r="A26" s="60" t="s">
        <v>31</v>
      </c>
      <c r="B26" s="60" t="s">
        <v>69</v>
      </c>
      <c r="C26" s="50" t="s">
        <v>122</v>
      </c>
      <c r="D26" s="61">
        <v>-20.9817</v>
      </c>
      <c r="E26" s="61">
        <v>-54.971899999999998</v>
      </c>
      <c r="F26" s="61">
        <v>464</v>
      </c>
      <c r="G26" s="51" t="s">
        <v>123</v>
      </c>
      <c r="H26" s="50">
        <v>1</v>
      </c>
      <c r="I26" s="60" t="s">
        <v>124</v>
      </c>
      <c r="J26" s="62"/>
      <c r="K26" s="62"/>
      <c r="L26" s="62"/>
      <c r="M26" s="62"/>
    </row>
    <row r="27" spans="1:13" s="58" customFormat="1" x14ac:dyDescent="0.2">
      <c r="A27" s="49" t="s">
        <v>19</v>
      </c>
      <c r="B27" s="49" t="s">
        <v>69</v>
      </c>
      <c r="C27" s="50" t="s">
        <v>125</v>
      </c>
      <c r="D27" s="52">
        <v>-23.966899999999999</v>
      </c>
      <c r="E27" s="52">
        <v>-55.0242</v>
      </c>
      <c r="F27" s="52">
        <v>402</v>
      </c>
      <c r="G27" s="54">
        <v>39605</v>
      </c>
      <c r="H27" s="52">
        <v>1</v>
      </c>
      <c r="I27" s="50" t="s">
        <v>126</v>
      </c>
      <c r="J27" s="55"/>
      <c r="K27" s="55"/>
      <c r="L27" s="55"/>
      <c r="M27" s="55"/>
    </row>
    <row r="28" spans="1:13" s="65" customFormat="1" x14ac:dyDescent="0.2">
      <c r="A28" s="60" t="s">
        <v>51</v>
      </c>
      <c r="B28" s="60" t="s">
        <v>69</v>
      </c>
      <c r="C28" s="50" t="s">
        <v>127</v>
      </c>
      <c r="D28" s="50">
        <v>-17.634699999999999</v>
      </c>
      <c r="E28" s="50">
        <v>-54.760100000000001</v>
      </c>
      <c r="F28" s="50">
        <v>486</v>
      </c>
      <c r="G28" s="51" t="s">
        <v>128</v>
      </c>
      <c r="H28" s="50">
        <v>1</v>
      </c>
      <c r="I28" s="52" t="s">
        <v>129</v>
      </c>
      <c r="J28" s="64"/>
      <c r="K28" s="64"/>
      <c r="L28" s="64"/>
      <c r="M28" s="64"/>
    </row>
    <row r="29" spans="1:13" x14ac:dyDescent="0.2">
      <c r="A29" s="49" t="s">
        <v>20</v>
      </c>
      <c r="B29" s="49" t="s">
        <v>69</v>
      </c>
      <c r="C29" s="50" t="s">
        <v>130</v>
      </c>
      <c r="D29" s="52">
        <v>-20.783300000000001</v>
      </c>
      <c r="E29" s="52">
        <v>-51.7</v>
      </c>
      <c r="F29" s="52">
        <v>313</v>
      </c>
      <c r="G29" s="54">
        <v>37137</v>
      </c>
      <c r="H29" s="52">
        <v>1</v>
      </c>
      <c r="I29" s="50" t="s">
        <v>131</v>
      </c>
      <c r="J29" s="55"/>
      <c r="K29" s="55"/>
      <c r="L29" s="55"/>
      <c r="M29" s="55"/>
    </row>
    <row r="30" spans="1:13" ht="18" customHeight="1" x14ac:dyDescent="0.2">
      <c r="A30" s="66"/>
      <c r="B30" s="67"/>
      <c r="C30" s="68"/>
      <c r="D30" s="68"/>
      <c r="E30" s="68"/>
      <c r="F30" s="68"/>
      <c r="G30" s="46" t="s">
        <v>132</v>
      </c>
      <c r="H30" s="50">
        <f>SUM(H2:H29)</f>
        <v>28</v>
      </c>
      <c r="I30" s="66"/>
      <c r="J30" s="55"/>
      <c r="K30" s="55"/>
      <c r="L30" s="55"/>
      <c r="M30" s="55"/>
    </row>
    <row r="31" spans="1:13" x14ac:dyDescent="0.2">
      <c r="A31" s="55" t="s">
        <v>133</v>
      </c>
      <c r="B31" s="69"/>
      <c r="C31" s="69"/>
      <c r="D31" s="69"/>
      <c r="E31" s="69"/>
      <c r="F31" s="69"/>
      <c r="G31" s="55"/>
      <c r="H31" s="70"/>
      <c r="I31" s="55"/>
      <c r="J31" s="55"/>
      <c r="K31" s="55"/>
      <c r="L31" s="55"/>
      <c r="M31" s="55"/>
    </row>
    <row r="32" spans="1:13" x14ac:dyDescent="0.2">
      <c r="A32" s="71" t="s">
        <v>134</v>
      </c>
      <c r="B32" s="72"/>
      <c r="C32" s="72"/>
      <c r="D32" s="72"/>
      <c r="E32" s="72"/>
      <c r="F32" s="72"/>
      <c r="G32" s="55"/>
      <c r="H32" s="55"/>
      <c r="I32" s="55"/>
      <c r="J32" s="55"/>
      <c r="K32" s="55"/>
      <c r="L32" s="55"/>
      <c r="M32" s="55"/>
    </row>
    <row r="33" spans="1:13" x14ac:dyDescent="0.2">
      <c r="A33" s="55"/>
      <c r="B33" s="72"/>
      <c r="C33" s="72"/>
      <c r="D33" s="72"/>
      <c r="E33" s="72"/>
      <c r="F33" s="72"/>
      <c r="G33" s="55"/>
      <c r="H33" s="55"/>
      <c r="I33" s="55"/>
      <c r="J33" s="55"/>
      <c r="K33" s="55"/>
      <c r="L33" s="55"/>
      <c r="M33" s="55"/>
    </row>
    <row r="34" spans="1:13" x14ac:dyDescent="0.2">
      <c r="A34" s="55"/>
      <c r="B34" s="72"/>
      <c r="C34" s="72"/>
      <c r="D34" s="72"/>
      <c r="E34" s="72"/>
      <c r="F34" s="72"/>
      <c r="G34" s="55"/>
      <c r="H34" s="55"/>
      <c r="I34" s="55"/>
      <c r="J34" s="55"/>
      <c r="K34" s="55"/>
      <c r="L34" s="55"/>
      <c r="M34" s="55"/>
    </row>
    <row r="35" spans="1:13" x14ac:dyDescent="0.2">
      <c r="A35" s="55"/>
      <c r="B35" s="72"/>
      <c r="C35" s="72"/>
      <c r="D35" s="72"/>
      <c r="E35" s="72"/>
      <c r="F35" s="72"/>
      <c r="G35" s="55"/>
      <c r="H35" s="55"/>
      <c r="I35" s="55"/>
      <c r="J35" s="55"/>
      <c r="K35" s="55"/>
      <c r="L35" s="55"/>
      <c r="M35" s="55"/>
    </row>
    <row r="36" spans="1:13" x14ac:dyDescent="0.2">
      <c r="A36" s="55"/>
      <c r="B36" s="72"/>
      <c r="C36" s="72"/>
      <c r="D36" s="72"/>
      <c r="E36" s="72"/>
      <c r="F36" s="72"/>
      <c r="G36" s="55"/>
      <c r="H36" s="55"/>
      <c r="I36" s="55"/>
      <c r="J36" s="55"/>
      <c r="K36" s="55"/>
      <c r="L36" s="55"/>
      <c r="M36" s="55"/>
    </row>
    <row r="37" spans="1:13" x14ac:dyDescent="0.2">
      <c r="A37" s="55"/>
      <c r="B37" s="72"/>
      <c r="C37" s="72"/>
      <c r="D37" s="72"/>
      <c r="E37" s="72"/>
      <c r="F37" s="72"/>
      <c r="G37" s="55"/>
      <c r="H37" s="55"/>
      <c r="I37" s="55"/>
      <c r="J37" s="55"/>
      <c r="K37" s="55"/>
      <c r="L37" s="55"/>
      <c r="M37" s="55"/>
    </row>
    <row r="38" spans="1:13" x14ac:dyDescent="0.2">
      <c r="A38" s="55"/>
      <c r="B38" s="72"/>
      <c r="C38" s="72"/>
      <c r="D38" s="72"/>
      <c r="E38" s="72"/>
      <c r="F38" s="72"/>
      <c r="G38" s="55"/>
      <c r="H38" s="55"/>
      <c r="I38" s="55"/>
      <c r="J38" s="55"/>
      <c r="K38" s="55"/>
      <c r="L38" s="55"/>
      <c r="M38" s="55"/>
    </row>
    <row r="39" spans="1:13" x14ac:dyDescent="0.2">
      <c r="A39" s="55"/>
      <c r="B39" s="72"/>
      <c r="C39" s="72"/>
      <c r="D39" s="72"/>
      <c r="E39" s="72"/>
      <c r="F39" s="72"/>
      <c r="G39" s="55"/>
      <c r="H39" s="55"/>
      <c r="I39" s="55"/>
      <c r="J39" s="55"/>
      <c r="K39" s="55"/>
      <c r="L39" s="55"/>
      <c r="M39" s="55"/>
    </row>
    <row r="40" spans="1:13" x14ac:dyDescent="0.2">
      <c r="A40" s="55"/>
      <c r="B40" s="72"/>
      <c r="C40" s="72"/>
      <c r="D40" s="72"/>
      <c r="E40" s="72"/>
      <c r="F40" s="72"/>
      <c r="G40" s="55"/>
      <c r="H40" s="55"/>
      <c r="I40" s="55"/>
      <c r="J40" s="55"/>
      <c r="K40" s="55"/>
      <c r="L40" s="55"/>
      <c r="M40" s="55"/>
    </row>
    <row r="41" spans="1:13" x14ac:dyDescent="0.2">
      <c r="A41" s="55"/>
      <c r="B41" s="72"/>
      <c r="C41" s="72"/>
      <c r="D41" s="72"/>
      <c r="E41" s="72"/>
      <c r="F41" s="72"/>
      <c r="G41" s="55"/>
      <c r="H41" s="55"/>
      <c r="I41" s="55"/>
      <c r="J41" s="55"/>
      <c r="K41" s="55"/>
      <c r="L41" s="55"/>
      <c r="M41" s="55"/>
    </row>
    <row r="42" spans="1:13" x14ac:dyDescent="0.2">
      <c r="A42" s="55"/>
      <c r="B42" s="72"/>
      <c r="C42" s="72"/>
      <c r="D42" s="72"/>
      <c r="E42" s="72"/>
      <c r="F42" s="72"/>
      <c r="G42" s="55"/>
      <c r="H42" s="55"/>
      <c r="I42" s="55"/>
      <c r="J42" s="55"/>
      <c r="K42" s="55"/>
      <c r="L42" s="55"/>
      <c r="M42" s="55"/>
    </row>
    <row r="43" spans="1:13" x14ac:dyDescent="0.2">
      <c r="A43" s="55"/>
      <c r="B43" s="72"/>
      <c r="C43" s="72"/>
      <c r="D43" s="72"/>
      <c r="E43" s="72"/>
      <c r="F43" s="72"/>
      <c r="G43" s="55"/>
      <c r="H43" s="55"/>
      <c r="I43" s="55"/>
      <c r="J43" s="55"/>
      <c r="K43" s="55"/>
      <c r="L43" s="55"/>
      <c r="M43" s="55"/>
    </row>
    <row r="44" spans="1:13" x14ac:dyDescent="0.2">
      <c r="A44" s="55"/>
      <c r="B44" s="72"/>
      <c r="C44" s="72"/>
      <c r="D44" s="72"/>
      <c r="E44" s="72"/>
      <c r="F44" s="72"/>
      <c r="G44" s="55"/>
      <c r="H44" s="55"/>
      <c r="I44" s="55"/>
      <c r="J44" s="55"/>
      <c r="K44" s="55"/>
      <c r="L44" s="55"/>
      <c r="M44" s="55"/>
    </row>
    <row r="45" spans="1:13" x14ac:dyDescent="0.2">
      <c r="A45" s="55"/>
      <c r="B45" s="72"/>
      <c r="C45" s="72"/>
      <c r="D45" s="72"/>
      <c r="E45" s="72"/>
      <c r="F45" s="72"/>
      <c r="G45" s="55"/>
      <c r="H45" s="55"/>
      <c r="I45" s="55"/>
      <c r="J45" s="55"/>
      <c r="K45" s="55"/>
      <c r="L45" s="55"/>
      <c r="M45" s="55"/>
    </row>
    <row r="46" spans="1:13" x14ac:dyDescent="0.2">
      <c r="A46" s="55"/>
      <c r="B46" s="72"/>
      <c r="C46" s="72"/>
      <c r="D46" s="72"/>
      <c r="E46" s="72"/>
      <c r="F46" s="72"/>
      <c r="G46" s="55"/>
      <c r="H46" s="55"/>
      <c r="I46" s="55"/>
      <c r="J46" s="55"/>
      <c r="K46" s="55"/>
      <c r="L46" s="55"/>
      <c r="M46" s="55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3" ht="20.100000000000001" customHeight="1" x14ac:dyDescent="0.2">
      <c r="A1" s="173" t="s">
        <v>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spans="1:33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9"/>
    </row>
    <row r="3" spans="1:33" s="4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41</v>
      </c>
      <c r="AG3" s="35" t="s">
        <v>40</v>
      </c>
    </row>
    <row r="4" spans="1:33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[1]Junho!$C$5</f>
        <v>25</v>
      </c>
      <c r="C5" s="16">
        <f>[1]Junho!$C$6</f>
        <v>22.9</v>
      </c>
      <c r="D5" s="16">
        <f>[1]Junho!$C$7</f>
        <v>28.5</v>
      </c>
      <c r="E5" s="16">
        <f>[1]Junho!$C$8</f>
        <v>30.8</v>
      </c>
      <c r="F5" s="16">
        <f>[1]Junho!$C$9</f>
        <v>29.4</v>
      </c>
      <c r="G5" s="16">
        <f>[1]Junho!$C$10</f>
        <v>31.6</v>
      </c>
      <c r="H5" s="16">
        <f>[1]Junho!$C$11</f>
        <v>32.299999999999997</v>
      </c>
      <c r="I5" s="16">
        <f>[1]Junho!$C$12</f>
        <v>31.9</v>
      </c>
      <c r="J5" s="16">
        <f>[1]Junho!$C$13</f>
        <v>31.9</v>
      </c>
      <c r="K5" s="16">
        <f>[1]Junho!$C$14</f>
        <v>32.299999999999997</v>
      </c>
      <c r="L5" s="16">
        <f>[1]Junho!$C$15</f>
        <v>32.5</v>
      </c>
      <c r="M5" s="16">
        <f>[1]Junho!$C$16</f>
        <v>32.5</v>
      </c>
      <c r="N5" s="16">
        <f>[1]Junho!$C$17</f>
        <v>32.700000000000003</v>
      </c>
      <c r="O5" s="16">
        <f>[1]Junho!$C$18</f>
        <v>32.4</v>
      </c>
      <c r="P5" s="16">
        <f>[1]Junho!$C$19</f>
        <v>23</v>
      </c>
      <c r="Q5" s="16">
        <f>[1]Junho!$C$20</f>
        <v>25.8</v>
      </c>
      <c r="R5" s="16">
        <f>[1]Junho!$C$21</f>
        <v>32.6</v>
      </c>
      <c r="S5" s="16">
        <f>[1]Junho!$C$22</f>
        <v>31.3</v>
      </c>
      <c r="T5" s="16">
        <f>[1]Junho!$C$23</f>
        <v>23.3</v>
      </c>
      <c r="U5" s="16">
        <f>[1]Junho!$C$24</f>
        <v>27.9</v>
      </c>
      <c r="V5" s="16">
        <f>[1]Junho!$C$25</f>
        <v>30.5</v>
      </c>
      <c r="W5" s="16">
        <f>[1]Junho!$C$26</f>
        <v>29.8</v>
      </c>
      <c r="X5" s="16">
        <f>[1]Junho!$C$27</f>
        <v>29.5</v>
      </c>
      <c r="Y5" s="16">
        <f>[1]Junho!$C$28</f>
        <v>28.2</v>
      </c>
      <c r="Z5" s="16">
        <f>[1]Junho!$C$29</f>
        <v>27.9</v>
      </c>
      <c r="AA5" s="16">
        <f>[1]Junho!$C$30</f>
        <v>27.7</v>
      </c>
      <c r="AB5" s="16">
        <f>[1]Junho!$C$31</f>
        <v>28.5</v>
      </c>
      <c r="AC5" s="16">
        <f>[1]Junho!$C$32</f>
        <v>28.5</v>
      </c>
      <c r="AD5" s="16">
        <f>[1]Junho!$C$33</f>
        <v>29.6</v>
      </c>
      <c r="AE5" s="16">
        <f>[1]Junho!$C$34</f>
        <v>31.2</v>
      </c>
      <c r="AF5" s="33">
        <f t="shared" ref="AF5:AF13" si="1">MAX(B5:AE5)</f>
        <v>32.700000000000003</v>
      </c>
      <c r="AG5" s="36">
        <f t="shared" ref="AG5:AG13" si="2">AVERAGE(B5:AE5)</f>
        <v>29.4</v>
      </c>
    </row>
    <row r="6" spans="1:33" ht="17.100000000000001" customHeight="1" x14ac:dyDescent="0.2">
      <c r="A6" s="15" t="s">
        <v>0</v>
      </c>
      <c r="B6" s="17">
        <f>[2]Junho!$C$5</f>
        <v>21.2</v>
      </c>
      <c r="C6" s="17">
        <f>[2]Junho!$C$6</f>
        <v>22.4</v>
      </c>
      <c r="D6" s="17">
        <f>[2]Junho!$C$7</f>
        <v>22.4</v>
      </c>
      <c r="E6" s="17">
        <f>[2]Junho!$C$8</f>
        <v>26.9</v>
      </c>
      <c r="F6" s="17">
        <f>[2]Junho!$C$9</f>
        <v>27.3</v>
      </c>
      <c r="G6" s="17">
        <f>[2]Junho!$C$10</f>
        <v>27.8</v>
      </c>
      <c r="H6" s="17">
        <f>[2]Junho!$C$11</f>
        <v>28.8</v>
      </c>
      <c r="I6" s="17">
        <f>[2]Junho!$C$12</f>
        <v>28.9</v>
      </c>
      <c r="J6" s="17">
        <f>[2]Junho!$C$13</f>
        <v>29</v>
      </c>
      <c r="K6" s="17">
        <f>[2]Junho!$C$14</f>
        <v>30.1</v>
      </c>
      <c r="L6" s="17">
        <f>[2]Junho!$C$15</f>
        <v>30.8</v>
      </c>
      <c r="M6" s="17">
        <f>[2]Junho!$C$16</f>
        <v>25.8</v>
      </c>
      <c r="N6" s="17">
        <f>[2]Junho!$C$17</f>
        <v>28.6</v>
      </c>
      <c r="O6" s="17">
        <f>[2]Junho!$C$18</f>
        <v>26.6</v>
      </c>
      <c r="P6" s="17">
        <f>[2]Junho!$C$19</f>
        <v>22.2</v>
      </c>
      <c r="Q6" s="17">
        <f>[2]Junho!$C$20</f>
        <v>18</v>
      </c>
      <c r="R6" s="17">
        <f>[2]Junho!$C$21</f>
        <v>28.3</v>
      </c>
      <c r="S6" s="17">
        <f>[2]Junho!$C$22</f>
        <v>22.2</v>
      </c>
      <c r="T6" s="17">
        <f>[2]Junho!$C$23</f>
        <v>20.2</v>
      </c>
      <c r="U6" s="17">
        <f>[2]Junho!$C$24</f>
        <v>23.8</v>
      </c>
      <c r="V6" s="17">
        <f>[2]Junho!$C$25</f>
        <v>28.2</v>
      </c>
      <c r="W6" s="17">
        <f>[2]Junho!$C$26</f>
        <v>27.8</v>
      </c>
      <c r="X6" s="17">
        <f>[2]Junho!$C$27</f>
        <v>27.9</v>
      </c>
      <c r="Y6" s="17">
        <f>[2]Junho!$C$28</f>
        <v>26.3</v>
      </c>
      <c r="Z6" s="17">
        <f>[2]Junho!$C$29</f>
        <v>24.2</v>
      </c>
      <c r="AA6" s="17">
        <f>[2]Junho!$C$30</f>
        <v>22.3</v>
      </c>
      <c r="AB6" s="17">
        <f>[2]Junho!$C$31</f>
        <v>25.3</v>
      </c>
      <c r="AC6" s="17">
        <f>[2]Junho!$C$32</f>
        <v>26</v>
      </c>
      <c r="AD6" s="17">
        <f>[2]Junho!$C$33</f>
        <v>26.9</v>
      </c>
      <c r="AE6" s="17">
        <f>[2]Junho!$C$34</f>
        <v>19.5</v>
      </c>
      <c r="AF6" s="34">
        <f t="shared" si="1"/>
        <v>30.8</v>
      </c>
      <c r="AG6" s="37">
        <f t="shared" si="2"/>
        <v>25.52333333333333</v>
      </c>
    </row>
    <row r="7" spans="1:33" ht="17.100000000000001" customHeight="1" x14ac:dyDescent="0.2">
      <c r="A7" s="15" t="s">
        <v>1</v>
      </c>
      <c r="B7" s="17" t="str">
        <f>[3]Junho!$C$5</f>
        <v>*</v>
      </c>
      <c r="C7" s="17" t="str">
        <f>[3]Junho!$C$6</f>
        <v>*</v>
      </c>
      <c r="D7" s="17" t="str">
        <f>[3]Junho!$C$7</f>
        <v>*</v>
      </c>
      <c r="E7" s="17" t="str">
        <f>[3]Junho!$C$8</f>
        <v>*</v>
      </c>
      <c r="F7" s="17" t="str">
        <f>[3]Junho!$C$9</f>
        <v>*</v>
      </c>
      <c r="G7" s="17" t="str">
        <f>[3]Junho!$C$10</f>
        <v>*</v>
      </c>
      <c r="H7" s="17" t="str">
        <f>[3]Junho!$C$11</f>
        <v>*</v>
      </c>
      <c r="I7" s="17" t="str">
        <f>[3]Junho!$C$12</f>
        <v>*</v>
      </c>
      <c r="J7" s="17" t="str">
        <f>[3]Junho!$C$13</f>
        <v>*</v>
      </c>
      <c r="K7" s="17" t="str">
        <f>[3]Junho!$C$14</f>
        <v>*</v>
      </c>
      <c r="L7" s="17" t="str">
        <f>[3]Junho!$C$15</f>
        <v>*</v>
      </c>
      <c r="M7" s="17" t="str">
        <f>[3]Junho!$C$16</f>
        <v>*</v>
      </c>
      <c r="N7" s="17" t="str">
        <f>[3]Junho!$C$17</f>
        <v>*</v>
      </c>
      <c r="O7" s="17" t="str">
        <f>[3]Junho!$C$18</f>
        <v>*</v>
      </c>
      <c r="P7" s="17" t="str">
        <f>[3]Junho!$C$19</f>
        <v>*</v>
      </c>
      <c r="Q7" s="17" t="str">
        <f>[3]Junho!$C$20</f>
        <v>*</v>
      </c>
      <c r="R7" s="17" t="str">
        <f>[3]Junho!$C$21</f>
        <v>*</v>
      </c>
      <c r="S7" s="17" t="str">
        <f>[3]Junho!$C$22</f>
        <v>*</v>
      </c>
      <c r="T7" s="17" t="str">
        <f>[3]Junho!$C$23</f>
        <v>*</v>
      </c>
      <c r="U7" s="17" t="str">
        <f>[3]Junho!$C$24</f>
        <v>*</v>
      </c>
      <c r="V7" s="17" t="str">
        <f>[3]Junho!$C$25</f>
        <v>*</v>
      </c>
      <c r="W7" s="17" t="str">
        <f>[3]Junho!$C$26</f>
        <v>*</v>
      </c>
      <c r="X7" s="17" t="str">
        <f>[3]Junho!$C$27</f>
        <v>*</v>
      </c>
      <c r="Y7" s="17" t="str">
        <f>[3]Junho!$C$28</f>
        <v>*</v>
      </c>
      <c r="Z7" s="17" t="str">
        <f>[3]Junho!$C$29</f>
        <v>*</v>
      </c>
      <c r="AA7" s="17" t="str">
        <f>[3]Junho!$C$30</f>
        <v>*</v>
      </c>
      <c r="AB7" s="17" t="str">
        <f>[3]Junho!$C$31</f>
        <v>*</v>
      </c>
      <c r="AC7" s="17" t="str">
        <f>[3]Junho!$C$32</f>
        <v>*</v>
      </c>
      <c r="AD7" s="17" t="str">
        <f>[3]Junho!$C$33</f>
        <v>*</v>
      </c>
      <c r="AE7" s="17" t="str">
        <f>[3]Junho!$C$34</f>
        <v>*</v>
      </c>
      <c r="AF7" s="81" t="s">
        <v>137</v>
      </c>
      <c r="AG7" s="82" t="s">
        <v>137</v>
      </c>
    </row>
    <row r="8" spans="1:33" ht="17.100000000000001" customHeight="1" x14ac:dyDescent="0.2">
      <c r="A8" s="15" t="s">
        <v>55</v>
      </c>
      <c r="B8" s="17">
        <f>[4]Junho!$C$5</f>
        <v>22.5</v>
      </c>
      <c r="C8" s="17">
        <f>[4]Junho!$C$6</f>
        <v>21.4</v>
      </c>
      <c r="D8" s="17">
        <f>[4]Junho!$C$7</f>
        <v>23.2</v>
      </c>
      <c r="E8" s="17">
        <f>[4]Junho!$C$8</f>
        <v>28.8</v>
      </c>
      <c r="F8" s="17">
        <f>[4]Junho!$C$9</f>
        <v>28.6</v>
      </c>
      <c r="G8" s="17">
        <f>[4]Junho!$C$10</f>
        <v>30.9</v>
      </c>
      <c r="H8" s="17">
        <f>[4]Junho!$C$11</f>
        <v>31.7</v>
      </c>
      <c r="I8" s="17">
        <f>[4]Junho!$C$12</f>
        <v>30.6</v>
      </c>
      <c r="J8" s="17">
        <f>[4]Junho!$C$13</f>
        <v>30.5</v>
      </c>
      <c r="K8" s="17">
        <f>[4]Junho!$C$14</f>
        <v>31.1</v>
      </c>
      <c r="L8" s="17">
        <f>[4]Junho!$C$15</f>
        <v>32.1</v>
      </c>
      <c r="M8" s="17">
        <f>[4]Junho!$C$16</f>
        <v>31.1</v>
      </c>
      <c r="N8" s="17">
        <f>[4]Junho!$C$17</f>
        <v>31.4</v>
      </c>
      <c r="O8" s="17">
        <f>[4]Junho!$C$18</f>
        <v>31.7</v>
      </c>
      <c r="P8" s="17">
        <f>[4]Junho!$C$19</f>
        <v>25.5</v>
      </c>
      <c r="Q8" s="17">
        <f>[4]Junho!$C$20</f>
        <v>22.8</v>
      </c>
      <c r="R8" s="17">
        <f>[4]Junho!$C$21</f>
        <v>30.3</v>
      </c>
      <c r="S8" s="17">
        <f>[4]Junho!$C$22</f>
        <v>28.5</v>
      </c>
      <c r="T8" s="17">
        <f>[4]Junho!$C$23</f>
        <v>23</v>
      </c>
      <c r="U8" s="17">
        <f>[4]Junho!$C$24</f>
        <v>25.9</v>
      </c>
      <c r="V8" s="17">
        <f>[4]Junho!$C$25</f>
        <v>29</v>
      </c>
      <c r="W8" s="17">
        <f>[4]Junho!$C$26</f>
        <v>28.8</v>
      </c>
      <c r="X8" s="17">
        <f>[4]Junho!$C$27</f>
        <v>29.6</v>
      </c>
      <c r="Y8" s="17">
        <f>[4]Junho!$C$28</f>
        <v>25.4</v>
      </c>
      <c r="Z8" s="17">
        <f>[4]Junho!$C$29</f>
        <v>25.2</v>
      </c>
      <c r="AA8" s="17">
        <f>[4]Junho!$C$30</f>
        <v>25.7</v>
      </c>
      <c r="AB8" s="17">
        <f>[4]Junho!$C$31</f>
        <v>25.5</v>
      </c>
      <c r="AC8" s="17">
        <f>[4]Junho!$C$32</f>
        <v>26.7</v>
      </c>
      <c r="AD8" s="17">
        <f>[4]Junho!$C$33</f>
        <v>28.5</v>
      </c>
      <c r="AE8" s="17">
        <f>[4]Junho!$C$34</f>
        <v>30.5</v>
      </c>
      <c r="AF8" s="34">
        <f t="shared" ref="AF8" si="3">MAX(B8:AE8)</f>
        <v>32.1</v>
      </c>
      <c r="AG8" s="37">
        <f t="shared" ref="AG8" si="4">AVERAGE(B8:AE8)</f>
        <v>27.883333333333336</v>
      </c>
    </row>
    <row r="9" spans="1:33" ht="17.100000000000001" customHeight="1" x14ac:dyDescent="0.2">
      <c r="A9" s="15" t="s">
        <v>48</v>
      </c>
      <c r="B9" s="17">
        <f>[5]Junho!$C$5</f>
        <v>24.3</v>
      </c>
      <c r="C9" s="17">
        <f>[5]Junho!$C$6</f>
        <v>25.4</v>
      </c>
      <c r="D9" s="17">
        <f>[5]Junho!$C$7</f>
        <v>28.6</v>
      </c>
      <c r="E9" s="17">
        <f>[5]Junho!$C$8</f>
        <v>31</v>
      </c>
      <c r="F9" s="17">
        <f>[5]Junho!$C$9</f>
        <v>30.3</v>
      </c>
      <c r="G9" s="17">
        <f>[5]Junho!$C$10</f>
        <v>30.4</v>
      </c>
      <c r="H9" s="17">
        <f>[5]Junho!$C$11</f>
        <v>31.2</v>
      </c>
      <c r="I9" s="17">
        <f>[5]Junho!$C$12</f>
        <v>31.7</v>
      </c>
      <c r="J9" s="17">
        <f>[5]Junho!$C$13</f>
        <v>31.2</v>
      </c>
      <c r="K9" s="17">
        <f>[5]Junho!$C$14</f>
        <v>31.7</v>
      </c>
      <c r="L9" s="17">
        <f>[5]Junho!$C$15</f>
        <v>31.7</v>
      </c>
      <c r="M9" s="17">
        <f>[5]Junho!$C$16</f>
        <v>26.6</v>
      </c>
      <c r="N9" s="17">
        <f>[5]Junho!$C$17</f>
        <v>30.5</v>
      </c>
      <c r="O9" s="17">
        <f>[5]Junho!$C$18</f>
        <v>25.8</v>
      </c>
      <c r="P9" s="17">
        <f>[5]Junho!$C$19</f>
        <v>22.5</v>
      </c>
      <c r="Q9" s="17">
        <f>[5]Junho!$C$20</f>
        <v>20.399999999999999</v>
      </c>
      <c r="R9" s="17">
        <f>[5]Junho!$C$21</f>
        <v>30.5</v>
      </c>
      <c r="S9" s="17">
        <f>[5]Junho!$C$22</f>
        <v>23.3</v>
      </c>
      <c r="T9" s="17">
        <f>[5]Junho!$C$23</f>
        <v>20.7</v>
      </c>
      <c r="U9" s="17">
        <f>[5]Junho!$C$24</f>
        <v>27</v>
      </c>
      <c r="V9" s="17">
        <f>[5]Junho!$C$25</f>
        <v>30.7</v>
      </c>
      <c r="W9" s="17">
        <f>[5]Junho!$C$26</f>
        <v>30.2</v>
      </c>
      <c r="X9" s="17">
        <f>[5]Junho!$C$27</f>
        <v>30.8</v>
      </c>
      <c r="Y9" s="17">
        <f>[5]Junho!$C$28</f>
        <v>29</v>
      </c>
      <c r="Z9" s="17">
        <f>[5]Junho!$C$29</f>
        <v>27.5</v>
      </c>
      <c r="AA9" s="17">
        <f>[5]Junho!$C$30</f>
        <v>28.4</v>
      </c>
      <c r="AB9" s="17">
        <f>[5]Junho!$C$31</f>
        <v>28.8</v>
      </c>
      <c r="AC9" s="17">
        <f>[5]Junho!$C$32</f>
        <v>28.3</v>
      </c>
      <c r="AD9" s="17">
        <f>[5]Junho!$C$33</f>
        <v>27.9</v>
      </c>
      <c r="AE9" s="17">
        <f>[5]Junho!$C$34</f>
        <v>23.4</v>
      </c>
      <c r="AF9" s="34">
        <f t="shared" si="1"/>
        <v>31.7</v>
      </c>
      <c r="AG9" s="37">
        <f t="shared" si="2"/>
        <v>27.993333333333332</v>
      </c>
    </row>
    <row r="10" spans="1:33" ht="17.100000000000001" customHeight="1" x14ac:dyDescent="0.2">
      <c r="A10" s="15" t="s">
        <v>2</v>
      </c>
      <c r="B10" s="17">
        <f>[6]Junho!$C$5</f>
        <v>25.4</v>
      </c>
      <c r="C10" s="17">
        <f>[6]Junho!$C$6</f>
        <v>21.8</v>
      </c>
      <c r="D10" s="17">
        <f>[6]Junho!$C$7</f>
        <v>27.9</v>
      </c>
      <c r="E10" s="17">
        <f>[6]Junho!$C$8</f>
        <v>29.7</v>
      </c>
      <c r="F10" s="17">
        <f>[6]Junho!$C$9</f>
        <v>28.4</v>
      </c>
      <c r="G10" s="17">
        <f>[6]Junho!$C$10</f>
        <v>28.6</v>
      </c>
      <c r="H10" s="17">
        <f>[6]Junho!$C$11</f>
        <v>30.1</v>
      </c>
      <c r="I10" s="17">
        <f>[6]Junho!$C$12</f>
        <v>29.8</v>
      </c>
      <c r="J10" s="17">
        <f>[6]Junho!$C$13</f>
        <v>29.7</v>
      </c>
      <c r="K10" s="17">
        <f>[6]Junho!$C$14</f>
        <v>29.6</v>
      </c>
      <c r="L10" s="17">
        <f>[6]Junho!$C$15</f>
        <v>29.5</v>
      </c>
      <c r="M10" s="17">
        <f>[6]Junho!$C$16</f>
        <v>28.8</v>
      </c>
      <c r="N10" s="17">
        <f>[6]Junho!$C$17</f>
        <v>29.8</v>
      </c>
      <c r="O10" s="17">
        <f>[6]Junho!$C$18</f>
        <v>29.6</v>
      </c>
      <c r="P10" s="17">
        <f>[6]Junho!$C$19</f>
        <v>24.5</v>
      </c>
      <c r="Q10" s="17">
        <f>[6]Junho!$C$20</f>
        <v>25.6</v>
      </c>
      <c r="R10" s="17">
        <f>[6]Junho!$C$21</f>
        <v>30.7</v>
      </c>
      <c r="S10" s="17">
        <f>[6]Junho!$C$22</f>
        <v>24.9</v>
      </c>
      <c r="T10" s="17">
        <f>[6]Junho!$C$23</f>
        <v>17.899999999999999</v>
      </c>
      <c r="U10" s="17">
        <f>[6]Junho!$C$24</f>
        <v>27.3</v>
      </c>
      <c r="V10" s="17">
        <f>[6]Junho!$C$25</f>
        <v>29.8</v>
      </c>
      <c r="W10" s="17">
        <f>[6]Junho!$C$26</f>
        <v>29.1</v>
      </c>
      <c r="X10" s="17">
        <f>[6]Junho!$C$27</f>
        <v>28.4</v>
      </c>
      <c r="Y10" s="17">
        <f>[6]Junho!$C$28</f>
        <v>27.4</v>
      </c>
      <c r="Z10" s="17">
        <f>[6]Junho!$C$29</f>
        <v>27.3</v>
      </c>
      <c r="AA10" s="17">
        <f>[6]Junho!$C$30</f>
        <v>27.4</v>
      </c>
      <c r="AB10" s="17">
        <f>[6]Junho!$C$31</f>
        <v>28</v>
      </c>
      <c r="AC10" s="17">
        <f>[6]Junho!$C$32</f>
        <v>28</v>
      </c>
      <c r="AD10" s="17">
        <f>[6]Junho!$C$33</f>
        <v>28</v>
      </c>
      <c r="AE10" s="17">
        <f>[6]Junho!$C$34</f>
        <v>27.2</v>
      </c>
      <c r="AF10" s="34">
        <f t="shared" si="1"/>
        <v>30.7</v>
      </c>
      <c r="AG10" s="37">
        <f t="shared" si="2"/>
        <v>27.673333333333332</v>
      </c>
    </row>
    <row r="11" spans="1:33" ht="17.100000000000001" customHeight="1" x14ac:dyDescent="0.2">
      <c r="A11" s="15" t="s">
        <v>3</v>
      </c>
      <c r="B11" s="17">
        <f>[7]Junho!$C$5</f>
        <v>26.1</v>
      </c>
      <c r="C11" s="17">
        <f>[7]Junho!$C$6</f>
        <v>21.9</v>
      </c>
      <c r="D11" s="17">
        <f>[7]Junho!$C$7</f>
        <v>26.7</v>
      </c>
      <c r="E11" s="17">
        <f>[7]Junho!$C$8</f>
        <v>29.9</v>
      </c>
      <c r="F11" s="17">
        <f>[7]Junho!$C$9</f>
        <v>28.7</v>
      </c>
      <c r="G11" s="17">
        <f>[7]Junho!$C$10</f>
        <v>29.8</v>
      </c>
      <c r="H11" s="17">
        <f>[7]Junho!$C$11</f>
        <v>30.3</v>
      </c>
      <c r="I11" s="17">
        <f>[7]Junho!$C$12</f>
        <v>30.3</v>
      </c>
      <c r="J11" s="17">
        <f>[7]Junho!$C$13</f>
        <v>30.7</v>
      </c>
      <c r="K11" s="17">
        <f>[7]Junho!$C$14</f>
        <v>30.5</v>
      </c>
      <c r="L11" s="17">
        <f>[7]Junho!$C$15</f>
        <v>31.2</v>
      </c>
      <c r="M11" s="17">
        <f>[7]Junho!$C$16</f>
        <v>30.7</v>
      </c>
      <c r="N11" s="17">
        <f>[7]Junho!$C$17</f>
        <v>30.9</v>
      </c>
      <c r="O11" s="17">
        <f>[7]Junho!$C$18</f>
        <v>31.9</v>
      </c>
      <c r="P11" s="17">
        <f>[7]Junho!$C$19</f>
        <v>29.3</v>
      </c>
      <c r="Q11" s="17">
        <f>[7]Junho!$C$20</f>
        <v>25.6</v>
      </c>
      <c r="R11" s="17">
        <f>[7]Junho!$C$21</f>
        <v>31.4</v>
      </c>
      <c r="S11" s="17">
        <f>[7]Junho!$C$22</f>
        <v>31.4</v>
      </c>
      <c r="T11" s="17">
        <f>[7]Junho!$C$23</f>
        <v>23.8</v>
      </c>
      <c r="U11" s="17">
        <f>[7]Junho!$C$24</f>
        <v>27.2</v>
      </c>
      <c r="V11" s="17">
        <f>[7]Junho!$C$25</f>
        <v>28.4</v>
      </c>
      <c r="W11" s="17">
        <f>[7]Junho!$C$26</f>
        <v>28.1</v>
      </c>
      <c r="X11" s="17">
        <f>[7]Junho!$C$27</f>
        <v>28.9</v>
      </c>
      <c r="Y11" s="17">
        <f>[7]Junho!$C$28</f>
        <v>27.6</v>
      </c>
      <c r="Z11" s="17">
        <f>[7]Junho!$C$29</f>
        <v>27.7</v>
      </c>
      <c r="AA11" s="17">
        <f>[7]Junho!$C$30</f>
        <v>27.4</v>
      </c>
      <c r="AB11" s="17">
        <f>[7]Junho!$C$31</f>
        <v>27.1</v>
      </c>
      <c r="AC11" s="17">
        <f>[7]Junho!$C$32</f>
        <v>27.1</v>
      </c>
      <c r="AD11" s="17">
        <f>[7]Junho!$C$33</f>
        <v>28.5</v>
      </c>
      <c r="AE11" s="17">
        <f>[7]Junho!$C$34</f>
        <v>29.7</v>
      </c>
      <c r="AF11" s="34">
        <f t="shared" si="1"/>
        <v>31.9</v>
      </c>
      <c r="AG11" s="37">
        <f t="shared" si="2"/>
        <v>28.626666666666669</v>
      </c>
    </row>
    <row r="12" spans="1:33" ht="17.100000000000001" customHeight="1" x14ac:dyDescent="0.2">
      <c r="A12" s="15" t="s">
        <v>4</v>
      </c>
      <c r="B12" s="17">
        <f>[8]Junho!$C$5</f>
        <v>25.3</v>
      </c>
      <c r="C12" s="17">
        <f>[8]Junho!$C$6</f>
        <v>21.2</v>
      </c>
      <c r="D12" s="17">
        <f>[8]Junho!$C$7</f>
        <v>26.4</v>
      </c>
      <c r="E12" s="17">
        <f>[8]Junho!$C$8</f>
        <v>27.3</v>
      </c>
      <c r="F12" s="17">
        <f>[8]Junho!$C$9</f>
        <v>26.4</v>
      </c>
      <c r="G12" s="17">
        <f>[8]Junho!$C$10</f>
        <v>27.5</v>
      </c>
      <c r="H12" s="17">
        <f>[8]Junho!$C$11</f>
        <v>28</v>
      </c>
      <c r="I12" s="17">
        <f>[8]Junho!$C$12</f>
        <v>27.5</v>
      </c>
      <c r="J12" s="17">
        <f>[8]Junho!$C$13</f>
        <v>28</v>
      </c>
      <c r="K12" s="17">
        <f>[8]Junho!$C$14</f>
        <v>28</v>
      </c>
      <c r="L12" s="17">
        <f>[8]Junho!$C$15</f>
        <v>28.2</v>
      </c>
      <c r="M12" s="17">
        <f>[8]Junho!$C$16</f>
        <v>27.9</v>
      </c>
      <c r="N12" s="17">
        <f>[8]Junho!$C$17</f>
        <v>28.8</v>
      </c>
      <c r="O12" s="17">
        <f>[8]Junho!$C$18</f>
        <v>28.4</v>
      </c>
      <c r="P12" s="17">
        <f>[8]Junho!$C$19</f>
        <v>26.8</v>
      </c>
      <c r="Q12" s="17">
        <f>[8]Junho!$C$20</f>
        <v>25.2</v>
      </c>
      <c r="R12" s="17">
        <f>[8]Junho!$C$21</f>
        <v>29.1</v>
      </c>
      <c r="S12" s="17">
        <f>[8]Junho!$C$22</f>
        <v>28.9</v>
      </c>
      <c r="T12" s="17">
        <f>[8]Junho!$C$23</f>
        <v>21.2</v>
      </c>
      <c r="U12" s="17">
        <f>[8]Junho!$C$24</f>
        <v>25.7</v>
      </c>
      <c r="V12" s="17">
        <f>[8]Junho!$C$25</f>
        <v>26.7</v>
      </c>
      <c r="W12" s="17">
        <f>[8]Junho!$C$26</f>
        <v>25.7</v>
      </c>
      <c r="X12" s="17">
        <f>[8]Junho!$C$27</f>
        <v>26.8</v>
      </c>
      <c r="Y12" s="17">
        <f>[8]Junho!$C$28</f>
        <v>24.8</v>
      </c>
      <c r="Z12" s="17">
        <f>[8]Junho!$C$29</f>
        <v>26.5</v>
      </c>
      <c r="AA12" s="17">
        <f>[8]Junho!$C$30</f>
        <v>25.8</v>
      </c>
      <c r="AB12" s="17">
        <f>[8]Junho!$C$31</f>
        <v>25.3</v>
      </c>
      <c r="AC12" s="17">
        <f>[8]Junho!$C$32</f>
        <v>24.9</v>
      </c>
      <c r="AD12" s="17">
        <f>[8]Junho!$C$33</f>
        <v>26</v>
      </c>
      <c r="AE12" s="17">
        <f>[8]Junho!$C$34</f>
        <v>27.3</v>
      </c>
      <c r="AF12" s="34">
        <f t="shared" si="1"/>
        <v>29.1</v>
      </c>
      <c r="AG12" s="37">
        <f t="shared" si="2"/>
        <v>26.519999999999992</v>
      </c>
    </row>
    <row r="13" spans="1:33" ht="17.100000000000001" customHeight="1" x14ac:dyDescent="0.2">
      <c r="A13" s="15" t="s">
        <v>5</v>
      </c>
      <c r="B13" s="17">
        <f>[9]Junho!$C$5</f>
        <v>26.6</v>
      </c>
      <c r="C13" s="17">
        <f>[9]Junho!$C$6</f>
        <v>28.2</v>
      </c>
      <c r="D13" s="17">
        <f>[9]Junho!$C$7</f>
        <v>31.2</v>
      </c>
      <c r="E13" s="17">
        <f>[9]Junho!$C$8</f>
        <v>32.799999999999997</v>
      </c>
      <c r="F13" s="17">
        <f>[9]Junho!$C$9</f>
        <v>31.7</v>
      </c>
      <c r="G13" s="17">
        <f>[9]Junho!$C$10</f>
        <v>31.9</v>
      </c>
      <c r="H13" s="17">
        <f>[9]Junho!$C$11</f>
        <v>32.700000000000003</v>
      </c>
      <c r="I13" s="17">
        <f>[9]Junho!$C$12</f>
        <v>33.4</v>
      </c>
      <c r="J13" s="17">
        <f>[9]Junho!$C$13</f>
        <v>33.1</v>
      </c>
      <c r="K13" s="17">
        <f>[9]Junho!$C$14</f>
        <v>33.6</v>
      </c>
      <c r="L13" s="17">
        <f>[9]Junho!$C$15</f>
        <v>33.299999999999997</v>
      </c>
      <c r="M13" s="17">
        <f>[9]Junho!$C$16</f>
        <v>28.6</v>
      </c>
      <c r="N13" s="17">
        <f>[9]Junho!$C$17</f>
        <v>32.5</v>
      </c>
      <c r="O13" s="17">
        <f>[9]Junho!$C$18</f>
        <v>33.4</v>
      </c>
      <c r="P13" s="17">
        <f>[9]Junho!$C$19</f>
        <v>28.4</v>
      </c>
      <c r="Q13" s="17">
        <f>[9]Junho!$C$20</f>
        <v>25.6</v>
      </c>
      <c r="R13" s="17">
        <f>[9]Junho!$C$21</f>
        <v>32.1</v>
      </c>
      <c r="S13" s="17">
        <f>[9]Junho!$C$22</f>
        <v>25.8</v>
      </c>
      <c r="T13" s="17">
        <f>[9]Junho!$C$23</f>
        <v>19.7</v>
      </c>
      <c r="U13" s="17">
        <f>[9]Junho!$C$24</f>
        <v>25.9</v>
      </c>
      <c r="V13" s="17">
        <f>[9]Junho!$C$25</f>
        <v>30.5</v>
      </c>
      <c r="W13" s="17">
        <f>[9]Junho!$C$26</f>
        <v>31.1</v>
      </c>
      <c r="X13" s="17">
        <f>[9]Junho!$C$27</f>
        <v>31.5</v>
      </c>
      <c r="Y13" s="17">
        <f>[9]Junho!$C$28</f>
        <v>27.2</v>
      </c>
      <c r="Z13" s="17">
        <f>[9]Junho!$C$29</f>
        <v>29.1</v>
      </c>
      <c r="AA13" s="17">
        <f>[9]Junho!$C$30</f>
        <v>29.8</v>
      </c>
      <c r="AB13" s="17">
        <f>[9]Junho!$C$31</f>
        <v>30.8</v>
      </c>
      <c r="AC13" s="17">
        <f>[9]Junho!$C$32</f>
        <v>29.9</v>
      </c>
      <c r="AD13" s="17">
        <f>[9]Junho!$C$33</f>
        <v>30.7</v>
      </c>
      <c r="AE13" s="17">
        <f>[9]Junho!$C$34</f>
        <v>29.3</v>
      </c>
      <c r="AF13" s="34">
        <f t="shared" si="1"/>
        <v>33.6</v>
      </c>
      <c r="AG13" s="37">
        <f t="shared" si="2"/>
        <v>30.013333333333332</v>
      </c>
    </row>
    <row r="14" spans="1:33" ht="17.100000000000001" customHeight="1" x14ac:dyDescent="0.2">
      <c r="A14" s="15" t="s">
        <v>50</v>
      </c>
      <c r="B14" s="17">
        <f>[10]Junho!$C$5</f>
        <v>27</v>
      </c>
      <c r="C14" s="17">
        <f>[10]Junho!$C$6</f>
        <v>25.4</v>
      </c>
      <c r="D14" s="17">
        <f>[10]Junho!$C$7</f>
        <v>29.3</v>
      </c>
      <c r="E14" s="17">
        <f>[10]Junho!$C$8</f>
        <v>29.4</v>
      </c>
      <c r="F14" s="17">
        <f>[10]Junho!$C$9</f>
        <v>28.5</v>
      </c>
      <c r="G14" s="17">
        <f>[10]Junho!$C$10</f>
        <v>29.2</v>
      </c>
      <c r="H14" s="17">
        <f>[10]Junho!$C$11</f>
        <v>29.8</v>
      </c>
      <c r="I14" s="17">
        <f>[10]Junho!$C$12</f>
        <v>29.3</v>
      </c>
      <c r="J14" s="17">
        <f>[10]Junho!$C$13</f>
        <v>30.4</v>
      </c>
      <c r="K14" s="17">
        <f>[10]Junho!$C$14</f>
        <v>29.9</v>
      </c>
      <c r="L14" s="17">
        <f>[10]Junho!$C$15</f>
        <v>30</v>
      </c>
      <c r="M14" s="17">
        <f>[10]Junho!$C$16</f>
        <v>30.3</v>
      </c>
      <c r="N14" s="17">
        <f>[10]Junho!$C$17</f>
        <v>30.1</v>
      </c>
      <c r="O14" s="17">
        <f>[10]Junho!$C$18</f>
        <v>29</v>
      </c>
      <c r="P14" s="17">
        <f>[10]Junho!$C$19</f>
        <v>28.5</v>
      </c>
      <c r="Q14" s="17">
        <f>[10]Junho!$C$20</f>
        <v>30.1</v>
      </c>
      <c r="R14" s="17">
        <f>[10]Junho!$C$21</f>
        <v>31.7</v>
      </c>
      <c r="S14" s="17">
        <f>[10]Junho!$C$22</f>
        <v>30</v>
      </c>
      <c r="T14" s="17">
        <f>[10]Junho!$C$23</f>
        <v>21.5</v>
      </c>
      <c r="U14" s="17">
        <f>[10]Junho!$C$24</f>
        <v>28.1</v>
      </c>
      <c r="V14" s="17">
        <f>[10]Junho!$C$25</f>
        <v>29.1</v>
      </c>
      <c r="W14" s="17">
        <f>[10]Junho!$C$26</f>
        <v>28.2</v>
      </c>
      <c r="X14" s="17">
        <f>[10]Junho!$C$27</f>
        <v>27.8</v>
      </c>
      <c r="Y14" s="17">
        <f>[10]Junho!$C$28</f>
        <v>27.9</v>
      </c>
      <c r="Z14" s="17">
        <f>[10]Junho!$C$29</f>
        <v>28.2</v>
      </c>
      <c r="AA14" s="17">
        <f>[10]Junho!$C$30</f>
        <v>28.9</v>
      </c>
      <c r="AB14" s="17">
        <f>[10]Junho!$C$31</f>
        <v>27.5</v>
      </c>
      <c r="AC14" s="17">
        <f>[10]Junho!$C$32</f>
        <v>27</v>
      </c>
      <c r="AD14" s="17">
        <f>[10]Junho!$C$33</f>
        <v>28.3</v>
      </c>
      <c r="AE14" s="17">
        <f>[10]Junho!$C$34</f>
        <v>28.8</v>
      </c>
      <c r="AF14" s="34">
        <f>MAX(B14:AE14)</f>
        <v>31.7</v>
      </c>
      <c r="AG14" s="37">
        <f>AVERAGE(B14:AE14)</f>
        <v>28.64</v>
      </c>
    </row>
    <row r="15" spans="1:33" ht="17.100000000000001" customHeight="1" x14ac:dyDescent="0.2">
      <c r="A15" s="15" t="s">
        <v>6</v>
      </c>
      <c r="B15" s="17">
        <f>[11]Junho!$C$5</f>
        <v>29.4</v>
      </c>
      <c r="C15" s="17">
        <f>[11]Junho!$C$6</f>
        <v>28.8</v>
      </c>
      <c r="D15" s="17">
        <f>[11]Junho!$C$7</f>
        <v>30.6</v>
      </c>
      <c r="E15" s="17">
        <f>[11]Junho!$C$8</f>
        <v>32.1</v>
      </c>
      <c r="F15" s="17">
        <f>[11]Junho!$C$9</f>
        <v>30.5</v>
      </c>
      <c r="G15" s="17">
        <f>[11]Junho!$C$10</f>
        <v>31.8</v>
      </c>
      <c r="H15" s="17">
        <f>[11]Junho!$C$11</f>
        <v>32</v>
      </c>
      <c r="I15" s="17">
        <f>[11]Junho!$C$12</f>
        <v>31.6</v>
      </c>
      <c r="J15" s="17">
        <f>[11]Junho!$C$13</f>
        <v>32.1</v>
      </c>
      <c r="K15" s="17">
        <f>[11]Junho!$C$14</f>
        <v>32.5</v>
      </c>
      <c r="L15" s="17">
        <f>[11]Junho!$C$15</f>
        <v>31.6</v>
      </c>
      <c r="M15" s="17">
        <f>[11]Junho!$C$16</f>
        <v>32.1</v>
      </c>
      <c r="N15" s="17">
        <f>[11]Junho!$C$17</f>
        <v>33</v>
      </c>
      <c r="O15" s="17">
        <f>[11]Junho!$C$18</f>
        <v>32.299999999999997</v>
      </c>
      <c r="P15" s="17">
        <f>[11]Junho!$C$19</f>
        <v>27.5</v>
      </c>
      <c r="Q15" s="17">
        <f>[11]Junho!$C$20</f>
        <v>27.8</v>
      </c>
      <c r="R15" s="17">
        <f>[11]Junho!$C$21</f>
        <v>33.200000000000003</v>
      </c>
      <c r="S15" s="17">
        <f>[11]Junho!$C$22</f>
        <v>28.5</v>
      </c>
      <c r="T15" s="17">
        <f>[11]Junho!$C$23</f>
        <v>21.5</v>
      </c>
      <c r="U15" s="17">
        <f>[11]Junho!$C$24</f>
        <v>30.1</v>
      </c>
      <c r="V15" s="17">
        <f>[11]Junho!$C$25</f>
        <v>32.1</v>
      </c>
      <c r="W15" s="17">
        <f>[11]Junho!$C$26</f>
        <v>31</v>
      </c>
      <c r="X15" s="17">
        <f>[11]Junho!$C$27</f>
        <v>30.7</v>
      </c>
      <c r="Y15" s="17">
        <f>[11]Junho!$C$28</f>
        <v>29.9</v>
      </c>
      <c r="Z15" s="17">
        <f>[11]Junho!$C$29</f>
        <v>30.8</v>
      </c>
      <c r="AA15" s="17">
        <f>[11]Junho!$C$30</f>
        <v>31.2</v>
      </c>
      <c r="AB15" s="17">
        <f>[11]Junho!$C$31</f>
        <v>30.5</v>
      </c>
      <c r="AC15" s="17">
        <f>[11]Junho!$C$32</f>
        <v>30.8</v>
      </c>
      <c r="AD15" s="17">
        <f>[11]Junho!$C$33</f>
        <v>31.2</v>
      </c>
      <c r="AE15" s="17">
        <f>[11]Junho!$C$34</f>
        <v>31.7</v>
      </c>
      <c r="AF15" s="34">
        <f t="shared" ref="AF15:AF30" si="5">MAX(B15:AE15)</f>
        <v>33.200000000000003</v>
      </c>
      <c r="AG15" s="37">
        <f t="shared" ref="AG15:AG30" si="6">AVERAGE(B15:AE15)</f>
        <v>30.630000000000006</v>
      </c>
    </row>
    <row r="16" spans="1:33" ht="17.100000000000001" customHeight="1" x14ac:dyDescent="0.2">
      <c r="A16" s="15" t="s">
        <v>7</v>
      </c>
      <c r="B16" s="17">
        <f>[12]Junho!$C$5</f>
        <v>22.1</v>
      </c>
      <c r="C16" s="17">
        <f>[12]Junho!$C$6</f>
        <v>22.1</v>
      </c>
      <c r="D16" s="17">
        <f>[12]Junho!$C$7</f>
        <v>22.3</v>
      </c>
      <c r="E16" s="17">
        <f>[12]Junho!$C$8</f>
        <v>26.5</v>
      </c>
      <c r="F16" s="17">
        <f>[12]Junho!$C$9</f>
        <v>26.6</v>
      </c>
      <c r="G16" s="17">
        <f>[12]Junho!$C$10</f>
        <v>28.1</v>
      </c>
      <c r="H16" s="17">
        <f>[12]Junho!$C$11</f>
        <v>28.2</v>
      </c>
      <c r="I16" s="17">
        <f>[12]Junho!$C$12</f>
        <v>28.7</v>
      </c>
      <c r="J16" s="17">
        <f>[12]Junho!$C$13</f>
        <v>28.8</v>
      </c>
      <c r="K16" s="17">
        <f>[12]Junho!$C$14</f>
        <v>29.1</v>
      </c>
      <c r="L16" s="17">
        <f>[12]Junho!$C$15</f>
        <v>29.7</v>
      </c>
      <c r="M16" s="17">
        <f>[12]Junho!$C$16</f>
        <v>26.8</v>
      </c>
      <c r="N16" s="17">
        <f>[12]Junho!$C$17</f>
        <v>27.9</v>
      </c>
      <c r="O16" s="17">
        <f>[12]Junho!$C$18</f>
        <v>28</v>
      </c>
      <c r="P16" s="17">
        <f>[12]Junho!$C$19</f>
        <v>24.6</v>
      </c>
      <c r="Q16" s="17">
        <f>[12]Junho!$C$20</f>
        <v>20.3</v>
      </c>
      <c r="R16" s="17">
        <f>[12]Junho!$C$21</f>
        <v>28.5</v>
      </c>
      <c r="S16" s="17">
        <f>[12]Junho!$C$22</f>
        <v>22.7</v>
      </c>
      <c r="T16" s="17">
        <f>[12]Junho!$C$23</f>
        <v>19.899999999999999</v>
      </c>
      <c r="U16" s="17">
        <f>[12]Junho!$C$24</f>
        <v>23.6</v>
      </c>
      <c r="V16" s="17">
        <f>[12]Junho!$C$25</f>
        <v>27.4</v>
      </c>
      <c r="W16" s="17">
        <f>[12]Junho!$C$26</f>
        <v>27.2</v>
      </c>
      <c r="X16" s="17">
        <f>[12]Junho!$C$27</f>
        <v>27.4</v>
      </c>
      <c r="Y16" s="17">
        <f>[12]Junho!$C$28</f>
        <v>24.6</v>
      </c>
      <c r="Z16" s="17">
        <f>[12]Junho!$C$29</f>
        <v>23.8</v>
      </c>
      <c r="AA16" s="17">
        <f>[12]Junho!$C$30</f>
        <v>23.4</v>
      </c>
      <c r="AB16" s="17">
        <f>[12]Junho!$C$31</f>
        <v>24.4</v>
      </c>
      <c r="AC16" s="17">
        <f>[12]Junho!$C$32</f>
        <v>25.6</v>
      </c>
      <c r="AD16" s="17">
        <f>[12]Junho!$C$33</f>
        <v>25.9</v>
      </c>
      <c r="AE16" s="17">
        <f>[12]Junho!$C$34</f>
        <v>22.7</v>
      </c>
      <c r="AF16" s="34">
        <f t="shared" si="5"/>
        <v>29.7</v>
      </c>
      <c r="AG16" s="37">
        <f t="shared" si="6"/>
        <v>25.563333333333333</v>
      </c>
    </row>
    <row r="17" spans="1:33" ht="17.100000000000001" customHeight="1" x14ac:dyDescent="0.2">
      <c r="A17" s="15" t="s">
        <v>8</v>
      </c>
      <c r="B17" s="17">
        <f>[13]Junho!$C$5</f>
        <v>21</v>
      </c>
      <c r="C17" s="17">
        <f>[13]Junho!$C$6</f>
        <v>23.2</v>
      </c>
      <c r="D17" s="17">
        <f>[13]Junho!$C$7</f>
        <v>20.7</v>
      </c>
      <c r="E17" s="17">
        <f>[13]Junho!$C$8</f>
        <v>27.6</v>
      </c>
      <c r="F17" s="17">
        <f>[13]Junho!$C$9</f>
        <v>27.6</v>
      </c>
      <c r="G17" s="17">
        <f>[13]Junho!$C$10</f>
        <v>28.7</v>
      </c>
      <c r="H17" s="17">
        <f>[13]Junho!$C$11</f>
        <v>30</v>
      </c>
      <c r="I17" s="17">
        <f>[13]Junho!$C$12</f>
        <v>29.1</v>
      </c>
      <c r="J17" s="17">
        <f>[13]Junho!$C$13</f>
        <v>29.2</v>
      </c>
      <c r="K17" s="17">
        <f>[13]Junho!$C$14</f>
        <v>30.8</v>
      </c>
      <c r="L17" s="17">
        <f>[13]Junho!$C$15</f>
        <v>31.6</v>
      </c>
      <c r="M17" s="17">
        <f>[13]Junho!$C$16</f>
        <v>24.1</v>
      </c>
      <c r="N17" s="17">
        <f>[13]Junho!$C$17</f>
        <v>29.3</v>
      </c>
      <c r="O17" s="17">
        <f>[13]Junho!$C$18</f>
        <v>26.8</v>
      </c>
      <c r="P17" s="17">
        <f>[13]Junho!$C$19</f>
        <v>22.6</v>
      </c>
      <c r="Q17" s="17">
        <f>[13]Junho!$C$20</f>
        <v>18.899999999999999</v>
      </c>
      <c r="R17" s="17">
        <f>[13]Junho!$C$21</f>
        <v>27.9</v>
      </c>
      <c r="S17" s="17">
        <f>[13]Junho!$C$22</f>
        <v>22.5</v>
      </c>
      <c r="T17" s="17">
        <f>[13]Junho!$C$23</f>
        <v>20.2</v>
      </c>
      <c r="U17" s="17">
        <f>[13]Junho!$C$24</f>
        <v>23.6</v>
      </c>
      <c r="V17" s="17">
        <f>[13]Junho!$C$25</f>
        <v>27.4</v>
      </c>
      <c r="W17" s="17">
        <f>[13]Junho!$C$26</f>
        <v>27.5</v>
      </c>
      <c r="X17" s="17">
        <f>[13]Junho!$C$27</f>
        <v>28</v>
      </c>
      <c r="Y17" s="17">
        <f>[13]Junho!$C$28</f>
        <v>25.2</v>
      </c>
      <c r="Z17" s="17">
        <f>[13]Junho!$C$29</f>
        <v>23.6</v>
      </c>
      <c r="AA17" s="17">
        <f>[13]Junho!$C$30</f>
        <v>23.7</v>
      </c>
      <c r="AB17" s="17">
        <f>[13]Junho!$C$31</f>
        <v>24.8</v>
      </c>
      <c r="AC17" s="17">
        <f>[13]Junho!$C$32</f>
        <v>25.6</v>
      </c>
      <c r="AD17" s="17">
        <f>[13]Junho!$C$33</f>
        <v>26.4</v>
      </c>
      <c r="AE17" s="17">
        <f>[13]Junho!$C$34</f>
        <v>20.8</v>
      </c>
      <c r="AF17" s="34">
        <f t="shared" si="5"/>
        <v>31.6</v>
      </c>
      <c r="AG17" s="37">
        <f t="shared" si="6"/>
        <v>25.613333333333333</v>
      </c>
    </row>
    <row r="18" spans="1:33" ht="17.100000000000001" customHeight="1" x14ac:dyDescent="0.2">
      <c r="A18" s="15" t="s">
        <v>9</v>
      </c>
      <c r="B18" s="17">
        <f>[14]Junho!$C$5</f>
        <v>23</v>
      </c>
      <c r="C18" s="17">
        <f>[14]Junho!$C$6</f>
        <v>22.2</v>
      </c>
      <c r="D18" s="17">
        <f>[14]Junho!$C$7</f>
        <v>24.6</v>
      </c>
      <c r="E18" s="17">
        <f>[14]Junho!$C$8</f>
        <v>28.2</v>
      </c>
      <c r="F18" s="17">
        <f>[14]Junho!$C$9</f>
        <v>28.7</v>
      </c>
      <c r="G18" s="17">
        <f>[14]Junho!$C$10</f>
        <v>29.7</v>
      </c>
      <c r="H18" s="17">
        <f>[14]Junho!$C$11</f>
        <v>31.2</v>
      </c>
      <c r="I18" s="17">
        <f>[14]Junho!$C$12</f>
        <v>30.4</v>
      </c>
      <c r="J18" s="17">
        <f>[14]Junho!$C$13</f>
        <v>30.1</v>
      </c>
      <c r="K18" s="17">
        <f>[14]Junho!$C$14</f>
        <v>28.5</v>
      </c>
      <c r="L18" s="17">
        <f>[14]Junho!$C$15</f>
        <v>31.3</v>
      </c>
      <c r="M18" s="17">
        <f>[14]Junho!$C$16</f>
        <v>28.6</v>
      </c>
      <c r="N18" s="17">
        <f>[14]Junho!$C$17</f>
        <v>30.4</v>
      </c>
      <c r="O18" s="17">
        <f>[14]Junho!$C$18</f>
        <v>31.8</v>
      </c>
      <c r="P18" s="17">
        <f>[14]Junho!$C$19</f>
        <v>25.9</v>
      </c>
      <c r="Q18" s="17">
        <f>[14]Junho!$C$20</f>
        <v>21.4</v>
      </c>
      <c r="R18" s="17">
        <f>[14]Junho!$C$21</f>
        <v>29.7</v>
      </c>
      <c r="S18" s="17">
        <f>[14]Junho!$C$22</f>
        <v>23.6</v>
      </c>
      <c r="T18" s="17">
        <f>[14]Junho!$C$23</f>
        <v>21.2</v>
      </c>
      <c r="U18" s="17">
        <f>[14]Junho!$C$24</f>
        <v>25.1</v>
      </c>
      <c r="V18" s="17">
        <f>[14]Junho!$C$25</f>
        <v>28.7</v>
      </c>
      <c r="W18" s="17">
        <f>[14]Junho!$C$26</f>
        <v>28.5</v>
      </c>
      <c r="X18" s="17">
        <f>[14]Junho!$C$27</f>
        <v>28.5</v>
      </c>
      <c r="Y18" s="17">
        <f>[14]Junho!$C$28</f>
        <v>25.1</v>
      </c>
      <c r="Z18" s="17">
        <f>[14]Junho!$C$29</f>
        <v>24.8</v>
      </c>
      <c r="AA18" s="17">
        <f>[14]Junho!$C$30</f>
        <v>24.7</v>
      </c>
      <c r="AB18" s="17">
        <f>[14]Junho!$C$31</f>
        <v>26.1</v>
      </c>
      <c r="AC18" s="17">
        <f>[14]Junho!$C$32</f>
        <v>26.4</v>
      </c>
      <c r="AD18" s="17">
        <f>[14]Junho!$C$33</f>
        <v>27.5</v>
      </c>
      <c r="AE18" s="17">
        <f>[14]Junho!$C$34</f>
        <v>25.6</v>
      </c>
      <c r="AF18" s="34">
        <f t="shared" si="5"/>
        <v>31.8</v>
      </c>
      <c r="AG18" s="37">
        <f t="shared" si="6"/>
        <v>27.050000000000004</v>
      </c>
    </row>
    <row r="19" spans="1:33" ht="17.100000000000001" customHeight="1" x14ac:dyDescent="0.2">
      <c r="A19" s="15" t="s">
        <v>49</v>
      </c>
      <c r="B19" s="17">
        <f>[15]Junho!$C$5</f>
        <v>24.5</v>
      </c>
      <c r="C19" s="17">
        <f>[15]Junho!$C$6</f>
        <v>25.2</v>
      </c>
      <c r="D19" s="17">
        <f>[15]Junho!$C$7</f>
        <v>28.2</v>
      </c>
      <c r="E19" s="17">
        <f>[15]Junho!$C$8</f>
        <v>30.7</v>
      </c>
      <c r="F19" s="17">
        <f>[15]Junho!$C$9</f>
        <v>29.7</v>
      </c>
      <c r="G19" s="17">
        <f>[15]Junho!$C$10</f>
        <v>29.8</v>
      </c>
      <c r="H19" s="17">
        <f>[15]Junho!$C$11</f>
        <v>30.6</v>
      </c>
      <c r="I19" s="17">
        <f>[15]Junho!$C$12</f>
        <v>30.9</v>
      </c>
      <c r="J19" s="17">
        <f>[15]Junho!$C$13</f>
        <v>30.4</v>
      </c>
      <c r="K19" s="17">
        <f>[15]Junho!$C$14</f>
        <v>30.8</v>
      </c>
      <c r="L19" s="17">
        <f>[15]Junho!$C$15</f>
        <v>31</v>
      </c>
      <c r="M19" s="17">
        <f>[15]Junho!$C$16</f>
        <v>28.1</v>
      </c>
      <c r="N19" s="17">
        <f>[15]Junho!$C$17</f>
        <v>30.2</v>
      </c>
      <c r="O19" s="17">
        <f>[15]Junho!$C$18</f>
        <v>28</v>
      </c>
      <c r="P19" s="17">
        <f>[15]Junho!$C$19</f>
        <v>25.8</v>
      </c>
      <c r="Q19" s="17">
        <f>[15]Junho!$C$20</f>
        <v>23.8</v>
      </c>
      <c r="R19" s="17">
        <f>[15]Junho!$C$21</f>
        <v>29.8</v>
      </c>
      <c r="S19" s="17">
        <f>[15]Junho!$C$22</f>
        <v>24.6</v>
      </c>
      <c r="T19" s="17">
        <f>[15]Junho!$C$23</f>
        <v>21.8</v>
      </c>
      <c r="U19" s="17">
        <f>[15]Junho!$C$24</f>
        <v>26.9</v>
      </c>
      <c r="V19" s="17">
        <f>[15]Junho!$C$25</f>
        <v>29.8</v>
      </c>
      <c r="W19" s="17">
        <f>[15]Junho!$C$26</f>
        <v>30</v>
      </c>
      <c r="X19" s="17">
        <f>[15]Junho!$C$27</f>
        <v>29.8</v>
      </c>
      <c r="Y19" s="17">
        <f>[15]Junho!$C$28</f>
        <v>28.6</v>
      </c>
      <c r="Z19" s="17">
        <f>[15]Junho!$C$29</f>
        <v>27.6</v>
      </c>
      <c r="AA19" s="17">
        <f>[15]Junho!$C$30</f>
        <v>27.6</v>
      </c>
      <c r="AB19" s="17">
        <f>[15]Junho!$C$31</f>
        <v>28.8</v>
      </c>
      <c r="AC19" s="17">
        <f>[15]Junho!$C$32</f>
        <v>27.9</v>
      </c>
      <c r="AD19" s="17">
        <f>[15]Junho!$C$33</f>
        <v>29</v>
      </c>
      <c r="AE19" s="17">
        <f>[15]Junho!$C$34</f>
        <v>23.9</v>
      </c>
      <c r="AF19" s="34">
        <f t="shared" si="5"/>
        <v>31</v>
      </c>
      <c r="AG19" s="37">
        <f t="shared" si="6"/>
        <v>28.126666666666662</v>
      </c>
    </row>
    <row r="20" spans="1:33" ht="17.100000000000001" customHeight="1" x14ac:dyDescent="0.2">
      <c r="A20" s="15" t="s">
        <v>10</v>
      </c>
      <c r="B20" s="17">
        <f>[16]Junho!$C$5</f>
        <v>22</v>
      </c>
      <c r="C20" s="17">
        <f>[16]Junho!$C$6</f>
        <v>21.2</v>
      </c>
      <c r="D20" s="17">
        <f>[16]Junho!$C$7</f>
        <v>22.7</v>
      </c>
      <c r="E20" s="17">
        <f>[16]Junho!$C$8</f>
        <v>28.4</v>
      </c>
      <c r="F20" s="17">
        <f>[16]Junho!$C$9</f>
        <v>28.4</v>
      </c>
      <c r="G20" s="17">
        <f>[16]Junho!$C$10</f>
        <v>28.8</v>
      </c>
      <c r="H20" s="17">
        <f>[16]Junho!$C$11</f>
        <v>29.9</v>
      </c>
      <c r="I20" s="17">
        <f>[16]Junho!$C$12</f>
        <v>29.7</v>
      </c>
      <c r="J20" s="17">
        <f>[16]Junho!$C$13</f>
        <v>29.4</v>
      </c>
      <c r="K20" s="17">
        <f>[16]Junho!$C$14</f>
        <v>30.1</v>
      </c>
      <c r="L20" s="17">
        <f>[16]Junho!$C$15</f>
        <v>30.9</v>
      </c>
      <c r="M20" s="17">
        <f>[16]Junho!$C$16</f>
        <v>26.2</v>
      </c>
      <c r="N20" s="17">
        <f>[16]Junho!$C$17</f>
        <v>28.9</v>
      </c>
      <c r="O20" s="17">
        <f>[16]Junho!$C$18</f>
        <v>27.6</v>
      </c>
      <c r="P20" s="17">
        <f>[16]Junho!$C$19</f>
        <v>23.8</v>
      </c>
      <c r="Q20" s="17">
        <f>[16]Junho!$C$20</f>
        <v>19.8</v>
      </c>
      <c r="R20" s="17">
        <f>[16]Junho!$C$21</f>
        <v>28.8</v>
      </c>
      <c r="S20" s="17">
        <f>[16]Junho!$C$22</f>
        <v>24.1</v>
      </c>
      <c r="T20" s="17">
        <f>[16]Junho!$C$23</f>
        <v>20.7</v>
      </c>
      <c r="U20" s="17">
        <f>[16]Junho!$C$24</f>
        <v>25</v>
      </c>
      <c r="V20" s="17">
        <f>[16]Junho!$C$25</f>
        <v>28</v>
      </c>
      <c r="W20" s="17">
        <f>[16]Junho!$C$26</f>
        <v>28.6</v>
      </c>
      <c r="X20" s="17">
        <f>[16]Junho!$C$27</f>
        <v>28</v>
      </c>
      <c r="Y20" s="17">
        <f>[16]Junho!$C$28</f>
        <v>26.2</v>
      </c>
      <c r="Z20" s="17">
        <f>[16]Junho!$C$29</f>
        <v>25</v>
      </c>
      <c r="AA20" s="17">
        <f>[16]Junho!$C$30</f>
        <v>24</v>
      </c>
      <c r="AB20" s="17">
        <f>[16]Junho!$C$31</f>
        <v>25.6</v>
      </c>
      <c r="AC20" s="17">
        <f>[16]Junho!$C$32</f>
        <v>27</v>
      </c>
      <c r="AD20" s="17">
        <f>[16]Junho!$C$33</f>
        <v>26.9</v>
      </c>
      <c r="AE20" s="17">
        <f>[16]Junho!$C$34</f>
        <v>21.3</v>
      </c>
      <c r="AF20" s="34">
        <f t="shared" si="5"/>
        <v>30.9</v>
      </c>
      <c r="AG20" s="37">
        <f t="shared" si="6"/>
        <v>26.233333333333338</v>
      </c>
    </row>
    <row r="21" spans="1:33" ht="17.100000000000001" customHeight="1" x14ac:dyDescent="0.2">
      <c r="A21" s="15" t="s">
        <v>11</v>
      </c>
      <c r="B21" s="17">
        <f>[17]Junho!$C$5</f>
        <v>20.5</v>
      </c>
      <c r="C21" s="17">
        <f>[17]Junho!$C$6</f>
        <v>23.2</v>
      </c>
      <c r="D21" s="17">
        <f>[17]Junho!$C$7</f>
        <v>25.8</v>
      </c>
      <c r="E21" s="17">
        <f>[17]Junho!$C$8</f>
        <v>27.8</v>
      </c>
      <c r="F21" s="17">
        <f>[17]Junho!$C$9</f>
        <v>27.9</v>
      </c>
      <c r="G21" s="17">
        <f>[17]Junho!$C$10</f>
        <v>29.8</v>
      </c>
      <c r="H21" s="17">
        <f>[17]Junho!$C$11</f>
        <v>30.5</v>
      </c>
      <c r="I21" s="17">
        <f>[17]Junho!$C$12</f>
        <v>31</v>
      </c>
      <c r="J21" s="17">
        <f>[17]Junho!$C$13</f>
        <v>31.1</v>
      </c>
      <c r="K21" s="17">
        <f>[17]Junho!$C$14</f>
        <v>30.9</v>
      </c>
      <c r="L21" s="17">
        <f>[17]Junho!$C$15</f>
        <v>30.9</v>
      </c>
      <c r="M21" s="17">
        <f>[17]Junho!$C$16</f>
        <v>28.5</v>
      </c>
      <c r="N21" s="17">
        <f>[17]Junho!$C$17</f>
        <v>30.2</v>
      </c>
      <c r="O21" s="17">
        <f>[17]Junho!$C$18</f>
        <v>30</v>
      </c>
      <c r="P21" s="17">
        <f>[17]Junho!$C$19</f>
        <v>24</v>
      </c>
      <c r="Q21" s="17">
        <f>[17]Junho!$C$20</f>
        <v>23.3</v>
      </c>
      <c r="R21" s="17">
        <f>[17]Junho!$C$21</f>
        <v>30.7</v>
      </c>
      <c r="S21" s="17">
        <f>[17]Junho!$C$22</f>
        <v>22.9</v>
      </c>
      <c r="T21" s="17">
        <f>[17]Junho!$C$23</f>
        <v>18</v>
      </c>
      <c r="U21" s="17">
        <f>[17]Junho!$C$24</f>
        <v>25.1</v>
      </c>
      <c r="V21" s="17">
        <f>[17]Junho!$C$25</f>
        <v>29.8</v>
      </c>
      <c r="W21" s="17">
        <f>[17]Junho!$C$26</f>
        <v>29.1</v>
      </c>
      <c r="X21" s="17">
        <f>[17]Junho!$C$27</f>
        <v>29</v>
      </c>
      <c r="Y21" s="17">
        <f>[17]Junho!$C$28</f>
        <v>25.8</v>
      </c>
      <c r="Z21" s="17">
        <f>[17]Junho!$C$29</f>
        <v>25.3</v>
      </c>
      <c r="AA21" s="17">
        <f>[17]Junho!$C$30</f>
        <v>24.6</v>
      </c>
      <c r="AB21" s="17">
        <f>[17]Junho!$C$31</f>
        <v>26.6</v>
      </c>
      <c r="AC21" s="17">
        <f>[17]Junho!$C$32</f>
        <v>27.9</v>
      </c>
      <c r="AD21" s="17">
        <f>[17]Junho!$C$33</f>
        <v>27.4</v>
      </c>
      <c r="AE21" s="17">
        <f>[17]Junho!$C$34</f>
        <v>27</v>
      </c>
      <c r="AF21" s="34">
        <f t="shared" si="5"/>
        <v>31.1</v>
      </c>
      <c r="AG21" s="37">
        <f t="shared" si="6"/>
        <v>27.153333333333329</v>
      </c>
    </row>
    <row r="22" spans="1:33" ht="17.100000000000001" customHeight="1" x14ac:dyDescent="0.2">
      <c r="A22" s="15" t="s">
        <v>12</v>
      </c>
      <c r="B22" s="17" t="str">
        <f>[18]Junho!$C$5</f>
        <v>*</v>
      </c>
      <c r="C22" s="17" t="str">
        <f>[18]Junho!$C$6</f>
        <v>*</v>
      </c>
      <c r="D22" s="17" t="str">
        <f>[18]Junho!$C$7</f>
        <v>*</v>
      </c>
      <c r="E22" s="17" t="str">
        <f>[18]Junho!$C$8</f>
        <v>*</v>
      </c>
      <c r="F22" s="17" t="str">
        <f>[18]Junho!$C$9</f>
        <v>*</v>
      </c>
      <c r="G22" s="17" t="str">
        <f>[18]Junho!$C$10</f>
        <v>*</v>
      </c>
      <c r="H22" s="17" t="str">
        <f>[18]Junho!$C$11</f>
        <v>*</v>
      </c>
      <c r="I22" s="17" t="str">
        <f>[18]Junho!$C$12</f>
        <v>*</v>
      </c>
      <c r="J22" s="17" t="str">
        <f>[18]Junho!$C$13</f>
        <v>*</v>
      </c>
      <c r="K22" s="17" t="str">
        <f>[18]Junho!$C$14</f>
        <v>*</v>
      </c>
      <c r="L22" s="17" t="str">
        <f>[18]Junho!$C$15</f>
        <v>*</v>
      </c>
      <c r="M22" s="17" t="str">
        <f>[18]Junho!$C$16</f>
        <v>*</v>
      </c>
      <c r="N22" s="17" t="str">
        <f>[18]Junho!$C$17</f>
        <v>*</v>
      </c>
      <c r="O22" s="17" t="str">
        <f>[18]Junho!$C$18</f>
        <v>*</v>
      </c>
      <c r="P22" s="17" t="str">
        <f>[18]Junho!$C$19</f>
        <v>*</v>
      </c>
      <c r="Q22" s="17" t="str">
        <f>[18]Junho!$C$20</f>
        <v>*</v>
      </c>
      <c r="R22" s="17" t="str">
        <f>[18]Junho!$C$21</f>
        <v>*</v>
      </c>
      <c r="S22" s="17" t="str">
        <f>[18]Junho!$C$22</f>
        <v>*</v>
      </c>
      <c r="T22" s="17" t="str">
        <f>[18]Junho!$C$23</f>
        <v>*</v>
      </c>
      <c r="U22" s="17" t="str">
        <f>[18]Junho!$C$24</f>
        <v>*</v>
      </c>
      <c r="V22" s="17" t="str">
        <f>[18]Junho!$C$25</f>
        <v>*</v>
      </c>
      <c r="W22" s="17" t="str">
        <f>[18]Junho!$C$26</f>
        <v>*</v>
      </c>
      <c r="X22" s="17" t="str">
        <f>[18]Junho!$C$27</f>
        <v>*</v>
      </c>
      <c r="Y22" s="17" t="str">
        <f>[18]Junho!$C$28</f>
        <v>*</v>
      </c>
      <c r="Z22" s="17" t="str">
        <f>[18]Junho!$C$29</f>
        <v>*</v>
      </c>
      <c r="AA22" s="17" t="str">
        <f>[18]Junho!$C$30</f>
        <v>*</v>
      </c>
      <c r="AB22" s="17" t="str">
        <f>[18]Junho!$C$31</f>
        <v>*</v>
      </c>
      <c r="AC22" s="17" t="str">
        <f>[18]Junho!$C$32</f>
        <v>*</v>
      </c>
      <c r="AD22" s="17" t="str">
        <f>[18]Junho!$C$33</f>
        <v>*</v>
      </c>
      <c r="AE22" s="17" t="str">
        <f>[18]Junho!$C$34</f>
        <v>*</v>
      </c>
      <c r="AF22" s="34" t="s">
        <v>137</v>
      </c>
      <c r="AG22" s="37" t="s">
        <v>137</v>
      </c>
    </row>
    <row r="23" spans="1:33" ht="17.100000000000001" customHeight="1" x14ac:dyDescent="0.2">
      <c r="A23" s="15" t="s">
        <v>13</v>
      </c>
      <c r="B23" s="17">
        <f>[19]Junho!$C$5</f>
        <v>28.1</v>
      </c>
      <c r="C23" s="17">
        <f>[19]Junho!$C$6</f>
        <v>28.8</v>
      </c>
      <c r="D23" s="17">
        <f>[19]Junho!$C$7</f>
        <v>31.9</v>
      </c>
      <c r="E23" s="17">
        <f>[19]Junho!$C$8</f>
        <v>34</v>
      </c>
      <c r="F23" s="17">
        <f>[19]Junho!$C$9</f>
        <v>32.5</v>
      </c>
      <c r="G23" s="17">
        <f>[19]Junho!$C$10</f>
        <v>32.9</v>
      </c>
      <c r="H23" s="17">
        <f>[19]Junho!$C$11</f>
        <v>33.799999999999997</v>
      </c>
      <c r="I23" s="17">
        <f>[19]Junho!$C$12</f>
        <v>33.700000000000003</v>
      </c>
      <c r="J23" s="17">
        <f>[19]Junho!$C$13</f>
        <v>33.799999999999997</v>
      </c>
      <c r="K23" s="17">
        <f>[19]Junho!$C$14</f>
        <v>33.799999999999997</v>
      </c>
      <c r="L23" s="17">
        <f>[19]Junho!$C$15</f>
        <v>33.9</v>
      </c>
      <c r="M23" s="17">
        <f>[19]Junho!$C$16</f>
        <v>29</v>
      </c>
      <c r="N23" s="17">
        <f>[19]Junho!$C$17</f>
        <v>33.200000000000003</v>
      </c>
      <c r="O23" s="17">
        <f>[19]Junho!$C$18</f>
        <v>33.200000000000003</v>
      </c>
      <c r="P23" s="17">
        <f>[19]Junho!$C$19</f>
        <v>26.7</v>
      </c>
      <c r="Q23" s="17">
        <f>[19]Junho!$C$20</f>
        <v>27.5</v>
      </c>
      <c r="R23" s="17">
        <f>[19]Junho!$C$21</f>
        <v>33.1</v>
      </c>
      <c r="S23" s="17">
        <f>[19]Junho!$C$22</f>
        <v>22.7</v>
      </c>
      <c r="T23" s="17">
        <f>[19]Junho!$C$23</f>
        <v>20.5</v>
      </c>
      <c r="U23" s="17">
        <f>[19]Junho!$C$24</f>
        <v>29.6</v>
      </c>
      <c r="V23" s="17">
        <f>[19]Junho!$C$25</f>
        <v>32.9</v>
      </c>
      <c r="W23" s="17">
        <f>[19]Junho!$C$26</f>
        <v>32.799999999999997</v>
      </c>
      <c r="X23" s="17">
        <f>[19]Junho!$C$27</f>
        <v>33.9</v>
      </c>
      <c r="Y23" s="17">
        <f>[19]Junho!$C$28</f>
        <v>30.8</v>
      </c>
      <c r="Z23" s="17">
        <f>[19]Junho!$C$29</f>
        <v>33</v>
      </c>
      <c r="AA23" s="17">
        <f>[19]Junho!$C$30</f>
        <v>32.700000000000003</v>
      </c>
      <c r="AB23" s="17">
        <f>[19]Junho!$C$31</f>
        <v>32.5</v>
      </c>
      <c r="AC23" s="17">
        <f>[19]Junho!$C$32</f>
        <v>31.3</v>
      </c>
      <c r="AD23" s="17">
        <f>[19]Junho!$C$33</f>
        <v>31.3</v>
      </c>
      <c r="AE23" s="17">
        <f>[19]Junho!$C$34</f>
        <v>32.200000000000003</v>
      </c>
      <c r="AF23" s="34">
        <f t="shared" si="5"/>
        <v>34</v>
      </c>
      <c r="AG23" s="37">
        <f t="shared" si="6"/>
        <v>31.20333333333333</v>
      </c>
    </row>
    <row r="24" spans="1:33" ht="17.100000000000001" customHeight="1" x14ac:dyDescent="0.2">
      <c r="A24" s="15" t="s">
        <v>14</v>
      </c>
      <c r="B24" s="17">
        <f>[20]Junho!$C$5</f>
        <v>23.7</v>
      </c>
      <c r="C24" s="17">
        <f>[20]Junho!$C$6</f>
        <v>21.2</v>
      </c>
      <c r="D24" s="17">
        <f>[20]Junho!$C$7</f>
        <v>26.6</v>
      </c>
      <c r="E24" s="17">
        <f>[20]Junho!$C$8</f>
        <v>29.4</v>
      </c>
      <c r="F24" s="17">
        <f>[20]Junho!$C$9</f>
        <v>28.2</v>
      </c>
      <c r="G24" s="17">
        <f>[20]Junho!$C$10</f>
        <v>29.5</v>
      </c>
      <c r="H24" s="17">
        <f>[20]Junho!$C$11</f>
        <v>29.9</v>
      </c>
      <c r="I24" s="17">
        <f>[20]Junho!$C$12</f>
        <v>29.7</v>
      </c>
      <c r="J24" s="17">
        <f>[20]Junho!$C$13</f>
        <v>29.7</v>
      </c>
      <c r="K24" s="17">
        <f>[20]Junho!$C$14</f>
        <v>30.9</v>
      </c>
      <c r="L24" s="17">
        <f>[20]Junho!$C$15</f>
        <v>31.5</v>
      </c>
      <c r="M24" s="17">
        <f>[20]Junho!$C$16</f>
        <v>30.9</v>
      </c>
      <c r="N24" s="17">
        <f>[20]Junho!$C$17</f>
        <v>31.5</v>
      </c>
      <c r="O24" s="17">
        <f>[20]Junho!$C$18</f>
        <v>32</v>
      </c>
      <c r="P24" s="17">
        <f>[20]Junho!$C$19</f>
        <v>27.2</v>
      </c>
      <c r="Q24" s="17">
        <f>[20]Junho!$C$20</f>
        <v>25.5</v>
      </c>
      <c r="R24" s="17">
        <f>[20]Junho!$C$21</f>
        <v>30.8</v>
      </c>
      <c r="S24" s="17">
        <f>[20]Junho!$C$22</f>
        <v>31.7</v>
      </c>
      <c r="T24" s="17">
        <f>[20]Junho!$C$23</f>
        <v>23</v>
      </c>
      <c r="U24" s="17">
        <f>[20]Junho!$C$24</f>
        <v>27.7</v>
      </c>
      <c r="V24" s="17">
        <f>[20]Junho!$C$25</f>
        <v>28</v>
      </c>
      <c r="W24" s="17">
        <f>[20]Junho!$C$26</f>
        <v>28</v>
      </c>
      <c r="X24" s="17">
        <f>[20]Junho!$C$27</f>
        <v>28.8</v>
      </c>
      <c r="Y24" s="17">
        <f>[20]Junho!$C$28</f>
        <v>27.6</v>
      </c>
      <c r="Z24" s="17">
        <f>[20]Junho!$C$29</f>
        <v>27.6</v>
      </c>
      <c r="AA24" s="17">
        <f>[20]Junho!$C$30</f>
        <v>27.6</v>
      </c>
      <c r="AB24" s="17">
        <f>[20]Junho!$C$31</f>
        <v>27.1</v>
      </c>
      <c r="AC24" s="17">
        <f>[20]Junho!$C$32</f>
        <v>26.7</v>
      </c>
      <c r="AD24" s="17">
        <f>[20]Junho!$C$33</f>
        <v>28.2</v>
      </c>
      <c r="AE24" s="17">
        <f>[20]Junho!$C$34</f>
        <v>29.9</v>
      </c>
      <c r="AF24" s="34">
        <f t="shared" si="5"/>
        <v>32</v>
      </c>
      <c r="AG24" s="37">
        <f t="shared" si="6"/>
        <v>28.33666666666667</v>
      </c>
    </row>
    <row r="25" spans="1:33" ht="17.100000000000001" customHeight="1" x14ac:dyDescent="0.2">
      <c r="A25" s="15" t="s">
        <v>15</v>
      </c>
      <c r="B25" s="17">
        <f>[21]Junho!$C$5</f>
        <v>20.2</v>
      </c>
      <c r="C25" s="17">
        <f>[21]Junho!$C$6</f>
        <v>19.8</v>
      </c>
      <c r="D25" s="17">
        <f>[21]Junho!$C$7</f>
        <v>23.4</v>
      </c>
      <c r="E25" s="17">
        <f>[21]Junho!$C$8</f>
        <v>25.8</v>
      </c>
      <c r="F25" s="17">
        <f>[21]Junho!$C$9</f>
        <v>25.5</v>
      </c>
      <c r="G25" s="17">
        <f>[21]Junho!$C$10</f>
        <v>26.8</v>
      </c>
      <c r="H25" s="17">
        <f>[21]Junho!$C$11</f>
        <v>27.9</v>
      </c>
      <c r="I25" s="17">
        <f>[21]Junho!$C$12</f>
        <v>28.3</v>
      </c>
      <c r="J25" s="17">
        <f>[21]Junho!$C$13</f>
        <v>28.5</v>
      </c>
      <c r="K25" s="17">
        <f>[21]Junho!$C$14</f>
        <v>29</v>
      </c>
      <c r="L25" s="17">
        <f>[21]Junho!$C$15</f>
        <v>28.5</v>
      </c>
      <c r="M25" s="17">
        <f>[21]Junho!$C$16</f>
        <v>25.2</v>
      </c>
      <c r="N25" s="17">
        <f>[21]Junho!$C$17</f>
        <v>27.3</v>
      </c>
      <c r="O25" s="17">
        <f>[21]Junho!$C$18</f>
        <v>25</v>
      </c>
      <c r="P25" s="17">
        <f>[21]Junho!$C$19</f>
        <v>20.6</v>
      </c>
      <c r="Q25" s="17">
        <f>[21]Junho!$C$20</f>
        <v>15.9</v>
      </c>
      <c r="R25" s="17">
        <f>[21]Junho!$C$21</f>
        <v>27.3</v>
      </c>
      <c r="S25" s="17">
        <f>[21]Junho!$C$22</f>
        <v>22.5</v>
      </c>
      <c r="T25" s="17">
        <f>[21]Junho!$C$23</f>
        <v>18.899999999999999</v>
      </c>
      <c r="U25" s="17">
        <f>[21]Junho!$C$24</f>
        <v>21.9</v>
      </c>
      <c r="V25" s="17">
        <f>[21]Junho!$C$25</f>
        <v>27.1</v>
      </c>
      <c r="W25" s="17">
        <f>[21]Junho!$C$26</f>
        <v>25.9</v>
      </c>
      <c r="X25" s="17">
        <f>[21]Junho!$C$27</f>
        <v>26.2</v>
      </c>
      <c r="Y25" s="17">
        <f>[21]Junho!$C$28</f>
        <v>24.5</v>
      </c>
      <c r="Z25" s="17">
        <f>[21]Junho!$C$29</f>
        <v>22.5</v>
      </c>
      <c r="AA25" s="17">
        <f>[21]Junho!$C$30</f>
        <v>21.6</v>
      </c>
      <c r="AB25" s="17">
        <f>[21]Junho!$C$31</f>
        <v>23.8</v>
      </c>
      <c r="AC25" s="17">
        <f>[21]Junho!$C$32</f>
        <v>23.7</v>
      </c>
      <c r="AD25" s="17">
        <f>[21]Junho!$C$33</f>
        <v>24.5</v>
      </c>
      <c r="AE25" s="17">
        <f>[21]Junho!$C$34</f>
        <v>21</v>
      </c>
      <c r="AF25" s="34">
        <f t="shared" si="5"/>
        <v>29</v>
      </c>
      <c r="AG25" s="37">
        <f t="shared" si="6"/>
        <v>24.303333333333335</v>
      </c>
    </row>
    <row r="26" spans="1:33" ht="17.100000000000001" customHeight="1" x14ac:dyDescent="0.2">
      <c r="A26" s="15" t="s">
        <v>16</v>
      </c>
      <c r="B26" s="17">
        <f>[22]Junho!$C$5</f>
        <v>22</v>
      </c>
      <c r="C26" s="17">
        <f>[22]Junho!$C$6</f>
        <v>25.3</v>
      </c>
      <c r="D26" s="17">
        <f>[22]Junho!$C$7</f>
        <v>30.4</v>
      </c>
      <c r="E26" s="17">
        <f>[22]Junho!$C$8</f>
        <v>32.200000000000003</v>
      </c>
      <c r="F26" s="17">
        <f>[22]Junho!$C$9</f>
        <v>31.4</v>
      </c>
      <c r="G26" s="17">
        <f>[22]Junho!$C$10</f>
        <v>30.8</v>
      </c>
      <c r="H26" s="17" t="str">
        <f>[22]Junho!$C$11</f>
        <v>*</v>
      </c>
      <c r="I26" s="17" t="str">
        <f>[22]Junho!$C$12</f>
        <v>*</v>
      </c>
      <c r="J26" s="17" t="str">
        <f>[22]Junho!$C$13</f>
        <v>*</v>
      </c>
      <c r="K26" s="17" t="str">
        <f>[22]Junho!$C$14</f>
        <v>*</v>
      </c>
      <c r="L26" s="17" t="str">
        <f>[22]Junho!$C$15</f>
        <v>*</v>
      </c>
      <c r="M26" s="17" t="str">
        <f>[22]Junho!$C$16</f>
        <v>*</v>
      </c>
      <c r="N26" s="17" t="str">
        <f>[22]Junho!$C$17</f>
        <v>*</v>
      </c>
      <c r="O26" s="17" t="str">
        <f>[22]Junho!$C$18</f>
        <v>*</v>
      </c>
      <c r="P26" s="17" t="str">
        <f>[22]Junho!$C$19</f>
        <v>*</v>
      </c>
      <c r="Q26" s="17" t="str">
        <f>[22]Junho!$C$20</f>
        <v>*</v>
      </c>
      <c r="R26" s="17" t="str">
        <f>[22]Junho!$C$21</f>
        <v>*</v>
      </c>
      <c r="S26" s="17" t="str">
        <f>[22]Junho!$C$22</f>
        <v>*</v>
      </c>
      <c r="T26" s="17" t="str">
        <f>[22]Junho!$C$23</f>
        <v>*</v>
      </c>
      <c r="U26" s="17" t="str">
        <f>[22]Junho!$C$24</f>
        <v>*</v>
      </c>
      <c r="V26" s="17" t="str">
        <f>[22]Junho!$C$25</f>
        <v>*</v>
      </c>
      <c r="W26" s="17" t="str">
        <f>[22]Junho!$C$26</f>
        <v>*</v>
      </c>
      <c r="X26" s="17" t="str">
        <f>[22]Junho!$C$27</f>
        <v>*</v>
      </c>
      <c r="Y26" s="17" t="str">
        <f>[22]Junho!$C$28</f>
        <v>*</v>
      </c>
      <c r="Z26" s="17" t="str">
        <f>[22]Junho!$C$29</f>
        <v>*</v>
      </c>
      <c r="AA26" s="17" t="str">
        <f>[22]Junho!$C$30</f>
        <v>*</v>
      </c>
      <c r="AB26" s="17" t="str">
        <f>[22]Junho!$C$31</f>
        <v>*</v>
      </c>
      <c r="AC26" s="17" t="str">
        <f>[22]Junho!$C$32</f>
        <v>*</v>
      </c>
      <c r="AD26" s="17" t="str">
        <f>[22]Junho!$C$33</f>
        <v>*</v>
      </c>
      <c r="AE26" s="17" t="str">
        <f>[22]Junho!$C$34</f>
        <v>*</v>
      </c>
      <c r="AF26" s="34">
        <f t="shared" si="5"/>
        <v>32.200000000000003</v>
      </c>
      <c r="AG26" s="37">
        <f t="shared" si="6"/>
        <v>28.683333333333334</v>
      </c>
    </row>
    <row r="27" spans="1:33" ht="17.100000000000001" customHeight="1" x14ac:dyDescent="0.2">
      <c r="A27" s="15" t="s">
        <v>17</v>
      </c>
      <c r="B27" s="17">
        <f>[23]Junho!$C$5</f>
        <v>21.9</v>
      </c>
      <c r="C27" s="17">
        <f>[23]Junho!$C$6</f>
        <v>24</v>
      </c>
      <c r="D27" s="17">
        <f>[23]Junho!$C$7</f>
        <v>25.9</v>
      </c>
      <c r="E27" s="17">
        <f>[23]Junho!$C$8</f>
        <v>29.1</v>
      </c>
      <c r="F27" s="17">
        <f>[23]Junho!$C$9</f>
        <v>28.9</v>
      </c>
      <c r="G27" s="17">
        <f>[23]Junho!$C$10</f>
        <v>30.4</v>
      </c>
      <c r="H27" s="17">
        <f>[23]Junho!$C$11</f>
        <v>31</v>
      </c>
      <c r="I27" s="17">
        <f>[23]Junho!$C$12</f>
        <v>30.7</v>
      </c>
      <c r="J27" s="17">
        <f>[23]Junho!$C$13</f>
        <v>30.6</v>
      </c>
      <c r="K27" s="17">
        <f>[23]Junho!$C$14</f>
        <v>30.2</v>
      </c>
      <c r="L27" s="17">
        <f>[23]Junho!$C$15</f>
        <v>31.1</v>
      </c>
      <c r="M27" s="17">
        <f>[23]Junho!$C$16</f>
        <v>30.1</v>
      </c>
      <c r="N27" s="17">
        <f>[23]Junho!$C$17</f>
        <v>30.9</v>
      </c>
      <c r="O27" s="17">
        <f>[23]Junho!$C$18</f>
        <v>30.5</v>
      </c>
      <c r="P27" s="17">
        <f>[23]Junho!$C$19</f>
        <v>24.4</v>
      </c>
      <c r="Q27" s="17">
        <f>[23]Junho!$C$20</f>
        <v>23.1</v>
      </c>
      <c r="R27" s="17">
        <f>[23]Junho!$C$21</f>
        <v>30.9</v>
      </c>
      <c r="S27" s="17">
        <f>[23]Junho!$C$22</f>
        <v>25</v>
      </c>
      <c r="T27" s="17">
        <f>[23]Junho!$C$23</f>
        <v>20.100000000000001</v>
      </c>
      <c r="U27" s="17">
        <f>[23]Junho!$C$24</f>
        <v>25.5</v>
      </c>
      <c r="V27" s="17">
        <f>[23]Junho!$C$25</f>
        <v>30</v>
      </c>
      <c r="W27" s="17">
        <f>[23]Junho!$C$26</f>
        <v>29.2</v>
      </c>
      <c r="X27" s="17">
        <f>[23]Junho!$C$27</f>
        <v>29.1</v>
      </c>
      <c r="Y27" s="17">
        <f>[23]Junho!$C$28</f>
        <v>26.4</v>
      </c>
      <c r="Z27" s="17">
        <f>[23]Junho!$C$29</f>
        <v>25.8</v>
      </c>
      <c r="AA27" s="17">
        <f>[23]Junho!$C$30</f>
        <v>25.7</v>
      </c>
      <c r="AB27" s="17">
        <f>[23]Junho!$C$31</f>
        <v>26.9</v>
      </c>
      <c r="AC27" s="17">
        <f>[23]Junho!$C$32</f>
        <v>27.3</v>
      </c>
      <c r="AD27" s="17">
        <f>[23]Junho!$C$33</f>
        <v>28.4</v>
      </c>
      <c r="AE27" s="17">
        <f>[23]Junho!$C$34</f>
        <v>28</v>
      </c>
      <c r="AF27" s="34">
        <f>MAX(B27:AE27)</f>
        <v>31.1</v>
      </c>
      <c r="AG27" s="37">
        <f>AVERAGE(B27:AE27)</f>
        <v>27.70333333333333</v>
      </c>
    </row>
    <row r="28" spans="1:33" ht="17.100000000000001" customHeight="1" x14ac:dyDescent="0.2">
      <c r="A28" s="15" t="s">
        <v>18</v>
      </c>
      <c r="B28" s="17">
        <f>[24]Junho!$C$5</f>
        <v>25.6</v>
      </c>
      <c r="C28" s="17">
        <f>[24]Junho!$C$6</f>
        <v>23</v>
      </c>
      <c r="D28" s="17">
        <f>[24]Junho!$C$7</f>
        <v>26.5</v>
      </c>
      <c r="E28" s="17">
        <f>[24]Junho!$C$8</f>
        <v>29</v>
      </c>
      <c r="F28" s="17">
        <f>[24]Junho!$C$9</f>
        <v>27.2</v>
      </c>
      <c r="G28" s="17">
        <f>[24]Junho!$C$10</f>
        <v>27.9</v>
      </c>
      <c r="H28" s="17">
        <f>[24]Junho!$C$11</f>
        <v>29</v>
      </c>
      <c r="I28" s="17">
        <f>[24]Junho!$C$12</f>
        <v>28.4</v>
      </c>
      <c r="J28" s="17">
        <f>[24]Junho!$C$13</f>
        <v>28.6</v>
      </c>
      <c r="K28" s="17">
        <f>[24]Junho!$C$14</f>
        <v>29.2</v>
      </c>
      <c r="L28" s="17">
        <f>[24]Junho!$C$15</f>
        <v>29.5</v>
      </c>
      <c r="M28" s="17">
        <f>[24]Junho!$C$16</f>
        <v>29.4</v>
      </c>
      <c r="N28" s="17">
        <f>[24]Junho!$C$17</f>
        <v>29.2</v>
      </c>
      <c r="O28" s="17">
        <f>[24]Junho!$C$18</f>
        <v>29.1</v>
      </c>
      <c r="P28" s="17">
        <f>[24]Junho!$C$19</f>
        <v>21.7</v>
      </c>
      <c r="Q28" s="17">
        <f>[24]Junho!$C$20</f>
        <v>24.8</v>
      </c>
      <c r="R28" s="17">
        <f>[24]Junho!$C$21</f>
        <v>29.1</v>
      </c>
      <c r="S28" s="17">
        <f>[24]Junho!$C$22</f>
        <v>26.6</v>
      </c>
      <c r="T28" s="17">
        <f>[24]Junho!$C$23</f>
        <v>18.7</v>
      </c>
      <c r="U28" s="17">
        <f>[24]Junho!$C$24</f>
        <v>26.7</v>
      </c>
      <c r="V28" s="17">
        <f>[24]Junho!$C$25</f>
        <v>28</v>
      </c>
      <c r="W28" s="17">
        <f>[24]Junho!$C$26</f>
        <v>27.6</v>
      </c>
      <c r="X28" s="17">
        <f>[24]Junho!$C$27</f>
        <v>28.1</v>
      </c>
      <c r="Y28" s="17">
        <f>[24]Junho!$C$28</f>
        <v>26.6</v>
      </c>
      <c r="Z28" s="17">
        <f>[24]Junho!$C$29</f>
        <v>27</v>
      </c>
      <c r="AA28" s="17">
        <f>[24]Junho!$C$30</f>
        <v>26.3</v>
      </c>
      <c r="AB28" s="17">
        <f>[24]Junho!$C$31</f>
        <v>26.2</v>
      </c>
      <c r="AC28" s="17">
        <f>[24]Junho!$C$32</f>
        <v>26.2</v>
      </c>
      <c r="AD28" s="17">
        <f>[24]Junho!$C$33</f>
        <v>26.6</v>
      </c>
      <c r="AE28" s="17">
        <f>[24]Junho!$C$34</f>
        <v>27.3</v>
      </c>
      <c r="AF28" s="34">
        <f t="shared" si="5"/>
        <v>29.5</v>
      </c>
      <c r="AG28" s="37">
        <f t="shared" si="6"/>
        <v>26.970000000000006</v>
      </c>
    </row>
    <row r="29" spans="1:33" ht="17.100000000000001" customHeight="1" x14ac:dyDescent="0.2">
      <c r="A29" s="15" t="s">
        <v>19</v>
      </c>
      <c r="B29" s="17">
        <f>[25]Junho!$C$5</f>
        <v>22.5</v>
      </c>
      <c r="C29" s="17">
        <f>[25]Junho!$C$6</f>
        <v>21.3</v>
      </c>
      <c r="D29" s="17">
        <f>[25]Junho!$C$7</f>
        <v>21.3</v>
      </c>
      <c r="E29" s="17">
        <f>[25]Junho!$C$8</f>
        <v>26.9</v>
      </c>
      <c r="F29" s="17">
        <f>[25]Junho!$C$9</f>
        <v>27.6</v>
      </c>
      <c r="G29" s="17">
        <f>[25]Junho!$C$10</f>
        <v>28.1</v>
      </c>
      <c r="H29" s="17">
        <f>[25]Junho!$C$11</f>
        <v>29.3</v>
      </c>
      <c r="I29" s="17">
        <f>[25]Junho!$C$12</f>
        <v>28.8</v>
      </c>
      <c r="J29" s="17">
        <f>[25]Junho!$C$13</f>
        <v>28.6</v>
      </c>
      <c r="K29" s="17">
        <f>[25]Junho!$C$14</f>
        <v>30.8</v>
      </c>
      <c r="L29" s="17">
        <f>[25]Junho!$C$15</f>
        <v>29.3</v>
      </c>
      <c r="M29" s="17">
        <f>[25]Junho!$C$16</f>
        <v>21.5</v>
      </c>
      <c r="N29" s="17">
        <f>[25]Junho!$C$17</f>
        <v>26.9</v>
      </c>
      <c r="O29" s="17">
        <f>[25]Junho!$C$18</f>
        <v>26.3</v>
      </c>
      <c r="P29" s="17">
        <f>[25]Junho!$C$19</f>
        <v>17.5</v>
      </c>
      <c r="Q29" s="17">
        <f>[25]Junho!$C$20</f>
        <v>18.100000000000001</v>
      </c>
      <c r="R29" s="17">
        <f>[25]Junho!$C$21</f>
        <v>28.3</v>
      </c>
      <c r="S29" s="17">
        <f>[25]Junho!$C$22</f>
        <v>22.2</v>
      </c>
      <c r="T29" s="17">
        <f>[25]Junho!$C$23</f>
        <v>19.399999999999999</v>
      </c>
      <c r="U29" s="17">
        <f>[25]Junho!$C$24</f>
        <v>23</v>
      </c>
      <c r="V29" s="17">
        <f>[25]Junho!$C$25</f>
        <v>26.8</v>
      </c>
      <c r="W29" s="17">
        <f>[25]Junho!$C$26</f>
        <v>27.7</v>
      </c>
      <c r="X29" s="17">
        <f>[25]Junho!$C$27</f>
        <v>27.5</v>
      </c>
      <c r="Y29" s="17">
        <f>[25]Junho!$C$28</f>
        <v>25.6</v>
      </c>
      <c r="Z29" s="17">
        <f>[25]Junho!$C$29</f>
        <v>23.3</v>
      </c>
      <c r="AA29" s="17">
        <f>[25]Junho!$C$30</f>
        <v>22.7</v>
      </c>
      <c r="AB29" s="17">
        <f>[25]Junho!$C$31</f>
        <v>24.6</v>
      </c>
      <c r="AC29" s="17">
        <f>[25]Junho!$C$32</f>
        <v>25.5</v>
      </c>
      <c r="AD29" s="17">
        <f>[25]Junho!$C$33</f>
        <v>26.2</v>
      </c>
      <c r="AE29" s="17">
        <f>[25]Junho!$C$34</f>
        <v>18.7</v>
      </c>
      <c r="AF29" s="34">
        <f t="shared" si="5"/>
        <v>30.8</v>
      </c>
      <c r="AG29" s="37">
        <f t="shared" si="6"/>
        <v>24.876666666666672</v>
      </c>
    </row>
    <row r="30" spans="1:33" ht="17.100000000000001" customHeight="1" x14ac:dyDescent="0.2">
      <c r="A30" s="15" t="s">
        <v>31</v>
      </c>
      <c r="B30" s="17">
        <f>[26]Junho!$C$5</f>
        <v>22.6</v>
      </c>
      <c r="C30" s="17">
        <f>[26]Junho!$C$6</f>
        <v>22.6</v>
      </c>
      <c r="D30" s="17">
        <f>[26]Junho!$C$7</f>
        <v>27</v>
      </c>
      <c r="E30" s="17">
        <f>[26]Junho!$C$8</f>
        <v>29.4</v>
      </c>
      <c r="F30" s="17">
        <f>[26]Junho!$C$9</f>
        <v>28.1</v>
      </c>
      <c r="G30" s="17">
        <f>[26]Junho!$C$10</f>
        <v>28.8</v>
      </c>
      <c r="H30" s="17">
        <f>[26]Junho!$C$11</f>
        <v>30.1</v>
      </c>
      <c r="I30" s="17">
        <f>[26]Junho!$C$12</f>
        <v>30.8</v>
      </c>
      <c r="J30" s="17">
        <f>[26]Junho!$C$13</f>
        <v>30.1</v>
      </c>
      <c r="K30" s="17">
        <f>[26]Junho!$C$14</f>
        <v>29.8</v>
      </c>
      <c r="L30" s="17">
        <f>[26]Junho!$C$15</f>
        <v>30</v>
      </c>
      <c r="M30" s="17">
        <f>[26]Junho!$C$16</f>
        <v>28.8</v>
      </c>
      <c r="N30" s="17">
        <f>[26]Junho!$C$17</f>
        <v>29.9</v>
      </c>
      <c r="O30" s="17">
        <f>[26]Junho!$C$18</f>
        <v>29.6</v>
      </c>
      <c r="P30" s="17">
        <f>[26]Junho!$C$19</f>
        <v>25.4</v>
      </c>
      <c r="Q30" s="17">
        <f>[26]Junho!$C$20</f>
        <v>23.4</v>
      </c>
      <c r="R30" s="17">
        <f>[26]Junho!$C$21</f>
        <v>30.2</v>
      </c>
      <c r="S30" s="17">
        <f>[26]Junho!$C$22</f>
        <v>24.4</v>
      </c>
      <c r="T30" s="17">
        <f>[26]Junho!$C$23</f>
        <v>15.8</v>
      </c>
      <c r="U30" s="17">
        <f>[26]Junho!$C$24</f>
        <v>26.6</v>
      </c>
      <c r="V30" s="17">
        <f>[26]Junho!$C$25</f>
        <v>29.7</v>
      </c>
      <c r="W30" s="17">
        <f>[26]Junho!$C$26</f>
        <v>28.6</v>
      </c>
      <c r="X30" s="17">
        <f>[26]Junho!$C$27</f>
        <v>29.2</v>
      </c>
      <c r="Y30" s="17">
        <f>[26]Junho!$C$28</f>
        <v>27.3</v>
      </c>
      <c r="Z30" s="17">
        <f>[26]Junho!$C$29</f>
        <v>26.8</v>
      </c>
      <c r="AA30" s="17">
        <f>[26]Junho!$C$30</f>
        <v>26.6</v>
      </c>
      <c r="AB30" s="17">
        <f>[26]Junho!$C$31</f>
        <v>27.1</v>
      </c>
      <c r="AC30" s="17">
        <f>[26]Junho!$C$32</f>
        <v>27.4</v>
      </c>
      <c r="AD30" s="17">
        <f>[26]Junho!$C$33</f>
        <v>28.1</v>
      </c>
      <c r="AE30" s="17">
        <f>[26]Junho!$C$34</f>
        <v>27.2</v>
      </c>
      <c r="AF30" s="34">
        <f t="shared" si="5"/>
        <v>30.8</v>
      </c>
      <c r="AG30" s="37">
        <f t="shared" si="6"/>
        <v>27.380000000000003</v>
      </c>
    </row>
    <row r="31" spans="1:33" ht="17.100000000000001" customHeight="1" x14ac:dyDescent="0.2">
      <c r="A31" s="15" t="s">
        <v>51</v>
      </c>
      <c r="B31" s="17">
        <f>[27]Junho!$C$5</f>
        <v>29.9</v>
      </c>
      <c r="C31" s="17">
        <f>[27]Junho!$C$6</f>
        <v>26.6</v>
      </c>
      <c r="D31" s="17">
        <f>[27]Junho!$C$7</f>
        <v>30.9</v>
      </c>
      <c r="E31" s="17">
        <f>[27]Junho!$C$8</f>
        <v>31.4</v>
      </c>
      <c r="F31" s="17">
        <f>[27]Junho!$C$9</f>
        <v>30.9</v>
      </c>
      <c r="G31" s="17">
        <f>[27]Junho!$C$10</f>
        <v>30.7</v>
      </c>
      <c r="H31" s="17">
        <f>[27]Junho!$C$11</f>
        <v>31.2</v>
      </c>
      <c r="I31" s="17">
        <f>[27]Junho!$C$12</f>
        <v>31.6</v>
      </c>
      <c r="J31" s="17">
        <f>[27]Junho!$C$13</f>
        <v>30.5</v>
      </c>
      <c r="K31" s="17">
        <f>[27]Junho!$C$14</f>
        <v>31</v>
      </c>
      <c r="L31" s="17">
        <f>[27]Junho!$C$15</f>
        <v>30.9</v>
      </c>
      <c r="M31" s="17">
        <f>[27]Junho!$C$16</f>
        <v>31.8</v>
      </c>
      <c r="N31" s="17">
        <f>[27]Junho!$C$17</f>
        <v>30.9</v>
      </c>
      <c r="O31" s="17">
        <f>[27]Junho!$C$18</f>
        <v>30.8</v>
      </c>
      <c r="P31" s="17">
        <f>[27]Junho!$C$19</f>
        <v>26.8</v>
      </c>
      <c r="Q31" s="17">
        <f>[27]Junho!$C$20</f>
        <v>29.1</v>
      </c>
      <c r="R31" s="17">
        <f>[27]Junho!$C$21</f>
        <v>31.8</v>
      </c>
      <c r="S31" s="17">
        <f>[27]Junho!$C$22</f>
        <v>29.1</v>
      </c>
      <c r="T31" s="17">
        <f>[27]Junho!$C$23</f>
        <v>19.600000000000001</v>
      </c>
      <c r="U31" s="17">
        <f>[27]Junho!$C$24</f>
        <v>28.9</v>
      </c>
      <c r="V31" s="17">
        <f>[27]Junho!$C$25</f>
        <v>30.8</v>
      </c>
      <c r="W31" s="17">
        <f>[27]Junho!$C$26</f>
        <v>30.3</v>
      </c>
      <c r="X31" s="17">
        <f>[27]Junho!$C$27</f>
        <v>30.1</v>
      </c>
      <c r="Y31" s="17">
        <f>[27]Junho!$C$28</f>
        <v>29.4</v>
      </c>
      <c r="Z31" s="17">
        <f>[27]Junho!$C$29</f>
        <v>30.2</v>
      </c>
      <c r="AA31" s="17">
        <f>[27]Junho!$C$30</f>
        <v>31.6</v>
      </c>
      <c r="AB31" s="17">
        <f>[27]Junho!$C$31</f>
        <v>30.2</v>
      </c>
      <c r="AC31" s="17">
        <f>[27]Junho!$C$32</f>
        <v>29.6</v>
      </c>
      <c r="AD31" s="17">
        <f>[27]Junho!$C$33</f>
        <v>29.4</v>
      </c>
      <c r="AE31" s="17">
        <f>[27]Junho!$C$34</f>
        <v>30.4</v>
      </c>
      <c r="AF31" s="34">
        <f>MAX(B31:AE31)</f>
        <v>31.8</v>
      </c>
      <c r="AG31" s="37">
        <f>AVERAGE(B31:AE31)</f>
        <v>29.88</v>
      </c>
    </row>
    <row r="32" spans="1:33" ht="17.100000000000001" customHeight="1" x14ac:dyDescent="0.2">
      <c r="A32" s="15" t="s">
        <v>20</v>
      </c>
      <c r="B32" s="17">
        <f>[28]Junho!$C$5</f>
        <v>24.3</v>
      </c>
      <c r="C32" s="17">
        <f>[28]Junho!$C$6</f>
        <v>21.5</v>
      </c>
      <c r="D32" s="17">
        <f>[28]Junho!$C$7</f>
        <v>26.2</v>
      </c>
      <c r="E32" s="17">
        <f>[28]Junho!$C$8</f>
        <v>30.4</v>
      </c>
      <c r="F32" s="17">
        <f>[28]Junho!$C$9</f>
        <v>29.8</v>
      </c>
      <c r="G32" s="17">
        <f>[28]Junho!$C$10</f>
        <v>30</v>
      </c>
      <c r="H32" s="17">
        <f>[28]Junho!$C$11</f>
        <v>31.1</v>
      </c>
      <c r="I32" s="17">
        <f>[28]Junho!$C$12</f>
        <v>31.5</v>
      </c>
      <c r="J32" s="17">
        <f>[28]Junho!$C$13</f>
        <v>30.7</v>
      </c>
      <c r="K32" s="17">
        <f>[28]Junho!$C$14</f>
        <v>31.7</v>
      </c>
      <c r="L32" s="17">
        <f>[28]Junho!$C$15</f>
        <v>32.1</v>
      </c>
      <c r="M32" s="17">
        <f>[28]Junho!$C$16</f>
        <v>31.7</v>
      </c>
      <c r="N32" s="17">
        <f>[28]Junho!$C$17</f>
        <v>32.1</v>
      </c>
      <c r="O32" s="17">
        <f>[28]Junho!$C$18</f>
        <v>31.8</v>
      </c>
      <c r="P32" s="17">
        <f>[28]Junho!$C$19</f>
        <v>25</v>
      </c>
      <c r="Q32" s="17">
        <f>[28]Junho!$C$20</f>
        <v>25.7</v>
      </c>
      <c r="R32" s="17">
        <f>[28]Junho!$C$21</f>
        <v>31.5</v>
      </c>
      <c r="S32" s="17">
        <f>[28]Junho!$C$22</f>
        <v>31.4</v>
      </c>
      <c r="T32" s="17">
        <f>[28]Junho!$C$23</f>
        <v>23.1</v>
      </c>
      <c r="U32" s="17">
        <f>[28]Junho!$C$24</f>
        <v>28.4</v>
      </c>
      <c r="V32" s="17">
        <f>[28]Junho!$C$25</f>
        <v>29.4</v>
      </c>
      <c r="W32" s="17">
        <f>[28]Junho!$C$26</f>
        <v>29</v>
      </c>
      <c r="X32" s="17">
        <f>[28]Junho!$C$27</f>
        <v>30.1</v>
      </c>
      <c r="Y32" s="17">
        <f>[28]Junho!$C$28</f>
        <v>28.2</v>
      </c>
      <c r="Z32" s="17">
        <f>[28]Junho!$C$29</f>
        <v>28.8</v>
      </c>
      <c r="AA32" s="17">
        <f>[28]Junho!$C$30</f>
        <v>28.8</v>
      </c>
      <c r="AB32" s="17">
        <f>[28]Junho!$C$31</f>
        <v>28.2</v>
      </c>
      <c r="AC32" s="17">
        <f>[28]Junho!$C$32</f>
        <v>27.8</v>
      </c>
      <c r="AD32" s="17">
        <f>[28]Junho!$C$33</f>
        <v>28.3</v>
      </c>
      <c r="AE32" s="17">
        <f>[28]Junho!$C$34</f>
        <v>30.7</v>
      </c>
      <c r="AF32" s="34">
        <f>MAX(B32:AE32)</f>
        <v>32.1</v>
      </c>
      <c r="AG32" s="37">
        <f>AVERAGE(B32:AE32)</f>
        <v>28.976666666666667</v>
      </c>
    </row>
    <row r="33" spans="1:35" s="5" customFormat="1" ht="17.100000000000001" customHeight="1" thickBot="1" x14ac:dyDescent="0.25">
      <c r="A33" s="119" t="s">
        <v>33</v>
      </c>
      <c r="B33" s="120">
        <f>MAX(B5:B32)</f>
        <v>29.9</v>
      </c>
      <c r="C33" s="120">
        <f t="shared" ref="C33:AF33" si="7">MAX(C5:C32)</f>
        <v>28.8</v>
      </c>
      <c r="D33" s="120">
        <f t="shared" si="7"/>
        <v>31.9</v>
      </c>
      <c r="E33" s="120">
        <f t="shared" si="7"/>
        <v>34</v>
      </c>
      <c r="F33" s="120">
        <f t="shared" si="7"/>
        <v>32.5</v>
      </c>
      <c r="G33" s="120">
        <f t="shared" si="7"/>
        <v>32.9</v>
      </c>
      <c r="H33" s="120">
        <f t="shared" si="7"/>
        <v>33.799999999999997</v>
      </c>
      <c r="I33" s="120">
        <f t="shared" si="7"/>
        <v>33.700000000000003</v>
      </c>
      <c r="J33" s="120">
        <f t="shared" si="7"/>
        <v>33.799999999999997</v>
      </c>
      <c r="K33" s="120">
        <f t="shared" si="7"/>
        <v>33.799999999999997</v>
      </c>
      <c r="L33" s="120">
        <f t="shared" si="7"/>
        <v>33.9</v>
      </c>
      <c r="M33" s="120">
        <f t="shared" si="7"/>
        <v>32.5</v>
      </c>
      <c r="N33" s="120">
        <f t="shared" si="7"/>
        <v>33.200000000000003</v>
      </c>
      <c r="O33" s="120">
        <f t="shared" si="7"/>
        <v>33.4</v>
      </c>
      <c r="P33" s="120">
        <f t="shared" si="7"/>
        <v>29.3</v>
      </c>
      <c r="Q33" s="120">
        <f t="shared" si="7"/>
        <v>30.1</v>
      </c>
      <c r="R33" s="120">
        <f t="shared" si="7"/>
        <v>33.200000000000003</v>
      </c>
      <c r="S33" s="120">
        <f t="shared" si="7"/>
        <v>31.7</v>
      </c>
      <c r="T33" s="120">
        <f t="shared" si="7"/>
        <v>23.8</v>
      </c>
      <c r="U33" s="120">
        <f t="shared" si="7"/>
        <v>30.1</v>
      </c>
      <c r="V33" s="120">
        <f t="shared" si="7"/>
        <v>32.9</v>
      </c>
      <c r="W33" s="120">
        <f t="shared" si="7"/>
        <v>32.799999999999997</v>
      </c>
      <c r="X33" s="120">
        <f t="shared" si="7"/>
        <v>33.9</v>
      </c>
      <c r="Y33" s="120">
        <f t="shared" si="7"/>
        <v>30.8</v>
      </c>
      <c r="Z33" s="120">
        <f t="shared" si="7"/>
        <v>33</v>
      </c>
      <c r="AA33" s="120">
        <f t="shared" si="7"/>
        <v>32.700000000000003</v>
      </c>
      <c r="AB33" s="120">
        <f t="shared" si="7"/>
        <v>32.5</v>
      </c>
      <c r="AC33" s="120">
        <f t="shared" si="7"/>
        <v>31.3</v>
      </c>
      <c r="AD33" s="120">
        <f t="shared" si="7"/>
        <v>31.3</v>
      </c>
      <c r="AE33" s="120">
        <f t="shared" si="7"/>
        <v>32.200000000000003</v>
      </c>
      <c r="AF33" s="121">
        <f t="shared" si="7"/>
        <v>34</v>
      </c>
      <c r="AG33" s="122">
        <f>AVERAGE(AG5:AG32)</f>
        <v>27.729102564102561</v>
      </c>
    </row>
    <row r="34" spans="1:35" x14ac:dyDescent="0.2">
      <c r="A34" s="126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5"/>
      <c r="AG34" s="146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0"/>
      <c r="AG35" s="131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35"/>
      <c r="AG36" s="136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1"/>
      <c r="AG37" s="142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</row>
    <row r="39" spans="1:35" x14ac:dyDescent="0.2">
      <c r="M39" s="2" t="s">
        <v>54</v>
      </c>
    </row>
    <row r="40" spans="1:35" x14ac:dyDescent="0.2">
      <c r="E40" s="2" t="s">
        <v>54</v>
      </c>
      <c r="AA40" s="2" t="s">
        <v>54</v>
      </c>
    </row>
  </sheetData>
  <mergeCells count="33">
    <mergeCell ref="A2:A4"/>
    <mergeCell ref="I3:I4"/>
    <mergeCell ref="S3:S4"/>
    <mergeCell ref="M3:M4"/>
    <mergeCell ref="F3:F4"/>
    <mergeCell ref="E3:E4"/>
    <mergeCell ref="O3:O4"/>
    <mergeCell ref="H3:H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G3:G4"/>
    <mergeCell ref="U3:U4"/>
    <mergeCell ref="B2:AF2"/>
    <mergeCell ref="AE3:AE4"/>
    <mergeCell ref="V3:V4"/>
    <mergeCell ref="T3:T4"/>
    <mergeCell ref="N3:N4"/>
    <mergeCell ref="J3:J4"/>
    <mergeCell ref="B3:B4"/>
    <mergeCell ref="C3:C4"/>
    <mergeCell ref="L3:L4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73" t="s">
        <v>24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spans="1:33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9"/>
    </row>
    <row r="3" spans="1:33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42</v>
      </c>
      <c r="AG3" s="35" t="s">
        <v>40</v>
      </c>
    </row>
    <row r="4" spans="1:33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[1]Junho!$D$5</f>
        <v>19.7</v>
      </c>
      <c r="C5" s="16">
        <f>[1]Junho!$D$6</f>
        <v>19.3</v>
      </c>
      <c r="D5" s="16">
        <f>[1]Junho!$D$7</f>
        <v>16.3</v>
      </c>
      <c r="E5" s="16">
        <f>[1]Junho!$D$8</f>
        <v>15.8</v>
      </c>
      <c r="F5" s="16">
        <f>[1]Junho!$D$9</f>
        <v>15</v>
      </c>
      <c r="G5" s="16">
        <f>[1]Junho!$D$10</f>
        <v>16.600000000000001</v>
      </c>
      <c r="H5" s="16">
        <f>[1]Junho!$D$11</f>
        <v>15.2</v>
      </c>
      <c r="I5" s="16">
        <f>[1]Junho!$D$12</f>
        <v>14.9</v>
      </c>
      <c r="J5" s="16">
        <f>[1]Junho!$D$13</f>
        <v>15.7</v>
      </c>
      <c r="K5" s="16">
        <f>[1]Junho!$D$14</f>
        <v>15.9</v>
      </c>
      <c r="L5" s="16">
        <f>[1]Junho!$D$15</f>
        <v>15.9</v>
      </c>
      <c r="M5" s="16">
        <f>[1]Junho!$D$16</f>
        <v>16.5</v>
      </c>
      <c r="N5" s="16">
        <f>[1]Junho!$D$17</f>
        <v>15.6</v>
      </c>
      <c r="O5" s="16">
        <f>[1]Junho!$D$18</f>
        <v>15.9</v>
      </c>
      <c r="P5" s="16">
        <f>[1]Junho!$D$19</f>
        <v>14.8</v>
      </c>
      <c r="Q5" s="16">
        <f>[1]Junho!$D$20</f>
        <v>14.9</v>
      </c>
      <c r="R5" s="16">
        <f>[1]Junho!$D$21</f>
        <v>13.1</v>
      </c>
      <c r="S5" s="16">
        <f>[1]Junho!$D$22</f>
        <v>17.5</v>
      </c>
      <c r="T5" s="16">
        <f>[1]Junho!$D$23</f>
        <v>16</v>
      </c>
      <c r="U5" s="16">
        <f>[1]Junho!$D$24</f>
        <v>14.4</v>
      </c>
      <c r="V5" s="16">
        <f>[1]Junho!$D$25</f>
        <v>14.2</v>
      </c>
      <c r="W5" s="16">
        <f>[1]Junho!$D$26</f>
        <v>13.5</v>
      </c>
      <c r="X5" s="16">
        <f>[1]Junho!$D$27</f>
        <v>12.2</v>
      </c>
      <c r="Y5" s="16">
        <f>[1]Junho!$D$28</f>
        <v>12.5</v>
      </c>
      <c r="Z5" s="16">
        <f>[1]Junho!$D$29</f>
        <v>15.3</v>
      </c>
      <c r="AA5" s="16">
        <f>[1]Junho!$D$30</f>
        <v>15.3</v>
      </c>
      <c r="AB5" s="16">
        <f>[1]Junho!$D$31</f>
        <v>13.3</v>
      </c>
      <c r="AC5" s="16">
        <f>[1]Junho!$D$32</f>
        <v>10.199999999999999</v>
      </c>
      <c r="AD5" s="16">
        <f>[1]Junho!$D$33</f>
        <v>10.6</v>
      </c>
      <c r="AE5" s="16">
        <f>[1]Junho!$D$34</f>
        <v>12.6</v>
      </c>
      <c r="AF5" s="33">
        <f t="shared" ref="AF5:AF13" si="1">MIN(B5:AE5)</f>
        <v>10.199999999999999</v>
      </c>
      <c r="AG5" s="36">
        <f t="shared" ref="AG5:AG13" si="2">AVERAGE(B5:AE5)</f>
        <v>14.956666666666669</v>
      </c>
    </row>
    <row r="6" spans="1:33" ht="17.100000000000001" customHeight="1" x14ac:dyDescent="0.2">
      <c r="A6" s="15" t="s">
        <v>0</v>
      </c>
      <c r="B6" s="17">
        <f>[2]Junho!$D$5</f>
        <v>16.100000000000001</v>
      </c>
      <c r="C6" s="17">
        <f>[2]Junho!$D$6</f>
        <v>16.7</v>
      </c>
      <c r="D6" s="17">
        <f>[2]Junho!$D$7</f>
        <v>16.399999999999999</v>
      </c>
      <c r="E6" s="17">
        <f>[2]Junho!$D$8</f>
        <v>15.5</v>
      </c>
      <c r="F6" s="17">
        <f>[2]Junho!$D$9</f>
        <v>15.1</v>
      </c>
      <c r="G6" s="17">
        <f>[2]Junho!$D$10</f>
        <v>12.3</v>
      </c>
      <c r="H6" s="17">
        <f>[2]Junho!$D$11</f>
        <v>11.5</v>
      </c>
      <c r="I6" s="17">
        <f>[2]Junho!$D$12</f>
        <v>13.3</v>
      </c>
      <c r="J6" s="17">
        <f>[2]Junho!$D$13</f>
        <v>13</v>
      </c>
      <c r="K6" s="17">
        <f>[2]Junho!$D$14</f>
        <v>16.899999999999999</v>
      </c>
      <c r="L6" s="17">
        <f>[2]Junho!$D$15</f>
        <v>17.5</v>
      </c>
      <c r="M6" s="17">
        <f>[2]Junho!$D$16</f>
        <v>18.5</v>
      </c>
      <c r="N6" s="17">
        <f>[2]Junho!$D$17</f>
        <v>18.5</v>
      </c>
      <c r="O6" s="17">
        <f>[2]Junho!$D$18</f>
        <v>20</v>
      </c>
      <c r="P6" s="17">
        <f>[2]Junho!$D$19</f>
        <v>10.6</v>
      </c>
      <c r="Q6" s="17">
        <f>[2]Junho!$D$20</f>
        <v>5.3</v>
      </c>
      <c r="R6" s="17">
        <f>[2]Junho!$D$21</f>
        <v>11.5</v>
      </c>
      <c r="S6" s="17">
        <f>[2]Junho!$D$22</f>
        <v>13.5</v>
      </c>
      <c r="T6" s="17">
        <f>[2]Junho!$D$23</f>
        <v>8.6</v>
      </c>
      <c r="U6" s="17">
        <f>[2]Junho!$D$24</f>
        <v>9.6999999999999993</v>
      </c>
      <c r="V6" s="17">
        <f>[2]Junho!$D$25</f>
        <v>12.6</v>
      </c>
      <c r="W6" s="17">
        <f>[2]Junho!$D$26</f>
        <v>13.9</v>
      </c>
      <c r="X6" s="17">
        <f>[2]Junho!$D$27</f>
        <v>11.7</v>
      </c>
      <c r="Y6" s="17">
        <f>[2]Junho!$D$28</f>
        <v>11.4</v>
      </c>
      <c r="Z6" s="17">
        <f>[2]Junho!$D$29</f>
        <v>12</v>
      </c>
      <c r="AA6" s="17">
        <f>[2]Junho!$D$30</f>
        <v>13.6</v>
      </c>
      <c r="AB6" s="17">
        <f>[2]Junho!$D$31</f>
        <v>12.8</v>
      </c>
      <c r="AC6" s="17">
        <f>[2]Junho!$D$32</f>
        <v>11.9</v>
      </c>
      <c r="AD6" s="17">
        <f>[2]Junho!$D$33</f>
        <v>11.6</v>
      </c>
      <c r="AE6" s="17">
        <f>[2]Junho!$D$34</f>
        <v>16.8</v>
      </c>
      <c r="AF6" s="34">
        <f t="shared" si="1"/>
        <v>5.3</v>
      </c>
      <c r="AG6" s="37">
        <f t="shared" si="2"/>
        <v>13.626666666666667</v>
      </c>
    </row>
    <row r="7" spans="1:33" ht="17.100000000000001" customHeight="1" x14ac:dyDescent="0.2">
      <c r="A7" s="15" t="s">
        <v>1</v>
      </c>
      <c r="B7" s="17" t="str">
        <f>[3]Junho!$D$5</f>
        <v>*</v>
      </c>
      <c r="C7" s="17" t="str">
        <f>[3]Junho!$D$6</f>
        <v>*</v>
      </c>
      <c r="D7" s="17" t="str">
        <f>[3]Junho!$D$7</f>
        <v>*</v>
      </c>
      <c r="E7" s="17" t="str">
        <f>[3]Junho!$D$8</f>
        <v>*</v>
      </c>
      <c r="F7" s="17" t="str">
        <f>[3]Junho!$D$9</f>
        <v>*</v>
      </c>
      <c r="G7" s="17" t="str">
        <f>[3]Junho!$D$10</f>
        <v>*</v>
      </c>
      <c r="H7" s="17" t="str">
        <f>[3]Junho!$D$11</f>
        <v>*</v>
      </c>
      <c r="I7" s="17" t="str">
        <f>[3]Junho!$D$12</f>
        <v>*</v>
      </c>
      <c r="J7" s="17" t="str">
        <f>[3]Junho!$D$13</f>
        <v>*</v>
      </c>
      <c r="K7" s="17" t="str">
        <f>[3]Junho!$D$14</f>
        <v>*</v>
      </c>
      <c r="L7" s="17" t="str">
        <f>[3]Junho!$D$15</f>
        <v>*</v>
      </c>
      <c r="M7" s="17" t="str">
        <f>[3]Junho!$D$16</f>
        <v>*</v>
      </c>
      <c r="N7" s="17" t="str">
        <f>[3]Junho!$D$17</f>
        <v>*</v>
      </c>
      <c r="O7" s="17" t="str">
        <f>[3]Junho!$D$18</f>
        <v>*</v>
      </c>
      <c r="P7" s="17" t="str">
        <f>[3]Junho!$D$19</f>
        <v>*</v>
      </c>
      <c r="Q7" s="17" t="str">
        <f>[3]Junho!$D$20</f>
        <v>*</v>
      </c>
      <c r="R7" s="17" t="str">
        <f>[3]Junho!$D$21</f>
        <v>*</v>
      </c>
      <c r="S7" s="17" t="str">
        <f>[3]Junho!$D$22</f>
        <v>*</v>
      </c>
      <c r="T7" s="17" t="str">
        <f>[3]Junho!$D$23</f>
        <v>*</v>
      </c>
      <c r="U7" s="17" t="str">
        <f>[3]Junho!$D$24</f>
        <v>*</v>
      </c>
      <c r="V7" s="17" t="str">
        <f>[3]Junho!$D$25</f>
        <v>*</v>
      </c>
      <c r="W7" s="17" t="str">
        <f>[3]Junho!$D$26</f>
        <v>*</v>
      </c>
      <c r="X7" s="17" t="str">
        <f>[3]Junho!$D$27</f>
        <v>*</v>
      </c>
      <c r="Y7" s="17" t="str">
        <f>[3]Junho!$D$28</f>
        <v>*</v>
      </c>
      <c r="Z7" s="17" t="str">
        <f>[3]Junho!$D$29</f>
        <v>*</v>
      </c>
      <c r="AA7" s="17" t="str">
        <f>[3]Junho!$D$30</f>
        <v>*</v>
      </c>
      <c r="AB7" s="17" t="str">
        <f>[3]Junho!$D$31</f>
        <v>*</v>
      </c>
      <c r="AC7" s="17" t="str">
        <f>[3]Junho!$D$32</f>
        <v>*</v>
      </c>
      <c r="AD7" s="17" t="str">
        <f>[3]Junho!$D$33</f>
        <v>*</v>
      </c>
      <c r="AE7" s="17" t="str">
        <f>[3]Junho!$D$34</f>
        <v>*</v>
      </c>
      <c r="AF7" s="81" t="s">
        <v>137</v>
      </c>
      <c r="AG7" s="82" t="s">
        <v>137</v>
      </c>
    </row>
    <row r="8" spans="1:33" ht="17.100000000000001" customHeight="1" x14ac:dyDescent="0.2">
      <c r="A8" s="15" t="s">
        <v>55</v>
      </c>
      <c r="B8" s="17">
        <f>[4]Junho!$D$5</f>
        <v>19</v>
      </c>
      <c r="C8" s="17">
        <f>[4]Junho!$D$6</f>
        <v>17.600000000000001</v>
      </c>
      <c r="D8" s="17">
        <f>[4]Junho!$D$7</f>
        <v>16</v>
      </c>
      <c r="E8" s="17">
        <f>[4]Junho!$D$8</f>
        <v>17.899999999999999</v>
      </c>
      <c r="F8" s="17">
        <f>[4]Junho!$D$9</f>
        <v>18.600000000000001</v>
      </c>
      <c r="G8" s="17">
        <f>[4]Junho!$D$10</f>
        <v>18.899999999999999</v>
      </c>
      <c r="H8" s="17">
        <f>[4]Junho!$D$11</f>
        <v>18.7</v>
      </c>
      <c r="I8" s="17">
        <f>[4]Junho!$D$12</f>
        <v>19.5</v>
      </c>
      <c r="J8" s="17">
        <f>[4]Junho!$D$13</f>
        <v>17.600000000000001</v>
      </c>
      <c r="K8" s="17">
        <f>[4]Junho!$D$14</f>
        <v>18.899999999999999</v>
      </c>
      <c r="L8" s="17">
        <f>[4]Junho!$D$15</f>
        <v>19.399999999999999</v>
      </c>
      <c r="M8" s="17">
        <f>[4]Junho!$D$16</f>
        <v>19.7</v>
      </c>
      <c r="N8" s="17">
        <f>[4]Junho!$D$17</f>
        <v>20.6</v>
      </c>
      <c r="O8" s="17">
        <f>[4]Junho!$D$18</f>
        <v>18.8</v>
      </c>
      <c r="P8" s="17">
        <f>[4]Junho!$D$19</f>
        <v>14.8</v>
      </c>
      <c r="Q8" s="17">
        <f>[4]Junho!$D$20</f>
        <v>12</v>
      </c>
      <c r="R8" s="17">
        <f>[4]Junho!$D$21</f>
        <v>16.2</v>
      </c>
      <c r="S8" s="17">
        <f>[4]Junho!$D$22</f>
        <v>17.399999999999999</v>
      </c>
      <c r="T8" s="17">
        <f>[4]Junho!$D$23</f>
        <v>15.6</v>
      </c>
      <c r="U8" s="17">
        <f>[4]Junho!$D$24</f>
        <v>13.7</v>
      </c>
      <c r="V8" s="17">
        <f>[4]Junho!$D$25</f>
        <v>17.7</v>
      </c>
      <c r="W8" s="17">
        <f>[4]Junho!$D$26</f>
        <v>17.399999999999999</v>
      </c>
      <c r="X8" s="17">
        <f>[4]Junho!$D$27</f>
        <v>17.5</v>
      </c>
      <c r="Y8" s="17">
        <f>[4]Junho!$D$28</f>
        <v>16.3</v>
      </c>
      <c r="Z8" s="17">
        <f>[4]Junho!$D$29</f>
        <v>15</v>
      </c>
      <c r="AA8" s="17">
        <f>[4]Junho!$D$30</f>
        <v>15.1</v>
      </c>
      <c r="AB8" s="17">
        <f>[4]Junho!$D$31</f>
        <v>14.6</v>
      </c>
      <c r="AC8" s="17">
        <f>[4]Junho!$D$32</f>
        <v>15.5</v>
      </c>
      <c r="AD8" s="17">
        <f>[4]Junho!$D$33</f>
        <v>16</v>
      </c>
      <c r="AE8" s="17">
        <f>[4]Junho!$D$34</f>
        <v>15.3</v>
      </c>
      <c r="AF8" s="34">
        <f t="shared" ref="AF8" si="3">MIN(B8:AE8)</f>
        <v>12</v>
      </c>
      <c r="AG8" s="37">
        <f t="shared" ref="AG8" si="4">AVERAGE(B8:AE8)</f>
        <v>17.043333333333333</v>
      </c>
    </row>
    <row r="9" spans="1:33" ht="17.100000000000001" customHeight="1" x14ac:dyDescent="0.2">
      <c r="A9" s="15" t="s">
        <v>48</v>
      </c>
      <c r="B9" s="17">
        <f>[5]Junho!$D$5</f>
        <v>17.600000000000001</v>
      </c>
      <c r="C9" s="17">
        <f>[5]Junho!$D$6</f>
        <v>19.600000000000001</v>
      </c>
      <c r="D9" s="17">
        <f>[5]Junho!$D$7</f>
        <v>17.399999999999999</v>
      </c>
      <c r="E9" s="17">
        <f>[5]Junho!$D$8</f>
        <v>18.399999999999999</v>
      </c>
      <c r="F9" s="17">
        <f>[5]Junho!$D$9</f>
        <v>18.2</v>
      </c>
      <c r="G9" s="17">
        <f>[5]Junho!$D$10</f>
        <v>14.3</v>
      </c>
      <c r="H9" s="17">
        <f>[5]Junho!$D$11</f>
        <v>14</v>
      </c>
      <c r="I9" s="17">
        <f>[5]Junho!$D$12</f>
        <v>15.4</v>
      </c>
      <c r="J9" s="17">
        <f>[5]Junho!$D$13</f>
        <v>16.2</v>
      </c>
      <c r="K9" s="17">
        <f>[5]Junho!$D$14</f>
        <v>17.8</v>
      </c>
      <c r="L9" s="17">
        <f>[5]Junho!$D$15</f>
        <v>18.100000000000001</v>
      </c>
      <c r="M9" s="17">
        <f>[5]Junho!$D$16</f>
        <v>21.1</v>
      </c>
      <c r="N9" s="17">
        <f>[5]Junho!$D$17</f>
        <v>20.3</v>
      </c>
      <c r="O9" s="17">
        <f>[5]Junho!$D$18</f>
        <v>21.3</v>
      </c>
      <c r="P9" s="17">
        <f>[5]Junho!$D$19</f>
        <v>14.7</v>
      </c>
      <c r="Q9" s="17">
        <f>[5]Junho!$D$20</f>
        <v>9.6999999999999993</v>
      </c>
      <c r="R9" s="17">
        <f>[5]Junho!$D$21</f>
        <v>14.1</v>
      </c>
      <c r="S9" s="17">
        <f>[5]Junho!$D$22</f>
        <v>14</v>
      </c>
      <c r="T9" s="17">
        <f>[5]Junho!$D$23</f>
        <v>9.1999999999999993</v>
      </c>
      <c r="U9" s="17">
        <f>[5]Junho!$D$24</f>
        <v>9.9</v>
      </c>
      <c r="V9" s="17">
        <f>[5]Junho!$D$25</f>
        <v>15.1</v>
      </c>
      <c r="W9" s="17">
        <f>[5]Junho!$D$26</f>
        <v>14.9</v>
      </c>
      <c r="X9" s="17">
        <f>[5]Junho!$D$27</f>
        <v>13.1</v>
      </c>
      <c r="Y9" s="17">
        <f>[5]Junho!$D$28</f>
        <v>15</v>
      </c>
      <c r="Z9" s="17">
        <f>[5]Junho!$D$29</f>
        <v>13.9</v>
      </c>
      <c r="AA9" s="17">
        <f>[5]Junho!$D$30</f>
        <v>14</v>
      </c>
      <c r="AB9" s="17">
        <f>[5]Junho!$D$31</f>
        <v>16</v>
      </c>
      <c r="AC9" s="17">
        <f>[5]Junho!$D$32</f>
        <v>16.100000000000001</v>
      </c>
      <c r="AD9" s="17">
        <f>[5]Junho!$D$33</f>
        <v>16.8</v>
      </c>
      <c r="AE9" s="17">
        <f>[5]Junho!$D$34</f>
        <v>18.5</v>
      </c>
      <c r="AF9" s="34">
        <f t="shared" si="1"/>
        <v>9.1999999999999993</v>
      </c>
      <c r="AG9" s="37">
        <f t="shared" si="2"/>
        <v>15.823333333333334</v>
      </c>
    </row>
    <row r="10" spans="1:33" ht="17.100000000000001" customHeight="1" x14ac:dyDescent="0.2">
      <c r="A10" s="15" t="s">
        <v>2</v>
      </c>
      <c r="B10" s="17">
        <f>[6]Junho!$D$5</f>
        <v>19</v>
      </c>
      <c r="C10" s="17">
        <f>[6]Junho!$D$6</f>
        <v>18</v>
      </c>
      <c r="D10" s="17">
        <f>[6]Junho!$D$7</f>
        <v>17.5</v>
      </c>
      <c r="E10" s="17">
        <f>[6]Junho!$D$8</f>
        <v>19.7</v>
      </c>
      <c r="F10" s="17">
        <f>[6]Junho!$D$9</f>
        <v>14.9</v>
      </c>
      <c r="G10" s="17">
        <f>[6]Junho!$D$10</f>
        <v>18.7</v>
      </c>
      <c r="H10" s="17">
        <f>[6]Junho!$D$11</f>
        <v>17.899999999999999</v>
      </c>
      <c r="I10" s="17">
        <f>[6]Junho!$D$12</f>
        <v>18.399999999999999</v>
      </c>
      <c r="J10" s="17">
        <f>[6]Junho!$D$13</f>
        <v>18.2</v>
      </c>
      <c r="K10" s="17">
        <f>[6]Junho!$D$14</f>
        <v>18</v>
      </c>
      <c r="L10" s="17">
        <f>[6]Junho!$D$15</f>
        <v>17.3</v>
      </c>
      <c r="M10" s="17">
        <f>[6]Junho!$D$16</f>
        <v>19.600000000000001</v>
      </c>
      <c r="N10" s="17">
        <f>[6]Junho!$D$17</f>
        <v>17.899999999999999</v>
      </c>
      <c r="O10" s="17">
        <f>[6]Junho!$D$18</f>
        <v>19.2</v>
      </c>
      <c r="P10" s="17">
        <f>[6]Junho!$D$19</f>
        <v>12.7</v>
      </c>
      <c r="Q10" s="17">
        <f>[6]Junho!$D$20</f>
        <v>13</v>
      </c>
      <c r="R10" s="17">
        <f>[6]Junho!$D$21</f>
        <v>17.7</v>
      </c>
      <c r="S10" s="17">
        <f>[6]Junho!$D$22</f>
        <v>15.7</v>
      </c>
      <c r="T10" s="17">
        <f>[6]Junho!$D$23</f>
        <v>11.9</v>
      </c>
      <c r="U10" s="17">
        <f>[6]Junho!$D$24</f>
        <v>14.4</v>
      </c>
      <c r="V10" s="17">
        <f>[6]Junho!$D$25</f>
        <v>19</v>
      </c>
      <c r="W10" s="17">
        <f>[6]Junho!$D$26</f>
        <v>18.600000000000001</v>
      </c>
      <c r="X10" s="17">
        <f>[6]Junho!$D$27</f>
        <v>17.600000000000001</v>
      </c>
      <c r="Y10" s="17">
        <f>[6]Junho!$D$28</f>
        <v>14.2</v>
      </c>
      <c r="Z10" s="17">
        <f>[6]Junho!$D$29</f>
        <v>16.7</v>
      </c>
      <c r="AA10" s="17">
        <f>[6]Junho!$D$30</f>
        <v>17.8</v>
      </c>
      <c r="AB10" s="17">
        <f>[6]Junho!$D$31</f>
        <v>17.399999999999999</v>
      </c>
      <c r="AC10" s="17">
        <f>[6]Junho!$D$32</f>
        <v>17.899999999999999</v>
      </c>
      <c r="AD10" s="17">
        <f>[6]Junho!$D$33</f>
        <v>15.3</v>
      </c>
      <c r="AE10" s="17">
        <f>[6]Junho!$D$34</f>
        <v>17.5</v>
      </c>
      <c r="AF10" s="34">
        <f t="shared" si="1"/>
        <v>11.9</v>
      </c>
      <c r="AG10" s="37">
        <f t="shared" si="2"/>
        <v>17.056666666666665</v>
      </c>
    </row>
    <row r="11" spans="1:33" ht="17.100000000000001" customHeight="1" x14ac:dyDescent="0.2">
      <c r="A11" s="15" t="s">
        <v>3</v>
      </c>
      <c r="B11" s="17">
        <f>[7]Junho!$D$5</f>
        <v>19.7</v>
      </c>
      <c r="C11" s="17">
        <f>[7]Junho!$D$6</f>
        <v>18.8</v>
      </c>
      <c r="D11" s="17">
        <f>[7]Junho!$D$7</f>
        <v>17.3</v>
      </c>
      <c r="E11" s="17">
        <f>[7]Junho!$D$8</f>
        <v>16.5</v>
      </c>
      <c r="F11" s="17">
        <f>[7]Junho!$D$9</f>
        <v>15.2</v>
      </c>
      <c r="G11" s="17">
        <f>[7]Junho!$D$10</f>
        <v>15.4</v>
      </c>
      <c r="H11" s="17">
        <f>[7]Junho!$D$11</f>
        <v>16.600000000000001</v>
      </c>
      <c r="I11" s="17">
        <f>[7]Junho!$D$12</f>
        <v>14.6</v>
      </c>
      <c r="J11" s="17">
        <f>[7]Junho!$D$13</f>
        <v>15.6</v>
      </c>
      <c r="K11" s="17">
        <f>[7]Junho!$D$14</f>
        <v>14.5</v>
      </c>
      <c r="L11" s="17">
        <f>[7]Junho!$D$15</f>
        <v>14.6</v>
      </c>
      <c r="M11" s="17">
        <f>[7]Junho!$D$16</f>
        <v>15.1</v>
      </c>
      <c r="N11" s="17">
        <f>[7]Junho!$D$17</f>
        <v>14.3</v>
      </c>
      <c r="O11" s="17">
        <f>[7]Junho!$D$18</f>
        <v>15.4</v>
      </c>
      <c r="P11" s="17">
        <f>[7]Junho!$D$19</f>
        <v>17.399999999999999</v>
      </c>
      <c r="Q11" s="17">
        <f>[7]Junho!$D$20</f>
        <v>14.6</v>
      </c>
      <c r="R11" s="17">
        <f>[7]Junho!$D$21</f>
        <v>14.7</v>
      </c>
      <c r="S11" s="17">
        <f>[7]Junho!$D$22</f>
        <v>16.2</v>
      </c>
      <c r="T11" s="17">
        <f>[7]Junho!$D$23</f>
        <v>17.600000000000001</v>
      </c>
      <c r="U11" s="17">
        <f>[7]Junho!$D$24</f>
        <v>15.1</v>
      </c>
      <c r="V11" s="17">
        <f>[7]Junho!$D$25</f>
        <v>15.3</v>
      </c>
      <c r="W11" s="17">
        <f>[7]Junho!$D$26</f>
        <v>14.6</v>
      </c>
      <c r="X11" s="17">
        <f>[7]Junho!$D$27</f>
        <v>12.6</v>
      </c>
      <c r="Y11" s="17">
        <f>[7]Junho!$D$28</f>
        <v>13.1</v>
      </c>
      <c r="Z11" s="17">
        <f>[7]Junho!$D$29</f>
        <v>17.7</v>
      </c>
      <c r="AA11" s="17">
        <f>[7]Junho!$D$30</f>
        <v>17.100000000000001</v>
      </c>
      <c r="AB11" s="17">
        <f>[7]Junho!$D$31</f>
        <v>14.6</v>
      </c>
      <c r="AC11" s="17">
        <f>[7]Junho!$D$32</f>
        <v>10.8</v>
      </c>
      <c r="AD11" s="17">
        <f>[7]Junho!$D$33</f>
        <v>11.4</v>
      </c>
      <c r="AE11" s="17">
        <f>[7]Junho!$D$34</f>
        <v>12.6</v>
      </c>
      <c r="AF11" s="34">
        <f t="shared" si="1"/>
        <v>10.8</v>
      </c>
      <c r="AG11" s="37">
        <f t="shared" si="2"/>
        <v>15.300000000000006</v>
      </c>
    </row>
    <row r="12" spans="1:33" ht="17.100000000000001" customHeight="1" x14ac:dyDescent="0.2">
      <c r="A12" s="15" t="s">
        <v>4</v>
      </c>
      <c r="B12" s="17">
        <f>[8]Junho!$D$5</f>
        <v>17.5</v>
      </c>
      <c r="C12" s="17">
        <f>[8]Junho!$D$6</f>
        <v>17.8</v>
      </c>
      <c r="D12" s="17">
        <f>[8]Junho!$D$7</f>
        <v>16.100000000000001</v>
      </c>
      <c r="E12" s="17">
        <f>[8]Junho!$D$8</f>
        <v>16.100000000000001</v>
      </c>
      <c r="F12" s="17">
        <f>[8]Junho!$D$9</f>
        <v>14.9</v>
      </c>
      <c r="G12" s="17">
        <f>[8]Junho!$D$10</f>
        <v>15.3</v>
      </c>
      <c r="H12" s="17">
        <f>[8]Junho!$D$11</f>
        <v>15.8</v>
      </c>
      <c r="I12" s="17">
        <f>[8]Junho!$D$12</f>
        <v>16.600000000000001</v>
      </c>
      <c r="J12" s="17">
        <f>[8]Junho!$D$13</f>
        <v>16.100000000000001</v>
      </c>
      <c r="K12" s="17">
        <f>[8]Junho!$D$14</f>
        <v>15.8</v>
      </c>
      <c r="L12" s="17">
        <f>[8]Junho!$D$15</f>
        <v>16.600000000000001</v>
      </c>
      <c r="M12" s="17">
        <f>[8]Junho!$D$16</f>
        <v>16.2</v>
      </c>
      <c r="N12" s="17">
        <f>[8]Junho!$D$17</f>
        <v>15.7</v>
      </c>
      <c r="O12" s="17">
        <f>[8]Junho!$D$18</f>
        <v>17</v>
      </c>
      <c r="P12" s="17">
        <f>[8]Junho!$D$19</f>
        <v>14.3</v>
      </c>
      <c r="Q12" s="17">
        <f>[8]Junho!$D$20</f>
        <v>12</v>
      </c>
      <c r="R12" s="17">
        <f>[8]Junho!$D$21</f>
        <v>15.9</v>
      </c>
      <c r="S12" s="17">
        <f>[8]Junho!$D$22</f>
        <v>17.899999999999999</v>
      </c>
      <c r="T12" s="17">
        <f>[8]Junho!$D$23</f>
        <v>13.9</v>
      </c>
      <c r="U12" s="17">
        <f>[8]Junho!$D$24</f>
        <v>14.3</v>
      </c>
      <c r="V12" s="17">
        <f>[8]Junho!$D$25</f>
        <v>14.5</v>
      </c>
      <c r="W12" s="17">
        <f>[8]Junho!$D$26</f>
        <v>14.5</v>
      </c>
      <c r="X12" s="17">
        <f>[8]Junho!$D$27</f>
        <v>15</v>
      </c>
      <c r="Y12" s="17">
        <f>[8]Junho!$D$28</f>
        <v>15.7</v>
      </c>
      <c r="Z12" s="17">
        <f>[8]Junho!$D$29</f>
        <v>15.8</v>
      </c>
      <c r="AA12" s="17">
        <f>[8]Junho!$D$30</f>
        <v>16.2</v>
      </c>
      <c r="AB12" s="17">
        <f>[8]Junho!$D$31</f>
        <v>13.7</v>
      </c>
      <c r="AC12" s="17">
        <f>[8]Junho!$D$32</f>
        <v>13.3</v>
      </c>
      <c r="AD12" s="17">
        <f>[8]Junho!$D$33</f>
        <v>13.2</v>
      </c>
      <c r="AE12" s="17">
        <f>[8]Junho!$D$34</f>
        <v>15.3</v>
      </c>
      <c r="AF12" s="34">
        <f t="shared" si="1"/>
        <v>12</v>
      </c>
      <c r="AG12" s="37">
        <f t="shared" si="2"/>
        <v>15.433333333333332</v>
      </c>
    </row>
    <row r="13" spans="1:33" ht="17.100000000000001" customHeight="1" x14ac:dyDescent="0.2">
      <c r="A13" s="15" t="s">
        <v>5</v>
      </c>
      <c r="B13" s="17">
        <f>[9]Junho!$D$5</f>
        <v>19.600000000000001</v>
      </c>
      <c r="C13" s="17">
        <f>[9]Junho!$D$6</f>
        <v>20.5</v>
      </c>
      <c r="D13" s="18">
        <f>[9]Junho!$D$7</f>
        <v>22.9</v>
      </c>
      <c r="E13" s="18">
        <f>[9]Junho!$D$8</f>
        <v>23.9</v>
      </c>
      <c r="F13" s="18">
        <f>[9]Junho!$D$9</f>
        <v>23.2</v>
      </c>
      <c r="G13" s="18">
        <f>[9]Junho!$D$10</f>
        <v>21.6</v>
      </c>
      <c r="H13" s="18">
        <f>[9]Junho!$D$11</f>
        <v>23.9</v>
      </c>
      <c r="I13" s="18">
        <f>[9]Junho!$D$12</f>
        <v>23.3</v>
      </c>
      <c r="J13" s="18">
        <f>[9]Junho!$D$13</f>
        <v>22.8</v>
      </c>
      <c r="K13" s="18">
        <f>[9]Junho!$D$14</f>
        <v>24</v>
      </c>
      <c r="L13" s="18">
        <f>[9]Junho!$D$15</f>
        <v>24.9</v>
      </c>
      <c r="M13" s="18">
        <f>[9]Junho!$D$16</f>
        <v>21.8</v>
      </c>
      <c r="N13" s="18">
        <f>[9]Junho!$D$17</f>
        <v>21.6</v>
      </c>
      <c r="O13" s="18">
        <f>[9]Junho!$D$18</f>
        <v>24</v>
      </c>
      <c r="P13" s="17">
        <f>[9]Junho!$D$19</f>
        <v>16.5</v>
      </c>
      <c r="Q13" s="17">
        <f>[9]Junho!$D$20</f>
        <v>17</v>
      </c>
      <c r="R13" s="17">
        <f>[9]Junho!$D$21</f>
        <v>20.3</v>
      </c>
      <c r="S13" s="17">
        <f>[9]Junho!$D$22</f>
        <v>17.600000000000001</v>
      </c>
      <c r="T13" s="17">
        <f>[9]Junho!$D$23</f>
        <v>15.6</v>
      </c>
      <c r="U13" s="17">
        <f>[9]Junho!$D$24</f>
        <v>15.9</v>
      </c>
      <c r="V13" s="17">
        <f>[9]Junho!$D$25</f>
        <v>20</v>
      </c>
      <c r="W13" s="17">
        <f>[9]Junho!$D$26</f>
        <v>20.399999999999999</v>
      </c>
      <c r="X13" s="17">
        <f>[9]Junho!$D$27</f>
        <v>20.7</v>
      </c>
      <c r="Y13" s="17">
        <f>[9]Junho!$D$28</f>
        <v>17.5</v>
      </c>
      <c r="Z13" s="17">
        <f>[9]Junho!$D$29</f>
        <v>17.7</v>
      </c>
      <c r="AA13" s="17">
        <f>[9]Junho!$D$30</f>
        <v>20.9</v>
      </c>
      <c r="AB13" s="17">
        <f>[9]Junho!$D$31</f>
        <v>23.1</v>
      </c>
      <c r="AC13" s="17">
        <f>[9]Junho!$D$32</f>
        <v>23.2</v>
      </c>
      <c r="AD13" s="17">
        <f>[9]Junho!$D$33</f>
        <v>22.9</v>
      </c>
      <c r="AE13" s="17">
        <f>[9]Junho!$D$34</f>
        <v>25.3</v>
      </c>
      <c r="AF13" s="34">
        <f t="shared" si="1"/>
        <v>15.6</v>
      </c>
      <c r="AG13" s="37">
        <f t="shared" si="2"/>
        <v>21.086666666666666</v>
      </c>
    </row>
    <row r="14" spans="1:33" ht="17.100000000000001" customHeight="1" x14ac:dyDescent="0.2">
      <c r="A14" s="15" t="s">
        <v>50</v>
      </c>
      <c r="B14" s="17">
        <f>[10]Junho!$D$5</f>
        <v>17.3</v>
      </c>
      <c r="C14" s="17">
        <f>[10]Junho!$D$6</f>
        <v>18.600000000000001</v>
      </c>
      <c r="D14" s="18">
        <f>[10]Junho!$D$7</f>
        <v>16.899999999999999</v>
      </c>
      <c r="E14" s="18">
        <f>[10]Junho!$D$8</f>
        <v>17.899999999999999</v>
      </c>
      <c r="F14" s="18">
        <f>[10]Junho!$D$9</f>
        <v>13.8</v>
      </c>
      <c r="G14" s="18">
        <f>[10]Junho!$D$10</f>
        <v>15.1</v>
      </c>
      <c r="H14" s="18">
        <f>[10]Junho!$D$11</f>
        <v>15.5</v>
      </c>
      <c r="I14" s="18">
        <f>[10]Junho!$D$12</f>
        <v>16.100000000000001</v>
      </c>
      <c r="J14" s="18">
        <f>[10]Junho!$D$13</f>
        <v>15.4</v>
      </c>
      <c r="K14" s="18">
        <f>[10]Junho!$D$14</f>
        <v>15.4</v>
      </c>
      <c r="L14" s="18">
        <f>[10]Junho!$D$15</f>
        <v>15.7</v>
      </c>
      <c r="M14" s="18">
        <f>[10]Junho!$D$16</f>
        <v>16.100000000000001</v>
      </c>
      <c r="N14" s="18">
        <f>[10]Junho!$D$17</f>
        <v>15.3</v>
      </c>
      <c r="O14" s="18">
        <f>[10]Junho!$D$18</f>
        <v>17.7</v>
      </c>
      <c r="P14" s="17">
        <f>[10]Junho!$D$19</f>
        <v>16.399999999999999</v>
      </c>
      <c r="Q14" s="17">
        <f>[10]Junho!$D$20</f>
        <v>13.1</v>
      </c>
      <c r="R14" s="17">
        <f>[10]Junho!$D$21</f>
        <v>16.100000000000001</v>
      </c>
      <c r="S14" s="17">
        <f>[10]Junho!$D$22</f>
        <v>16.600000000000001</v>
      </c>
      <c r="T14" s="17">
        <f>[10]Junho!$D$23</f>
        <v>15</v>
      </c>
      <c r="U14" s="17">
        <f>[10]Junho!$D$24</f>
        <v>15.7</v>
      </c>
      <c r="V14" s="17">
        <f>[10]Junho!$D$25</f>
        <v>15.1</v>
      </c>
      <c r="W14" s="17">
        <f>[10]Junho!$D$26</f>
        <v>14.8</v>
      </c>
      <c r="X14" s="17">
        <f>[10]Junho!$D$27</f>
        <v>13.7</v>
      </c>
      <c r="Y14" s="17">
        <f>[10]Junho!$D$28</f>
        <v>13</v>
      </c>
      <c r="Z14" s="17">
        <f>[10]Junho!$D$29</f>
        <v>15.9</v>
      </c>
      <c r="AA14" s="17">
        <f>[10]Junho!$D$30</f>
        <v>17.899999999999999</v>
      </c>
      <c r="AB14" s="17">
        <f>[10]Junho!$D$31</f>
        <v>14.7</v>
      </c>
      <c r="AC14" s="17">
        <f>[10]Junho!$D$32</f>
        <v>12.8</v>
      </c>
      <c r="AD14" s="17">
        <f>[10]Junho!$D$33</f>
        <v>12.2</v>
      </c>
      <c r="AE14" s="17">
        <f>[10]Junho!$D$34</f>
        <v>16.100000000000001</v>
      </c>
      <c r="AF14" s="34">
        <f>MIN(B14:AE14)</f>
        <v>12.2</v>
      </c>
      <c r="AG14" s="37">
        <f>AVERAGE(B14:AE14)</f>
        <v>15.530000000000001</v>
      </c>
    </row>
    <row r="15" spans="1:33" ht="17.100000000000001" customHeight="1" x14ac:dyDescent="0.2">
      <c r="A15" s="15" t="s">
        <v>6</v>
      </c>
      <c r="B15" s="18">
        <f>[11]Junho!$D$5</f>
        <v>20</v>
      </c>
      <c r="C15" s="18">
        <f>[11]Junho!$D$6</f>
        <v>20.9</v>
      </c>
      <c r="D15" s="18">
        <f>[11]Junho!$D$7</f>
        <v>19.100000000000001</v>
      </c>
      <c r="E15" s="18">
        <f>[11]Junho!$D$8</f>
        <v>18.899999999999999</v>
      </c>
      <c r="F15" s="18">
        <f>[11]Junho!$D$9</f>
        <v>15.1</v>
      </c>
      <c r="G15" s="18">
        <f>[11]Junho!$D$10</f>
        <v>14.1</v>
      </c>
      <c r="H15" s="18">
        <f>[11]Junho!$D$11</f>
        <v>14.9</v>
      </c>
      <c r="I15" s="18">
        <f>[11]Junho!$D$12</f>
        <v>15.3</v>
      </c>
      <c r="J15" s="18">
        <f>[11]Junho!$D$13</f>
        <v>16.2</v>
      </c>
      <c r="K15" s="18">
        <f>[11]Junho!$D$14</f>
        <v>18.3</v>
      </c>
      <c r="L15" s="18">
        <f>[11]Junho!$D$15</f>
        <v>17</v>
      </c>
      <c r="M15" s="18">
        <f>[11]Junho!$D$16</f>
        <v>17.2</v>
      </c>
      <c r="N15" s="18">
        <f>[11]Junho!$D$17</f>
        <v>16.7</v>
      </c>
      <c r="O15" s="18">
        <f>[11]Junho!$D$18</f>
        <v>15.8</v>
      </c>
      <c r="P15" s="18">
        <f>[11]Junho!$D$19</f>
        <v>16.899999999999999</v>
      </c>
      <c r="Q15" s="18">
        <f>[11]Junho!$D$20</f>
        <v>13.1</v>
      </c>
      <c r="R15" s="18">
        <f>[11]Junho!$D$21</f>
        <v>15.3</v>
      </c>
      <c r="S15" s="18">
        <f>[11]Junho!$D$22</f>
        <v>16.2</v>
      </c>
      <c r="T15" s="18">
        <f>[11]Junho!$D$23</f>
        <v>17.5</v>
      </c>
      <c r="U15" s="18">
        <f>[11]Junho!$D$24</f>
        <v>16</v>
      </c>
      <c r="V15" s="18">
        <f>[11]Junho!$D$25</f>
        <v>16.8</v>
      </c>
      <c r="W15" s="18">
        <f>[11]Junho!$D$26</f>
        <v>13.7</v>
      </c>
      <c r="X15" s="18">
        <f>[11]Junho!$D$27</f>
        <v>13.7</v>
      </c>
      <c r="Y15" s="18">
        <f>[11]Junho!$D$28</f>
        <v>12.9</v>
      </c>
      <c r="Z15" s="18">
        <f>[11]Junho!$D$29</f>
        <v>16.3</v>
      </c>
      <c r="AA15" s="18">
        <f>[11]Junho!$D$30</f>
        <v>18.100000000000001</v>
      </c>
      <c r="AB15" s="18">
        <f>[11]Junho!$D$31</f>
        <v>17.2</v>
      </c>
      <c r="AC15" s="18">
        <f>[11]Junho!$D$32</f>
        <v>13</v>
      </c>
      <c r="AD15" s="18">
        <f>[11]Junho!$D$33</f>
        <v>12.3</v>
      </c>
      <c r="AE15" s="18">
        <f>[11]Junho!$D$34</f>
        <v>14.3</v>
      </c>
      <c r="AF15" s="34">
        <f t="shared" ref="AF15:AF30" si="5">MIN(B15:AE15)</f>
        <v>12.3</v>
      </c>
      <c r="AG15" s="37">
        <f t="shared" ref="AG15:AG30" si="6">AVERAGE(B15:AE15)</f>
        <v>16.093333333333334</v>
      </c>
    </row>
    <row r="16" spans="1:33" ht="17.100000000000001" customHeight="1" x14ac:dyDescent="0.2">
      <c r="A16" s="15" t="s">
        <v>7</v>
      </c>
      <c r="B16" s="18">
        <f>[12]Junho!$D$5</f>
        <v>16.7</v>
      </c>
      <c r="C16" s="18">
        <f>[12]Junho!$D$6</f>
        <v>18.600000000000001</v>
      </c>
      <c r="D16" s="18">
        <f>[12]Junho!$D$7</f>
        <v>16.3</v>
      </c>
      <c r="E16" s="18">
        <f>[12]Junho!$D$8</f>
        <v>16.7</v>
      </c>
      <c r="F16" s="18">
        <f>[12]Junho!$D$9</f>
        <v>17.600000000000001</v>
      </c>
      <c r="G16" s="18">
        <f>[12]Junho!$D$10</f>
        <v>16</v>
      </c>
      <c r="H16" s="18">
        <f>[12]Junho!$D$11</f>
        <v>14.6</v>
      </c>
      <c r="I16" s="18">
        <f>[12]Junho!$D$12</f>
        <v>15.3</v>
      </c>
      <c r="J16" s="18">
        <f>[12]Junho!$D$13</f>
        <v>18.100000000000001</v>
      </c>
      <c r="K16" s="18">
        <f>[12]Junho!$D$14</f>
        <v>17.3</v>
      </c>
      <c r="L16" s="18">
        <f>[12]Junho!$D$15</f>
        <v>18.2</v>
      </c>
      <c r="M16" s="18">
        <f>[12]Junho!$D$16</f>
        <v>19.5</v>
      </c>
      <c r="N16" s="18">
        <f>[12]Junho!$D$17</f>
        <v>19.2</v>
      </c>
      <c r="O16" s="18">
        <f>[12]Junho!$D$18</f>
        <v>17.5</v>
      </c>
      <c r="P16" s="18">
        <f>[12]Junho!$D$19</f>
        <v>13</v>
      </c>
      <c r="Q16" s="18">
        <f>[12]Junho!$D$20</f>
        <v>8.3000000000000007</v>
      </c>
      <c r="R16" s="18">
        <f>[12]Junho!$D$21</f>
        <v>14.5</v>
      </c>
      <c r="S16" s="18">
        <f>[12]Junho!$D$22</f>
        <v>13.7</v>
      </c>
      <c r="T16" s="18">
        <f>[12]Junho!$D$23</f>
        <v>8.4</v>
      </c>
      <c r="U16" s="18">
        <f>[12]Junho!$D$24</f>
        <v>12.6</v>
      </c>
      <c r="V16" s="18">
        <f>[12]Junho!$D$25</f>
        <v>16.8</v>
      </c>
      <c r="W16" s="18">
        <f>[12]Junho!$D$26</f>
        <v>16.899999999999999</v>
      </c>
      <c r="X16" s="18">
        <f>[12]Junho!$D$27</f>
        <v>14.9</v>
      </c>
      <c r="Y16" s="18">
        <f>[12]Junho!$D$28</f>
        <v>14.6</v>
      </c>
      <c r="Z16" s="18">
        <f>[12]Junho!$D$29</f>
        <v>13.8</v>
      </c>
      <c r="AA16" s="18">
        <f>[12]Junho!$D$30</f>
        <v>15.4</v>
      </c>
      <c r="AB16" s="18">
        <f>[12]Junho!$D$31</f>
        <v>14</v>
      </c>
      <c r="AC16" s="18">
        <f>[12]Junho!$D$32</f>
        <v>14.8</v>
      </c>
      <c r="AD16" s="18">
        <f>[12]Junho!$D$33</f>
        <v>15</v>
      </c>
      <c r="AE16" s="18">
        <f>[12]Junho!$D$34</f>
        <v>16.100000000000001</v>
      </c>
      <c r="AF16" s="34">
        <f t="shared" si="5"/>
        <v>8.3000000000000007</v>
      </c>
      <c r="AG16" s="37">
        <f t="shared" si="6"/>
        <v>15.479999999999999</v>
      </c>
    </row>
    <row r="17" spans="1:33" ht="17.100000000000001" customHeight="1" x14ac:dyDescent="0.2">
      <c r="A17" s="15" t="s">
        <v>8</v>
      </c>
      <c r="B17" s="18">
        <f>[13]Junho!$D$5</f>
        <v>15.2</v>
      </c>
      <c r="C17" s="18">
        <f>[13]Junho!$D$6</f>
        <v>16.899999999999999</v>
      </c>
      <c r="D17" s="18">
        <f>[13]Junho!$D$7</f>
        <v>14.4</v>
      </c>
      <c r="E17" s="18">
        <f>[13]Junho!$D$8</f>
        <v>15.9</v>
      </c>
      <c r="F17" s="18">
        <f>[13]Junho!$D$9</f>
        <v>16.600000000000001</v>
      </c>
      <c r="G17" s="18">
        <f>[13]Junho!$D$10</f>
        <v>15.7</v>
      </c>
      <c r="H17" s="18">
        <f>[13]Junho!$D$11</f>
        <v>15.1</v>
      </c>
      <c r="I17" s="18">
        <f>[13]Junho!$D$12</f>
        <v>17.3</v>
      </c>
      <c r="J17" s="18">
        <f>[13]Junho!$D$13</f>
        <v>14.6</v>
      </c>
      <c r="K17" s="18">
        <f>[13]Junho!$D$14</f>
        <v>18.8</v>
      </c>
      <c r="L17" s="18">
        <f>[13]Junho!$D$15</f>
        <v>18.3</v>
      </c>
      <c r="M17" s="18">
        <f>[13]Junho!$D$16</f>
        <v>18.3</v>
      </c>
      <c r="N17" s="18">
        <f>[13]Junho!$D$17</f>
        <v>18.399999999999999</v>
      </c>
      <c r="O17" s="18">
        <f>[13]Junho!$D$18</f>
        <v>21.1</v>
      </c>
      <c r="P17" s="18">
        <f>[13]Junho!$D$19</f>
        <v>11.5</v>
      </c>
      <c r="Q17" s="18">
        <f>[13]Junho!$D$20</f>
        <v>5.4</v>
      </c>
      <c r="R17" s="18">
        <f>[13]Junho!$D$21</f>
        <v>13</v>
      </c>
      <c r="S17" s="18">
        <f>[13]Junho!$D$22</f>
        <v>15.2</v>
      </c>
      <c r="T17" s="17">
        <f>[13]Junho!$D$23</f>
        <v>8.1999999999999993</v>
      </c>
      <c r="U17" s="17">
        <f>[13]Junho!$D$24</f>
        <v>12.5</v>
      </c>
      <c r="V17" s="17">
        <f>[13]Junho!$D$25</f>
        <v>15.3</v>
      </c>
      <c r="W17" s="17">
        <f>[13]Junho!$D$26</f>
        <v>15.7</v>
      </c>
      <c r="X17" s="17">
        <f>[13]Junho!$D$27</f>
        <v>14.1</v>
      </c>
      <c r="Y17" s="17">
        <f>[13]Junho!$D$28</f>
        <v>14.2</v>
      </c>
      <c r="Z17" s="17">
        <f>[13]Junho!$D$29</f>
        <v>12.4</v>
      </c>
      <c r="AA17" s="17">
        <f>[13]Junho!$D$30</f>
        <v>13.9</v>
      </c>
      <c r="AB17" s="17">
        <f>[13]Junho!$D$31</f>
        <v>12.7</v>
      </c>
      <c r="AC17" s="17">
        <f>[13]Junho!$D$32</f>
        <v>13</v>
      </c>
      <c r="AD17" s="17">
        <f>[13]Junho!$D$33</f>
        <v>13.2</v>
      </c>
      <c r="AE17" s="17">
        <f>[13]Junho!$D$34</f>
        <v>16</v>
      </c>
      <c r="AF17" s="34">
        <f t="shared" si="5"/>
        <v>5.4</v>
      </c>
      <c r="AG17" s="37">
        <f t="shared" si="6"/>
        <v>14.76333333333333</v>
      </c>
    </row>
    <row r="18" spans="1:33" ht="17.100000000000001" customHeight="1" x14ac:dyDescent="0.2">
      <c r="A18" s="15" t="s">
        <v>9</v>
      </c>
      <c r="B18" s="18">
        <f>[14]Junho!$D$5</f>
        <v>17.2</v>
      </c>
      <c r="C18" s="18">
        <f>[14]Junho!$D$6</f>
        <v>18.7</v>
      </c>
      <c r="D18" s="18">
        <f>[14]Junho!$D$7</f>
        <v>15.9</v>
      </c>
      <c r="E18" s="18">
        <f>[14]Junho!$D$8</f>
        <v>17.3</v>
      </c>
      <c r="F18" s="18">
        <f>[14]Junho!$D$9</f>
        <v>17.7</v>
      </c>
      <c r="G18" s="18">
        <f>[14]Junho!$D$10</f>
        <v>17.3</v>
      </c>
      <c r="H18" s="18">
        <f>[14]Junho!$D$11</f>
        <v>17.3</v>
      </c>
      <c r="I18" s="18">
        <f>[14]Junho!$D$12</f>
        <v>17.899999999999999</v>
      </c>
      <c r="J18" s="18">
        <f>[14]Junho!$D$13</f>
        <v>17.399999999999999</v>
      </c>
      <c r="K18" s="18">
        <f>[14]Junho!$D$14</f>
        <v>19</v>
      </c>
      <c r="L18" s="18">
        <f>[14]Junho!$D$15</f>
        <v>18.399999999999999</v>
      </c>
      <c r="M18" s="18">
        <f>[14]Junho!$D$16</f>
        <v>20.7</v>
      </c>
      <c r="N18" s="18">
        <f>[14]Junho!$D$17</f>
        <v>19.399999999999999</v>
      </c>
      <c r="O18" s="18">
        <f>[14]Junho!$D$18</f>
        <v>18.3</v>
      </c>
      <c r="P18" s="18">
        <f>[14]Junho!$D$19</f>
        <v>13.5</v>
      </c>
      <c r="Q18" s="18">
        <f>[14]Junho!$D$20</f>
        <v>8.9</v>
      </c>
      <c r="R18" s="18">
        <f>[14]Junho!$D$21</f>
        <v>14.9</v>
      </c>
      <c r="S18" s="18">
        <f>[14]Junho!$D$22</f>
        <v>15.1</v>
      </c>
      <c r="T18" s="18">
        <f>[14]Junho!$D$23</f>
        <v>10.8</v>
      </c>
      <c r="U18" s="18">
        <f>[14]Junho!$D$24</f>
        <v>12.7</v>
      </c>
      <c r="V18" s="18">
        <f>[14]Junho!$D$25</f>
        <v>16.5</v>
      </c>
      <c r="W18" s="18">
        <f>[14]Junho!$D$26</f>
        <v>17.399999999999999</v>
      </c>
      <c r="X18" s="18">
        <f>[14]Junho!$D$27</f>
        <v>17.2</v>
      </c>
      <c r="Y18" s="18">
        <f>[14]Junho!$D$28</f>
        <v>16.899999999999999</v>
      </c>
      <c r="Z18" s="18">
        <f>[14]Junho!$D$29</f>
        <v>14.2</v>
      </c>
      <c r="AA18" s="18">
        <f>[14]Junho!$D$30</f>
        <v>14.8</v>
      </c>
      <c r="AB18" s="18">
        <f>[14]Junho!$D$31</f>
        <v>14.8</v>
      </c>
      <c r="AC18" s="18">
        <f>[14]Junho!$D$32</f>
        <v>15.1</v>
      </c>
      <c r="AD18" s="18">
        <f>[14]Junho!$D$33</f>
        <v>14.5</v>
      </c>
      <c r="AE18" s="18">
        <f>[14]Junho!$D$34</f>
        <v>16.5</v>
      </c>
      <c r="AF18" s="34">
        <f t="shared" si="5"/>
        <v>8.9</v>
      </c>
      <c r="AG18" s="37">
        <f t="shared" si="6"/>
        <v>16.209999999999997</v>
      </c>
    </row>
    <row r="19" spans="1:33" ht="17.100000000000001" customHeight="1" x14ac:dyDescent="0.2">
      <c r="A19" s="15" t="s">
        <v>49</v>
      </c>
      <c r="B19" s="18">
        <f>[15]Junho!$D$5</f>
        <v>18.8</v>
      </c>
      <c r="C19" s="18">
        <f>[15]Junho!$D$6</f>
        <v>19.600000000000001</v>
      </c>
      <c r="D19" s="18">
        <f>[15]Junho!$D$7</f>
        <v>17.8</v>
      </c>
      <c r="E19" s="18">
        <f>[15]Junho!$D$8</f>
        <v>18.899999999999999</v>
      </c>
      <c r="F19" s="18">
        <f>[15]Junho!$D$9</f>
        <v>18.899999999999999</v>
      </c>
      <c r="G19" s="18">
        <f>[15]Junho!$D$10</f>
        <v>14.1</v>
      </c>
      <c r="H19" s="18">
        <f>[15]Junho!$D$11</f>
        <v>14.8</v>
      </c>
      <c r="I19" s="18">
        <f>[15]Junho!$D$12</f>
        <v>15.4</v>
      </c>
      <c r="J19" s="18">
        <f>[15]Junho!$D$13</f>
        <v>15.1</v>
      </c>
      <c r="K19" s="18">
        <f>[15]Junho!$D$14</f>
        <v>17</v>
      </c>
      <c r="L19" s="18">
        <f>[15]Junho!$D$15</f>
        <v>18.2</v>
      </c>
      <c r="M19" s="18">
        <f>[15]Junho!$D$16</f>
        <v>21.9</v>
      </c>
      <c r="N19" s="18">
        <f>[15]Junho!$D$17</f>
        <v>18.2</v>
      </c>
      <c r="O19" s="18">
        <f>[15]Junho!$D$18</f>
        <v>19.600000000000001</v>
      </c>
      <c r="P19" s="18">
        <f>[15]Junho!$D$19</f>
        <v>15</v>
      </c>
      <c r="Q19" s="18">
        <f>[15]Junho!$D$20</f>
        <v>12.2</v>
      </c>
      <c r="R19" s="18">
        <f>[15]Junho!$D$21</f>
        <v>15</v>
      </c>
      <c r="S19" s="18">
        <f>[15]Junho!$D$22</f>
        <v>14.1</v>
      </c>
      <c r="T19" s="18">
        <f>[15]Junho!$D$23</f>
        <v>9.8000000000000007</v>
      </c>
      <c r="U19" s="18">
        <f>[15]Junho!$D$24</f>
        <v>15.4</v>
      </c>
      <c r="V19" s="18">
        <f>[15]Junho!$D$25</f>
        <v>15.1</v>
      </c>
      <c r="W19" s="18">
        <f>[15]Junho!$D$26</f>
        <v>15</v>
      </c>
      <c r="X19" s="18">
        <f>[15]Junho!$D$27</f>
        <v>14.4</v>
      </c>
      <c r="Y19" s="18">
        <f>[15]Junho!$D$28</f>
        <v>13.6</v>
      </c>
      <c r="Z19" s="18">
        <f>[15]Junho!$D$29</f>
        <v>16.8</v>
      </c>
      <c r="AA19" s="18">
        <f>[15]Junho!$D$30</f>
        <v>17.7</v>
      </c>
      <c r="AB19" s="18">
        <f>[15]Junho!$D$31</f>
        <v>16.7</v>
      </c>
      <c r="AC19" s="18">
        <f>[15]Junho!$D$32</f>
        <v>14.9</v>
      </c>
      <c r="AD19" s="18">
        <f>[15]Junho!$D$33</f>
        <v>15.7</v>
      </c>
      <c r="AE19" s="18">
        <f>[15]Junho!$D$34</f>
        <v>18.5</v>
      </c>
      <c r="AF19" s="34">
        <f t="shared" si="5"/>
        <v>9.8000000000000007</v>
      </c>
      <c r="AG19" s="37">
        <f t="shared" si="6"/>
        <v>16.27333333333333</v>
      </c>
    </row>
    <row r="20" spans="1:33" ht="17.100000000000001" customHeight="1" x14ac:dyDescent="0.2">
      <c r="A20" s="15" t="s">
        <v>10</v>
      </c>
      <c r="B20" s="18">
        <f>[16]Junho!$D$5</f>
        <v>16.7</v>
      </c>
      <c r="C20" s="18">
        <f>[16]Junho!$D$6</f>
        <v>17.7</v>
      </c>
      <c r="D20" s="18">
        <f>[16]Junho!$D$7</f>
        <v>16.100000000000001</v>
      </c>
      <c r="E20" s="18">
        <f>[16]Junho!$D$8</f>
        <v>16.2</v>
      </c>
      <c r="F20" s="18">
        <f>[16]Junho!$D$9</f>
        <v>16</v>
      </c>
      <c r="G20" s="18">
        <f>[16]Junho!$D$10</f>
        <v>16.399999999999999</v>
      </c>
      <c r="H20" s="18">
        <f>[16]Junho!$D$11</f>
        <v>14</v>
      </c>
      <c r="I20" s="18">
        <f>[16]Junho!$D$12</f>
        <v>15.1</v>
      </c>
      <c r="J20" s="18">
        <f>[16]Junho!$D$13</f>
        <v>15.5</v>
      </c>
      <c r="K20" s="18">
        <f>[16]Junho!$D$14</f>
        <v>17.600000000000001</v>
      </c>
      <c r="L20" s="18">
        <f>[16]Junho!$D$15</f>
        <v>19.5</v>
      </c>
      <c r="M20" s="18">
        <f>[16]Junho!$D$16</f>
        <v>19.100000000000001</v>
      </c>
      <c r="N20" s="18">
        <f>[16]Junho!$D$17</f>
        <v>18.899999999999999</v>
      </c>
      <c r="O20" s="18">
        <f>[16]Junho!$D$18</f>
        <v>19.5</v>
      </c>
      <c r="P20" s="18">
        <f>[16]Junho!$D$19</f>
        <v>11.8</v>
      </c>
      <c r="Q20" s="18">
        <f>[16]Junho!$D$20</f>
        <v>6.2</v>
      </c>
      <c r="R20" s="18">
        <f>[16]Junho!$D$21</f>
        <v>12.5</v>
      </c>
      <c r="S20" s="18">
        <f>[16]Junho!$D$22</f>
        <v>14.4</v>
      </c>
      <c r="T20" s="18">
        <f>[16]Junho!$D$23</f>
        <v>8.1999999999999993</v>
      </c>
      <c r="U20" s="18">
        <f>[16]Junho!$D$24</f>
        <v>12.6</v>
      </c>
      <c r="V20" s="18">
        <f>[16]Junho!$D$25</f>
        <v>14.1</v>
      </c>
      <c r="W20" s="18">
        <f>[16]Junho!$D$26</f>
        <v>15.4</v>
      </c>
      <c r="X20" s="18">
        <f>[16]Junho!$D$27</f>
        <v>13.7</v>
      </c>
      <c r="Y20" s="18">
        <f>[16]Junho!$D$28</f>
        <v>13.6</v>
      </c>
      <c r="Z20" s="18">
        <f>[16]Junho!$D$29</f>
        <v>14.6</v>
      </c>
      <c r="AA20" s="18">
        <f>[16]Junho!$D$30</f>
        <v>15</v>
      </c>
      <c r="AB20" s="18">
        <f>[16]Junho!$D$31</f>
        <v>13.1</v>
      </c>
      <c r="AC20" s="18">
        <f>[16]Junho!$D$32</f>
        <v>13.4</v>
      </c>
      <c r="AD20" s="18">
        <f>[16]Junho!$D$33</f>
        <v>13.7</v>
      </c>
      <c r="AE20" s="18">
        <f>[16]Junho!$D$34</f>
        <v>16.5</v>
      </c>
      <c r="AF20" s="34">
        <f t="shared" si="5"/>
        <v>6.2</v>
      </c>
      <c r="AG20" s="37">
        <f t="shared" si="6"/>
        <v>14.903333333333334</v>
      </c>
    </row>
    <row r="21" spans="1:33" ht="17.100000000000001" customHeight="1" x14ac:dyDescent="0.2">
      <c r="A21" s="15" t="s">
        <v>11</v>
      </c>
      <c r="B21" s="18">
        <f>[17]Junho!$D$5</f>
        <v>17.399999999999999</v>
      </c>
      <c r="C21" s="18">
        <f>[17]Junho!$D$6</f>
        <v>19</v>
      </c>
      <c r="D21" s="18">
        <f>[17]Junho!$D$7</f>
        <v>17.8</v>
      </c>
      <c r="E21" s="18">
        <f>[17]Junho!$D$8</f>
        <v>16</v>
      </c>
      <c r="F21" s="18">
        <f>[17]Junho!$D$9</f>
        <v>13.7</v>
      </c>
      <c r="G21" s="18">
        <f>[17]Junho!$D$10</f>
        <v>12.2</v>
      </c>
      <c r="H21" s="18">
        <f>[17]Junho!$D$11</f>
        <v>10.9</v>
      </c>
      <c r="I21" s="18">
        <f>[17]Junho!$D$12</f>
        <v>13.4</v>
      </c>
      <c r="J21" s="18">
        <f>[17]Junho!$D$13</f>
        <v>13.3</v>
      </c>
      <c r="K21" s="18">
        <f>[17]Junho!$D$14</f>
        <v>13.9</v>
      </c>
      <c r="L21" s="18">
        <f>[17]Junho!$D$15</f>
        <v>16.2</v>
      </c>
      <c r="M21" s="18">
        <f>[17]Junho!$D$16</f>
        <v>18.2</v>
      </c>
      <c r="N21" s="18">
        <f>[17]Junho!$D$17</f>
        <v>16</v>
      </c>
      <c r="O21" s="18">
        <f>[17]Junho!$D$18</f>
        <v>16.3</v>
      </c>
      <c r="P21" s="18">
        <f>[17]Junho!$D$19</f>
        <v>13.3</v>
      </c>
      <c r="Q21" s="18">
        <f>[17]Junho!$D$20</f>
        <v>9.6</v>
      </c>
      <c r="R21" s="18">
        <f>[17]Junho!$D$21</f>
        <v>11.7</v>
      </c>
      <c r="S21" s="18">
        <f>[17]Junho!$D$22</f>
        <v>14.7</v>
      </c>
      <c r="T21" s="18">
        <f>[17]Junho!$D$23</f>
        <v>8.9</v>
      </c>
      <c r="U21" s="18">
        <f>[17]Junho!$D$24</f>
        <v>14.1</v>
      </c>
      <c r="V21" s="18">
        <f>[17]Junho!$D$25</f>
        <v>12.8</v>
      </c>
      <c r="W21" s="18">
        <f>[17]Junho!$D$26</f>
        <v>12.3</v>
      </c>
      <c r="X21" s="18">
        <f>[17]Junho!$D$27</f>
        <v>12.3</v>
      </c>
      <c r="Y21" s="18">
        <f>[17]Junho!$D$28</f>
        <v>11.5</v>
      </c>
      <c r="Z21" s="18">
        <f>[17]Junho!$D$29</f>
        <v>14.4</v>
      </c>
      <c r="AA21" s="18">
        <f>[17]Junho!$D$30</f>
        <v>15</v>
      </c>
      <c r="AB21" s="18">
        <f>[17]Junho!$D$31</f>
        <v>14.2</v>
      </c>
      <c r="AC21" s="18">
        <f>[17]Junho!$D$32</f>
        <v>11.6</v>
      </c>
      <c r="AD21" s="18">
        <f>[17]Junho!$D$33</f>
        <v>10.1</v>
      </c>
      <c r="AE21" s="18">
        <f>[17]Junho!$D$34</f>
        <v>14.9</v>
      </c>
      <c r="AF21" s="34">
        <f t="shared" si="5"/>
        <v>8.9</v>
      </c>
      <c r="AG21" s="37">
        <f t="shared" si="6"/>
        <v>13.856666666666667</v>
      </c>
    </row>
    <row r="22" spans="1:33" ht="17.100000000000001" customHeight="1" x14ac:dyDescent="0.2">
      <c r="A22" s="15" t="s">
        <v>12</v>
      </c>
      <c r="B22" s="18" t="str">
        <f>[18]Junho!$D$5</f>
        <v>*</v>
      </c>
      <c r="C22" s="18" t="str">
        <f>[18]Junho!$D$6</f>
        <v>*</v>
      </c>
      <c r="D22" s="18" t="str">
        <f>[18]Junho!$D$7</f>
        <v>*</v>
      </c>
      <c r="E22" s="18" t="str">
        <f>[18]Junho!$D$8</f>
        <v>*</v>
      </c>
      <c r="F22" s="18" t="str">
        <f>[18]Junho!$D$9</f>
        <v>*</v>
      </c>
      <c r="G22" s="18" t="str">
        <f>[18]Junho!$D$10</f>
        <v>*</v>
      </c>
      <c r="H22" s="18" t="str">
        <f>[18]Junho!$D$11</f>
        <v>*</v>
      </c>
      <c r="I22" s="18" t="str">
        <f>[18]Junho!$D$12</f>
        <v>*</v>
      </c>
      <c r="J22" s="18" t="str">
        <f>[18]Junho!$D$13</f>
        <v>*</v>
      </c>
      <c r="K22" s="18" t="str">
        <f>[18]Junho!$D$14</f>
        <v>*</v>
      </c>
      <c r="L22" s="18" t="str">
        <f>[18]Junho!$D$15</f>
        <v>*</v>
      </c>
      <c r="M22" s="18" t="str">
        <f>[18]Junho!$D$16</f>
        <v>*</v>
      </c>
      <c r="N22" s="18" t="str">
        <f>[18]Junho!$D$17</f>
        <v>*</v>
      </c>
      <c r="O22" s="18" t="str">
        <f>[18]Junho!$D$18</f>
        <v>*</v>
      </c>
      <c r="P22" s="18" t="str">
        <f>[18]Junho!$D$19</f>
        <v>*</v>
      </c>
      <c r="Q22" s="18" t="str">
        <f>[18]Junho!$D$20</f>
        <v>*</v>
      </c>
      <c r="R22" s="18" t="str">
        <f>[18]Junho!$D$21</f>
        <v>*</v>
      </c>
      <c r="S22" s="18" t="str">
        <f>[18]Junho!$D$22</f>
        <v>*</v>
      </c>
      <c r="T22" s="18" t="str">
        <f>[18]Junho!$D$23</f>
        <v>*</v>
      </c>
      <c r="U22" s="18" t="str">
        <f>[18]Junho!$D$24</f>
        <v>*</v>
      </c>
      <c r="V22" s="18" t="str">
        <f>[18]Junho!$D$25</f>
        <v>*</v>
      </c>
      <c r="W22" s="18" t="str">
        <f>[18]Junho!$D$26</f>
        <v>*</v>
      </c>
      <c r="X22" s="18" t="str">
        <f>[18]Junho!$D$27</f>
        <v>*</v>
      </c>
      <c r="Y22" s="18" t="str">
        <f>[18]Junho!$D$28</f>
        <v>*</v>
      </c>
      <c r="Z22" s="18" t="str">
        <f>[18]Junho!$D$29</f>
        <v>*</v>
      </c>
      <c r="AA22" s="18" t="str">
        <f>[18]Junho!$D$30</f>
        <v>*</v>
      </c>
      <c r="AB22" s="18" t="str">
        <f>[18]Junho!$D$31</f>
        <v>*</v>
      </c>
      <c r="AC22" s="18" t="str">
        <f>[18]Junho!$D$32</f>
        <v>*</v>
      </c>
      <c r="AD22" s="18" t="str">
        <f>[18]Junho!$D$33</f>
        <v>*</v>
      </c>
      <c r="AE22" s="18" t="str">
        <f>[18]Junho!$D$34</f>
        <v>*</v>
      </c>
      <c r="AF22" s="34" t="s">
        <v>137</v>
      </c>
      <c r="AG22" s="37" t="s">
        <v>137</v>
      </c>
    </row>
    <row r="23" spans="1:33" ht="17.100000000000001" customHeight="1" x14ac:dyDescent="0.2">
      <c r="A23" s="15" t="s">
        <v>13</v>
      </c>
      <c r="B23" s="17">
        <f>[19]Junho!$D$5</f>
        <v>19.600000000000001</v>
      </c>
      <c r="C23" s="17">
        <f>[19]Junho!$D$6</f>
        <v>20.9</v>
      </c>
      <c r="D23" s="17">
        <f>[19]Junho!$D$7</f>
        <v>20</v>
      </c>
      <c r="E23" s="17">
        <f>[19]Junho!$D$8</f>
        <v>19.2</v>
      </c>
      <c r="F23" s="17">
        <f>[19]Junho!$D$9</f>
        <v>16.2</v>
      </c>
      <c r="G23" s="17">
        <f>[19]Junho!$D$10</f>
        <v>13</v>
      </c>
      <c r="H23" s="17">
        <f>[19]Junho!$D$11</f>
        <v>15.3</v>
      </c>
      <c r="I23" s="17">
        <f>[19]Junho!$D$12</f>
        <v>16.399999999999999</v>
      </c>
      <c r="J23" s="17">
        <f>[19]Junho!$D$13</f>
        <v>16.600000000000001</v>
      </c>
      <c r="K23" s="17">
        <f>[19]Junho!$D$14</f>
        <v>17.100000000000001</v>
      </c>
      <c r="L23" s="17">
        <f>[19]Junho!$D$15</f>
        <v>18.5</v>
      </c>
      <c r="M23" s="17">
        <f>[19]Junho!$D$16</f>
        <v>19.7</v>
      </c>
      <c r="N23" s="17">
        <f>[19]Junho!$D$17</f>
        <v>16.8</v>
      </c>
      <c r="O23" s="17">
        <f>[19]Junho!$D$18</f>
        <v>18</v>
      </c>
      <c r="P23" s="17">
        <f>[19]Junho!$D$19</f>
        <v>17.3</v>
      </c>
      <c r="Q23" s="17">
        <f>[19]Junho!$D$20</f>
        <v>14</v>
      </c>
      <c r="R23" s="17">
        <f>[19]Junho!$D$21</f>
        <v>14.5</v>
      </c>
      <c r="S23" s="17">
        <f>[19]Junho!$D$22</f>
        <v>16.600000000000001</v>
      </c>
      <c r="T23" s="17">
        <f>[19]Junho!$D$23</f>
        <v>13.9</v>
      </c>
      <c r="U23" s="17">
        <f>[19]Junho!$D$24</f>
        <v>12.9</v>
      </c>
      <c r="V23" s="17">
        <f>[19]Junho!$D$25</f>
        <v>14.6</v>
      </c>
      <c r="W23" s="17">
        <f>[19]Junho!$D$26</f>
        <v>14.2</v>
      </c>
      <c r="X23" s="17">
        <f>[19]Junho!$D$27</f>
        <v>13</v>
      </c>
      <c r="Y23" s="17">
        <f>[19]Junho!$D$28</f>
        <v>12.8</v>
      </c>
      <c r="Z23" s="17">
        <f>[19]Junho!$D$29</f>
        <v>12.6</v>
      </c>
      <c r="AA23" s="17">
        <f>[19]Junho!$D$30</f>
        <v>16</v>
      </c>
      <c r="AB23" s="17">
        <f>[19]Junho!$D$31</f>
        <v>16</v>
      </c>
      <c r="AC23" s="17">
        <f>[19]Junho!$D$32</f>
        <v>17.2</v>
      </c>
      <c r="AD23" s="17">
        <f>[19]Junho!$D$33</f>
        <v>16.100000000000001</v>
      </c>
      <c r="AE23" s="17">
        <f>[19]Junho!$D$34</f>
        <v>17.100000000000001</v>
      </c>
      <c r="AF23" s="34">
        <f t="shared" si="5"/>
        <v>12.6</v>
      </c>
      <c r="AG23" s="37">
        <f t="shared" si="6"/>
        <v>16.203333333333333</v>
      </c>
    </row>
    <row r="24" spans="1:33" ht="17.100000000000001" customHeight="1" x14ac:dyDescent="0.2">
      <c r="A24" s="15" t="s">
        <v>14</v>
      </c>
      <c r="B24" s="18">
        <f>[20]Junho!$D$5</f>
        <v>19.600000000000001</v>
      </c>
      <c r="C24" s="18">
        <f>[20]Junho!$D$6</f>
        <v>19.3</v>
      </c>
      <c r="D24" s="18">
        <f>[20]Junho!$D$7</f>
        <v>16.3</v>
      </c>
      <c r="E24" s="18">
        <f>[20]Junho!$D$8</f>
        <v>16.399999999999999</v>
      </c>
      <c r="F24" s="18">
        <f>[20]Junho!$D$9</f>
        <v>15.3</v>
      </c>
      <c r="G24" s="18">
        <f>[20]Junho!$D$10</f>
        <v>15.4</v>
      </c>
      <c r="H24" s="18">
        <f>[20]Junho!$D$11</f>
        <v>17.5</v>
      </c>
      <c r="I24" s="18">
        <f>[20]Junho!$D$12</f>
        <v>14.9</v>
      </c>
      <c r="J24" s="18">
        <f>[20]Junho!$D$13</f>
        <v>14.8</v>
      </c>
      <c r="K24" s="18">
        <f>[20]Junho!$D$14</f>
        <v>14.5</v>
      </c>
      <c r="L24" s="18">
        <f>[20]Junho!$D$15</f>
        <v>14.7</v>
      </c>
      <c r="M24" s="18">
        <f>[20]Junho!$D$16</f>
        <v>15.2</v>
      </c>
      <c r="N24" s="18">
        <f>[20]Junho!$D$17</f>
        <v>14.6</v>
      </c>
      <c r="O24" s="18">
        <f>[20]Junho!$D$18</f>
        <v>16.7</v>
      </c>
      <c r="P24" s="18">
        <f>[20]Junho!$D$19</f>
        <v>16.600000000000001</v>
      </c>
      <c r="Q24" s="18">
        <f>[20]Junho!$D$20</f>
        <v>15</v>
      </c>
      <c r="R24" s="18">
        <f>[20]Junho!$D$21</f>
        <v>14.3</v>
      </c>
      <c r="S24" s="18">
        <f>[20]Junho!$D$22</f>
        <v>17</v>
      </c>
      <c r="T24" s="18">
        <f>[20]Junho!$D$23</f>
        <v>17.2</v>
      </c>
      <c r="U24" s="18">
        <f>[20]Junho!$D$24</f>
        <v>14.8</v>
      </c>
      <c r="V24" s="18">
        <f>[20]Junho!$D$25</f>
        <v>15.6</v>
      </c>
      <c r="W24" s="18">
        <f>[20]Junho!$D$26</f>
        <v>13.4</v>
      </c>
      <c r="X24" s="18">
        <f>[20]Junho!$D$27</f>
        <v>13.4</v>
      </c>
      <c r="Y24" s="18">
        <f>[20]Junho!$D$28</f>
        <v>13.3</v>
      </c>
      <c r="Z24" s="18">
        <f>[20]Junho!$D$29</f>
        <v>18</v>
      </c>
      <c r="AA24" s="18">
        <f>[20]Junho!$D$30</f>
        <v>16.8</v>
      </c>
      <c r="AB24" s="18">
        <f>[20]Junho!$D$31</f>
        <v>14.5</v>
      </c>
      <c r="AC24" s="18">
        <f>[20]Junho!$D$32</f>
        <v>9.6999999999999993</v>
      </c>
      <c r="AD24" s="18">
        <f>[20]Junho!$D$33</f>
        <v>11.1</v>
      </c>
      <c r="AE24" s="18">
        <f>[20]Junho!$D$34</f>
        <v>13.1</v>
      </c>
      <c r="AF24" s="34">
        <f t="shared" si="5"/>
        <v>9.6999999999999993</v>
      </c>
      <c r="AG24" s="37">
        <f t="shared" si="6"/>
        <v>15.3</v>
      </c>
    </row>
    <row r="25" spans="1:33" ht="17.100000000000001" customHeight="1" x14ac:dyDescent="0.2">
      <c r="A25" s="15" t="s">
        <v>15</v>
      </c>
      <c r="B25" s="18">
        <f>[21]Junho!$D$5</f>
        <v>14.7</v>
      </c>
      <c r="C25" s="18">
        <f>[21]Junho!$D$6</f>
        <v>17.2</v>
      </c>
      <c r="D25" s="18">
        <f>[21]Junho!$D$7</f>
        <v>16</v>
      </c>
      <c r="E25" s="18">
        <f>[21]Junho!$D$8</f>
        <v>16.600000000000001</v>
      </c>
      <c r="F25" s="18">
        <f>[21]Junho!$D$9</f>
        <v>15.9</v>
      </c>
      <c r="G25" s="18">
        <f>[21]Junho!$D$10</f>
        <v>14.7</v>
      </c>
      <c r="H25" s="18">
        <f>[21]Junho!$D$11</f>
        <v>15.3</v>
      </c>
      <c r="I25" s="18">
        <f>[21]Junho!$D$12</f>
        <v>16.8</v>
      </c>
      <c r="J25" s="18">
        <f>[21]Junho!$D$13</f>
        <v>15.7</v>
      </c>
      <c r="K25" s="18">
        <f>[21]Junho!$D$14</f>
        <v>16.5</v>
      </c>
      <c r="L25" s="18">
        <f>[21]Junho!$D$15</f>
        <v>18.899999999999999</v>
      </c>
      <c r="M25" s="18">
        <f>[21]Junho!$D$16</f>
        <v>18.100000000000001</v>
      </c>
      <c r="N25" s="18">
        <f>[21]Junho!$D$17</f>
        <v>18.100000000000001</v>
      </c>
      <c r="O25" s="18">
        <f>[21]Junho!$D$18</f>
        <v>20.100000000000001</v>
      </c>
      <c r="P25" s="18">
        <f>[21]Junho!$D$19</f>
        <v>12.4</v>
      </c>
      <c r="Q25" s="18">
        <f>[21]Junho!$D$20</f>
        <v>6.1</v>
      </c>
      <c r="R25" s="18">
        <f>[21]Junho!$D$21</f>
        <v>13</v>
      </c>
      <c r="S25" s="18">
        <f>[21]Junho!$D$22</f>
        <v>11.4</v>
      </c>
      <c r="T25" s="18">
        <f>[21]Junho!$D$23</f>
        <v>7.2</v>
      </c>
      <c r="U25" s="18">
        <f>[21]Junho!$D$24</f>
        <v>11.5</v>
      </c>
      <c r="V25" s="18">
        <f>[21]Junho!$D$25</f>
        <v>14.7</v>
      </c>
      <c r="W25" s="18">
        <f>[21]Junho!$D$26</f>
        <v>15</v>
      </c>
      <c r="X25" s="18">
        <f>[21]Junho!$D$27</f>
        <v>15.1</v>
      </c>
      <c r="Y25" s="18">
        <f>[21]Junho!$D$28</f>
        <v>14.4</v>
      </c>
      <c r="Z25" s="18">
        <f>[21]Junho!$D$29</f>
        <v>12.6</v>
      </c>
      <c r="AA25" s="18">
        <f>[21]Junho!$D$30</f>
        <v>13.8</v>
      </c>
      <c r="AB25" s="18">
        <f>[21]Junho!$D$31</f>
        <v>13.1</v>
      </c>
      <c r="AC25" s="18">
        <f>[21]Junho!$D$32</f>
        <v>12.9</v>
      </c>
      <c r="AD25" s="18">
        <f>[21]Junho!$D$33</f>
        <v>12.9</v>
      </c>
      <c r="AE25" s="18">
        <f>[21]Junho!$D$34</f>
        <v>16.600000000000001</v>
      </c>
      <c r="AF25" s="34">
        <f t="shared" si="5"/>
        <v>6.1</v>
      </c>
      <c r="AG25" s="37">
        <f t="shared" si="6"/>
        <v>14.576666666666666</v>
      </c>
    </row>
    <row r="26" spans="1:33" ht="17.100000000000001" customHeight="1" x14ac:dyDescent="0.2">
      <c r="A26" s="15" t="s">
        <v>16</v>
      </c>
      <c r="B26" s="18">
        <f>[22]Junho!$D$5</f>
        <v>17.899999999999999</v>
      </c>
      <c r="C26" s="18">
        <f>[22]Junho!$D$6</f>
        <v>19.3</v>
      </c>
      <c r="D26" s="18">
        <f>[22]Junho!$D$7</f>
        <v>19.100000000000001</v>
      </c>
      <c r="E26" s="18">
        <f>[22]Junho!$D$8</f>
        <v>19.8</v>
      </c>
      <c r="F26" s="18">
        <f>[22]Junho!$D$9</f>
        <v>20.6</v>
      </c>
      <c r="G26" s="18">
        <f>[22]Junho!$D$10</f>
        <v>16.100000000000001</v>
      </c>
      <c r="H26" s="18" t="str">
        <f>[22]Junho!$D$11</f>
        <v>*</v>
      </c>
      <c r="I26" s="18" t="str">
        <f>[22]Junho!$D$12</f>
        <v>*</v>
      </c>
      <c r="J26" s="18" t="str">
        <f>[22]Junho!$D$13</f>
        <v>*</v>
      </c>
      <c r="K26" s="18" t="str">
        <f>[22]Junho!$D$14</f>
        <v>*</v>
      </c>
      <c r="L26" s="18" t="str">
        <f>[22]Junho!$D$15</f>
        <v>*</v>
      </c>
      <c r="M26" s="18" t="str">
        <f>[22]Junho!$D$16</f>
        <v>*</v>
      </c>
      <c r="N26" s="18" t="str">
        <f>[22]Junho!$D$17</f>
        <v>*</v>
      </c>
      <c r="O26" s="18" t="str">
        <f>[22]Junho!$D$18</f>
        <v>*</v>
      </c>
      <c r="P26" s="18" t="str">
        <f>[22]Junho!$D$19</f>
        <v>*</v>
      </c>
      <c r="Q26" s="18" t="str">
        <f>[22]Junho!$D$20</f>
        <v>*</v>
      </c>
      <c r="R26" s="18" t="str">
        <f>[22]Junho!$D$21</f>
        <v>*</v>
      </c>
      <c r="S26" s="18" t="str">
        <f>[22]Junho!$D$22</f>
        <v>*</v>
      </c>
      <c r="T26" s="18" t="str">
        <f>[22]Junho!$D$23</f>
        <v>*</v>
      </c>
      <c r="U26" s="18" t="str">
        <f>[22]Junho!$D$24</f>
        <v>*</v>
      </c>
      <c r="V26" s="18" t="str">
        <f>[22]Junho!$D$25</f>
        <v>*</v>
      </c>
      <c r="W26" s="18" t="str">
        <f>[22]Junho!$D$26</f>
        <v>*</v>
      </c>
      <c r="X26" s="18" t="str">
        <f>[22]Junho!$D$27</f>
        <v>*</v>
      </c>
      <c r="Y26" s="18" t="str">
        <f>[22]Junho!$D$28</f>
        <v>*</v>
      </c>
      <c r="Z26" s="18" t="str">
        <f>[22]Junho!$D$29</f>
        <v>*</v>
      </c>
      <c r="AA26" s="18" t="str">
        <f>[22]Junho!$D$30</f>
        <v>*</v>
      </c>
      <c r="AB26" s="18" t="str">
        <f>[22]Junho!$D$31</f>
        <v>*</v>
      </c>
      <c r="AC26" s="18" t="str">
        <f>[22]Junho!$D$32</f>
        <v>*</v>
      </c>
      <c r="AD26" s="18" t="str">
        <f>[22]Junho!$D$33</f>
        <v>*</v>
      </c>
      <c r="AE26" s="18" t="str">
        <f>[22]Junho!$D$34</f>
        <v>*</v>
      </c>
      <c r="AF26" s="34">
        <f t="shared" si="5"/>
        <v>16.100000000000001</v>
      </c>
      <c r="AG26" s="37">
        <f t="shared" si="6"/>
        <v>18.8</v>
      </c>
    </row>
    <row r="27" spans="1:33" ht="17.100000000000001" customHeight="1" x14ac:dyDescent="0.2">
      <c r="A27" s="15" t="s">
        <v>17</v>
      </c>
      <c r="B27" s="18">
        <f>[23]Junho!$D$5</f>
        <v>17.7</v>
      </c>
      <c r="C27" s="18">
        <f>[23]Junho!$D$6</f>
        <v>19.2</v>
      </c>
      <c r="D27" s="18">
        <f>[23]Junho!$D$7</f>
        <v>16.3</v>
      </c>
      <c r="E27" s="18">
        <f>[23]Junho!$D$8</f>
        <v>16.100000000000001</v>
      </c>
      <c r="F27" s="18">
        <f>[23]Junho!$D$9</f>
        <v>13.8</v>
      </c>
      <c r="G27" s="18">
        <f>[23]Junho!$D$10</f>
        <v>16.600000000000001</v>
      </c>
      <c r="H27" s="18">
        <f>[23]Junho!$D$11</f>
        <v>13.4</v>
      </c>
      <c r="I27" s="18">
        <f>[23]Junho!$D$12</f>
        <v>14.9</v>
      </c>
      <c r="J27" s="18">
        <f>[23]Junho!$D$13</f>
        <v>17.399999999999999</v>
      </c>
      <c r="K27" s="18">
        <f>[23]Junho!$D$14</f>
        <v>14.7</v>
      </c>
      <c r="L27" s="18">
        <f>[23]Junho!$D$15</f>
        <v>16</v>
      </c>
      <c r="M27" s="18">
        <f>[23]Junho!$D$16</f>
        <v>18.899999999999999</v>
      </c>
      <c r="N27" s="18">
        <f>[23]Junho!$D$17</f>
        <v>16.7</v>
      </c>
      <c r="O27" s="18">
        <f>[23]Junho!$D$18</f>
        <v>16.2</v>
      </c>
      <c r="P27" s="18">
        <f>[23]Junho!$D$19</f>
        <v>13.4</v>
      </c>
      <c r="Q27" s="18">
        <f>[23]Junho!$D$20</f>
        <v>8.6999999999999993</v>
      </c>
      <c r="R27" s="18">
        <f>[23]Junho!$D$21</f>
        <v>13.3</v>
      </c>
      <c r="S27" s="18">
        <f>[23]Junho!$D$22</f>
        <v>15.9</v>
      </c>
      <c r="T27" s="18">
        <f>[23]Junho!$D$23</f>
        <v>10</v>
      </c>
      <c r="U27" s="18">
        <f>[23]Junho!$D$24</f>
        <v>12.8</v>
      </c>
      <c r="V27" s="18">
        <f>[23]Junho!$D$25</f>
        <v>14</v>
      </c>
      <c r="W27" s="18">
        <f>[23]Junho!$D$26</f>
        <v>14.1</v>
      </c>
      <c r="X27" s="18">
        <f>[23]Junho!$D$27</f>
        <v>11.6</v>
      </c>
      <c r="Y27" s="18">
        <f>[23]Junho!$D$28</f>
        <v>10.8</v>
      </c>
      <c r="Z27" s="18">
        <f>[23]Junho!$D$29</f>
        <v>14.1</v>
      </c>
      <c r="AA27" s="18">
        <f>[23]Junho!$D$30</f>
        <v>14.5</v>
      </c>
      <c r="AB27" s="18">
        <f>[23]Junho!$D$31</f>
        <v>13.2</v>
      </c>
      <c r="AC27" s="18">
        <f>[23]Junho!$D$32</f>
        <v>12.3</v>
      </c>
      <c r="AD27" s="18">
        <f>[23]Junho!$D$33</f>
        <v>12.9</v>
      </c>
      <c r="AE27" s="18">
        <f>[23]Junho!$D$34</f>
        <v>14.3</v>
      </c>
      <c r="AF27" s="34">
        <f>MIN(B27:AE27)</f>
        <v>8.6999999999999993</v>
      </c>
      <c r="AG27" s="37">
        <f>AVERAGE(B27:AE27)</f>
        <v>14.460000000000003</v>
      </c>
    </row>
    <row r="28" spans="1:33" ht="17.100000000000001" customHeight="1" x14ac:dyDescent="0.2">
      <c r="A28" s="15" t="s">
        <v>18</v>
      </c>
      <c r="B28" s="18">
        <f>[24]Junho!$D$5</f>
        <v>18.899999999999999</v>
      </c>
      <c r="C28" s="18">
        <f>[24]Junho!$D$6</f>
        <v>19.399999999999999</v>
      </c>
      <c r="D28" s="18">
        <f>[24]Junho!$D$7</f>
        <v>17.100000000000001</v>
      </c>
      <c r="E28" s="18">
        <f>[24]Junho!$D$8</f>
        <v>17.600000000000001</v>
      </c>
      <c r="F28" s="18">
        <f>[24]Junho!$D$9</f>
        <v>15.5</v>
      </c>
      <c r="G28" s="18">
        <f>[24]Junho!$D$10</f>
        <v>14.3</v>
      </c>
      <c r="H28" s="18">
        <f>[24]Junho!$D$11</f>
        <v>14.2</v>
      </c>
      <c r="I28" s="18">
        <f>[24]Junho!$D$12</f>
        <v>15.9</v>
      </c>
      <c r="J28" s="18">
        <f>[24]Junho!$D$13</f>
        <v>16.399999999999999</v>
      </c>
      <c r="K28" s="18">
        <f>[24]Junho!$D$14</f>
        <v>16.8</v>
      </c>
      <c r="L28" s="18">
        <f>[24]Junho!$D$15</f>
        <v>17.100000000000001</v>
      </c>
      <c r="M28" s="18">
        <f>[24]Junho!$D$16</f>
        <v>15.3</v>
      </c>
      <c r="N28" s="18">
        <f>[24]Junho!$D$17</f>
        <v>15.7</v>
      </c>
      <c r="O28" s="18">
        <f>[24]Junho!$D$18</f>
        <v>16.100000000000001</v>
      </c>
      <c r="P28" s="18">
        <f>[24]Junho!$D$19</f>
        <v>14</v>
      </c>
      <c r="Q28" s="18">
        <f>[24]Junho!$D$20</f>
        <v>13.4</v>
      </c>
      <c r="R28" s="18">
        <f>[24]Junho!$D$21</f>
        <v>15.6</v>
      </c>
      <c r="S28" s="18">
        <f>[24]Junho!$D$22</f>
        <v>13.9</v>
      </c>
      <c r="T28" s="18">
        <f>[24]Junho!$D$23</f>
        <v>13.6</v>
      </c>
      <c r="U28" s="18">
        <f>[24]Junho!$D$24</f>
        <v>15.3</v>
      </c>
      <c r="V28" s="18">
        <f>[24]Junho!$D$25</f>
        <v>15.6</v>
      </c>
      <c r="W28" s="18">
        <f>[24]Junho!$D$26</f>
        <v>15.9</v>
      </c>
      <c r="X28" s="18">
        <f>[24]Junho!$D$27</f>
        <v>13.8</v>
      </c>
      <c r="Y28" s="18">
        <f>[24]Junho!$D$28</f>
        <v>14.2</v>
      </c>
      <c r="Z28" s="18">
        <f>[24]Junho!$D$29</f>
        <v>15</v>
      </c>
      <c r="AA28" s="18">
        <f>[24]Junho!$D$30</f>
        <v>15.5</v>
      </c>
      <c r="AB28" s="18">
        <f>[24]Junho!$D$31</f>
        <v>15</v>
      </c>
      <c r="AC28" s="18">
        <f>[24]Junho!$D$32</f>
        <v>14</v>
      </c>
      <c r="AD28" s="18">
        <f>[24]Junho!$D$33</f>
        <v>13.1</v>
      </c>
      <c r="AE28" s="18">
        <f>[24]Junho!$D$34</f>
        <v>13.2</v>
      </c>
      <c r="AF28" s="34">
        <f t="shared" si="5"/>
        <v>13.1</v>
      </c>
      <c r="AG28" s="37">
        <f t="shared" si="6"/>
        <v>15.38</v>
      </c>
    </row>
    <row r="29" spans="1:33" ht="17.100000000000001" customHeight="1" x14ac:dyDescent="0.2">
      <c r="A29" s="15" t="s">
        <v>19</v>
      </c>
      <c r="B29" s="18">
        <f>[25]Junho!$D$5</f>
        <v>15.6</v>
      </c>
      <c r="C29" s="18">
        <f>[25]Junho!$D$6</f>
        <v>15.7</v>
      </c>
      <c r="D29" s="18">
        <f>[25]Junho!$D$7</f>
        <v>15.8</v>
      </c>
      <c r="E29" s="18">
        <f>[25]Junho!$D$8</f>
        <v>16</v>
      </c>
      <c r="F29" s="18">
        <f>[25]Junho!$D$9</f>
        <v>16.899999999999999</v>
      </c>
      <c r="G29" s="18">
        <f>[25]Junho!$D$10</f>
        <v>14.8</v>
      </c>
      <c r="H29" s="18">
        <f>[25]Junho!$D$11</f>
        <v>15.6</v>
      </c>
      <c r="I29" s="18">
        <f>[25]Junho!$D$12</f>
        <v>17.8</v>
      </c>
      <c r="J29" s="18">
        <f>[25]Junho!$D$13</f>
        <v>16.600000000000001</v>
      </c>
      <c r="K29" s="18">
        <f>[25]Junho!$D$14</f>
        <v>19.5</v>
      </c>
      <c r="L29" s="18">
        <f>[25]Junho!$D$15</f>
        <v>19.600000000000001</v>
      </c>
      <c r="M29" s="18">
        <f>[25]Junho!$D$16</f>
        <v>18.100000000000001</v>
      </c>
      <c r="N29" s="18">
        <f>[25]Junho!$D$17</f>
        <v>18.399999999999999</v>
      </c>
      <c r="O29" s="18">
        <f>[25]Junho!$D$18</f>
        <v>15</v>
      </c>
      <c r="P29" s="18">
        <f>[25]Junho!$D$19</f>
        <v>11.2</v>
      </c>
      <c r="Q29" s="18">
        <f>[25]Junho!$D$20</f>
        <v>6.6</v>
      </c>
      <c r="R29" s="18">
        <f>[25]Junho!$D$21</f>
        <v>13.1</v>
      </c>
      <c r="S29" s="18">
        <f>[25]Junho!$D$22</f>
        <v>14.1</v>
      </c>
      <c r="T29" s="18">
        <f>[25]Junho!$D$23</f>
        <v>8.1</v>
      </c>
      <c r="U29" s="18">
        <f>[25]Junho!$D$24</f>
        <v>12.6</v>
      </c>
      <c r="V29" s="18">
        <f>[25]Junho!$D$25</f>
        <v>16.399999999999999</v>
      </c>
      <c r="W29" s="18">
        <f>[25]Junho!$D$26</f>
        <v>17.399999999999999</v>
      </c>
      <c r="X29" s="18">
        <f>[25]Junho!$D$27</f>
        <v>16.899999999999999</v>
      </c>
      <c r="Y29" s="18">
        <f>[25]Junho!$D$28</f>
        <v>16.7</v>
      </c>
      <c r="Z29" s="18">
        <f>[25]Junho!$D$29</f>
        <v>13.5</v>
      </c>
      <c r="AA29" s="18">
        <f>[25]Junho!$D$30</f>
        <v>14.5</v>
      </c>
      <c r="AB29" s="18">
        <f>[25]Junho!$D$31</f>
        <v>15</v>
      </c>
      <c r="AC29" s="18">
        <f>[25]Junho!$D$32</f>
        <v>15.2</v>
      </c>
      <c r="AD29" s="18">
        <f>[25]Junho!$D$33</f>
        <v>14.3</v>
      </c>
      <c r="AE29" s="18">
        <f>[25]Junho!$D$34</f>
        <v>16.5</v>
      </c>
      <c r="AF29" s="34">
        <f t="shared" si="5"/>
        <v>6.6</v>
      </c>
      <c r="AG29" s="37">
        <f t="shared" si="6"/>
        <v>15.249999999999998</v>
      </c>
    </row>
    <row r="30" spans="1:33" ht="17.100000000000001" customHeight="1" x14ac:dyDescent="0.2">
      <c r="A30" s="15" t="s">
        <v>31</v>
      </c>
      <c r="B30" s="18">
        <f>[26]Junho!$D$5</f>
        <v>18.100000000000001</v>
      </c>
      <c r="C30" s="18">
        <f>[26]Junho!$D$6</f>
        <v>18</v>
      </c>
      <c r="D30" s="18">
        <f>[26]Junho!$D$7</f>
        <v>17.600000000000001</v>
      </c>
      <c r="E30" s="18">
        <f>[26]Junho!$D$8</f>
        <v>17.100000000000001</v>
      </c>
      <c r="F30" s="18">
        <f>[26]Junho!$D$9</f>
        <v>16.2</v>
      </c>
      <c r="G30" s="18">
        <f>[26]Junho!$D$10</f>
        <v>18.100000000000001</v>
      </c>
      <c r="H30" s="18">
        <f>[26]Junho!$D$11</f>
        <v>14.8</v>
      </c>
      <c r="I30" s="18">
        <f>[26]Junho!$D$12</f>
        <v>17.7</v>
      </c>
      <c r="J30" s="18">
        <f>[26]Junho!$D$13</f>
        <v>18.899999999999999</v>
      </c>
      <c r="K30" s="18">
        <f>[26]Junho!$D$14</f>
        <v>18</v>
      </c>
      <c r="L30" s="18">
        <f>[26]Junho!$D$15</f>
        <v>17.399999999999999</v>
      </c>
      <c r="M30" s="18">
        <f>[26]Junho!$D$16</f>
        <v>19.100000000000001</v>
      </c>
      <c r="N30" s="18">
        <f>[26]Junho!$D$17</f>
        <v>17.2</v>
      </c>
      <c r="O30" s="18">
        <f>[26]Junho!$D$18</f>
        <v>18</v>
      </c>
      <c r="P30" s="18">
        <f>[26]Junho!$D$19</f>
        <v>12.7</v>
      </c>
      <c r="Q30" s="18">
        <f>[26]Junho!$D$20</f>
        <v>10.5</v>
      </c>
      <c r="R30" s="18">
        <f>[26]Junho!$D$21</f>
        <v>17.399999999999999</v>
      </c>
      <c r="S30" s="18">
        <f>[26]Junho!$D$22</f>
        <v>14.8</v>
      </c>
      <c r="T30" s="18">
        <f>[26]Junho!$D$23</f>
        <v>10.5</v>
      </c>
      <c r="U30" s="18">
        <f>[26]Junho!$D$24</f>
        <v>13.4</v>
      </c>
      <c r="V30" s="18">
        <f>[26]Junho!$D$25</f>
        <v>16.8</v>
      </c>
      <c r="W30" s="18">
        <f>[26]Junho!$D$26</f>
        <v>17.899999999999999</v>
      </c>
      <c r="X30" s="18">
        <f>[26]Junho!$D$27</f>
        <v>15.5</v>
      </c>
      <c r="Y30" s="18">
        <f>[26]Junho!$D$28</f>
        <v>13.9</v>
      </c>
      <c r="Z30" s="18">
        <f>[26]Junho!$D$29</f>
        <v>16.399999999999999</v>
      </c>
      <c r="AA30" s="18">
        <f>[26]Junho!$D$30</f>
        <v>16.7</v>
      </c>
      <c r="AB30" s="18">
        <f>[26]Junho!$D$31</f>
        <v>16.600000000000001</v>
      </c>
      <c r="AC30" s="18">
        <f>[26]Junho!$D$32</f>
        <v>15.6</v>
      </c>
      <c r="AD30" s="18">
        <f>[26]Junho!$D$33</f>
        <v>16.399999999999999</v>
      </c>
      <c r="AE30" s="18">
        <f>[26]Junho!$D$34</f>
        <v>17.3</v>
      </c>
      <c r="AF30" s="34">
        <f t="shared" si="5"/>
        <v>10.5</v>
      </c>
      <c r="AG30" s="37">
        <f t="shared" si="6"/>
        <v>16.286666666666665</v>
      </c>
    </row>
    <row r="31" spans="1:33" ht="17.100000000000001" customHeight="1" x14ac:dyDescent="0.2">
      <c r="A31" s="15" t="s">
        <v>51</v>
      </c>
      <c r="B31" s="18">
        <f>[27]Junho!$D$5</f>
        <v>19.2</v>
      </c>
      <c r="C31" s="18">
        <f>[27]Junho!$D$6</f>
        <v>19.7</v>
      </c>
      <c r="D31" s="18">
        <f>[27]Junho!$D$7</f>
        <v>19</v>
      </c>
      <c r="E31" s="18">
        <f>[27]Junho!$D$8</f>
        <v>19.399999999999999</v>
      </c>
      <c r="F31" s="18">
        <f>[27]Junho!$D$9</f>
        <v>16.2</v>
      </c>
      <c r="G31" s="18">
        <f>[27]Junho!$D$10</f>
        <v>16.600000000000001</v>
      </c>
      <c r="H31" s="18">
        <f>[27]Junho!$D$11</f>
        <v>18.399999999999999</v>
      </c>
      <c r="I31" s="18">
        <f>[27]Junho!$D$12</f>
        <v>18.3</v>
      </c>
      <c r="J31" s="18">
        <f>[27]Junho!$D$13</f>
        <v>18.899999999999999</v>
      </c>
      <c r="K31" s="18">
        <f>[27]Junho!$D$14</f>
        <v>19.100000000000001</v>
      </c>
      <c r="L31" s="18">
        <f>[27]Junho!$D$15</f>
        <v>18.600000000000001</v>
      </c>
      <c r="M31" s="18">
        <f>[27]Junho!$D$16</f>
        <v>17.8</v>
      </c>
      <c r="N31" s="18">
        <f>[27]Junho!$D$17</f>
        <v>17.7</v>
      </c>
      <c r="O31" s="18">
        <f>[27]Junho!$D$18</f>
        <v>18.2</v>
      </c>
      <c r="P31" s="18">
        <f>[27]Junho!$D$19</f>
        <v>18.3</v>
      </c>
      <c r="Q31" s="18">
        <f>[27]Junho!$D$20</f>
        <v>13.9</v>
      </c>
      <c r="R31" s="18">
        <f>[27]Junho!$D$21</f>
        <v>18.600000000000001</v>
      </c>
      <c r="S31" s="18">
        <f>[27]Junho!$D$22</f>
        <v>18.5</v>
      </c>
      <c r="T31" s="18">
        <f>[27]Junho!$D$23</f>
        <v>14.7</v>
      </c>
      <c r="U31" s="18">
        <f>[27]Junho!$D$24</f>
        <v>14.4</v>
      </c>
      <c r="V31" s="18">
        <f>[27]Junho!$D$25</f>
        <v>16.899999999999999</v>
      </c>
      <c r="W31" s="18">
        <f>[27]Junho!$D$26</f>
        <v>15.4</v>
      </c>
      <c r="X31" s="18">
        <f>[27]Junho!$D$27</f>
        <v>15.7</v>
      </c>
      <c r="Y31" s="18">
        <f>[27]Junho!$D$28</f>
        <v>13.6</v>
      </c>
      <c r="Z31" s="18">
        <f>[27]Junho!$D$29</f>
        <v>16</v>
      </c>
      <c r="AA31" s="18">
        <f>[27]Junho!$D$30</f>
        <v>17.7</v>
      </c>
      <c r="AB31" s="18">
        <f>[27]Junho!$D$31</f>
        <v>18.7</v>
      </c>
      <c r="AC31" s="18">
        <f>[27]Junho!$D$32</f>
        <v>17.5</v>
      </c>
      <c r="AD31" s="18">
        <f>[27]Junho!$D$33</f>
        <v>15.8</v>
      </c>
      <c r="AE31" s="18">
        <f>[27]Junho!$D$34</f>
        <v>17.2</v>
      </c>
      <c r="AF31" s="34">
        <f>MIN(B31:AE31)</f>
        <v>13.6</v>
      </c>
      <c r="AG31" s="37">
        <f>AVERAGE(B31:AE31)</f>
        <v>17.333333333333332</v>
      </c>
    </row>
    <row r="32" spans="1:33" ht="17.100000000000001" customHeight="1" x14ac:dyDescent="0.2">
      <c r="A32" s="15" t="s">
        <v>20</v>
      </c>
      <c r="B32" s="18">
        <f>[28]Junho!$D$5</f>
        <v>19.3</v>
      </c>
      <c r="C32" s="18">
        <f>[28]Junho!$D$6</f>
        <v>18.399999999999999</v>
      </c>
      <c r="D32" s="18">
        <f>[28]Junho!$D$7</f>
        <v>15.5</v>
      </c>
      <c r="E32" s="18">
        <f>[28]Junho!$D$8</f>
        <v>16</v>
      </c>
      <c r="F32" s="18">
        <f>[28]Junho!$D$9</f>
        <v>16.7</v>
      </c>
      <c r="G32" s="18">
        <f>[28]Junho!$D$10</f>
        <v>15.9</v>
      </c>
      <c r="H32" s="18">
        <f>[28]Junho!$D$11</f>
        <v>18.3</v>
      </c>
      <c r="I32" s="18">
        <f>[28]Junho!$D$12</f>
        <v>16.600000000000001</v>
      </c>
      <c r="J32" s="18">
        <f>[28]Junho!$D$13</f>
        <v>16.7</v>
      </c>
      <c r="K32" s="18">
        <f>[28]Junho!$D$14</f>
        <v>17.8</v>
      </c>
      <c r="L32" s="18">
        <f>[28]Junho!$D$15</f>
        <v>18.3</v>
      </c>
      <c r="M32" s="18">
        <f>[28]Junho!$D$16</f>
        <v>18.600000000000001</v>
      </c>
      <c r="N32" s="18">
        <f>[28]Junho!$D$17</f>
        <v>19.100000000000001</v>
      </c>
      <c r="O32" s="18">
        <f>[28]Junho!$D$18</f>
        <v>19.3</v>
      </c>
      <c r="P32" s="18">
        <f>[28]Junho!$D$19</f>
        <v>15.3</v>
      </c>
      <c r="Q32" s="18">
        <f>[28]Junho!$D$20</f>
        <v>15.8</v>
      </c>
      <c r="R32" s="18">
        <f>[28]Junho!$D$21</f>
        <v>15.2</v>
      </c>
      <c r="S32" s="18">
        <f>[28]Junho!$D$22</f>
        <v>18.7</v>
      </c>
      <c r="T32" s="18">
        <f>[28]Junho!$D$23</f>
        <v>17.399999999999999</v>
      </c>
      <c r="U32" s="18">
        <f>[28]Junho!$D$24</f>
        <v>13.4</v>
      </c>
      <c r="V32" s="18">
        <f>[28]Junho!$D$25</f>
        <v>17</v>
      </c>
      <c r="W32" s="18">
        <f>[28]Junho!$D$26</f>
        <v>15.4</v>
      </c>
      <c r="X32" s="18">
        <f>[28]Junho!$D$27</f>
        <v>14.8</v>
      </c>
      <c r="Y32" s="18">
        <f>[28]Junho!$D$28</f>
        <v>15.1</v>
      </c>
      <c r="Z32" s="18">
        <f>[28]Junho!$D$29</f>
        <v>17</v>
      </c>
      <c r="AA32" s="18">
        <f>[28]Junho!$D$30</f>
        <v>15</v>
      </c>
      <c r="AB32" s="18">
        <f>[28]Junho!$D$31</f>
        <v>13.6</v>
      </c>
      <c r="AC32" s="18">
        <f>[28]Junho!$D$32</f>
        <v>12.8</v>
      </c>
      <c r="AD32" s="18">
        <f>[28]Junho!$D$33</f>
        <v>13.3</v>
      </c>
      <c r="AE32" s="18">
        <f>[28]Junho!$D$34</f>
        <v>15.8</v>
      </c>
      <c r="AF32" s="34">
        <f>MIN(B32:AE32)</f>
        <v>12.8</v>
      </c>
      <c r="AG32" s="37">
        <f>AVERAGE(B32:AE32)</f>
        <v>16.403333333333332</v>
      </c>
    </row>
    <row r="33" spans="1:35" s="5" customFormat="1" ht="17.100000000000001" customHeight="1" thickBot="1" x14ac:dyDescent="0.25">
      <c r="A33" s="119" t="s">
        <v>35</v>
      </c>
      <c r="B33" s="120">
        <f t="shared" ref="B33:AF33" si="7">MIN(B5:B32)</f>
        <v>14.7</v>
      </c>
      <c r="C33" s="120">
        <f t="shared" si="7"/>
        <v>15.7</v>
      </c>
      <c r="D33" s="120">
        <f t="shared" si="7"/>
        <v>14.4</v>
      </c>
      <c r="E33" s="120">
        <f t="shared" si="7"/>
        <v>15.5</v>
      </c>
      <c r="F33" s="120">
        <f t="shared" si="7"/>
        <v>13.7</v>
      </c>
      <c r="G33" s="120">
        <f t="shared" si="7"/>
        <v>12.2</v>
      </c>
      <c r="H33" s="120">
        <f t="shared" si="7"/>
        <v>10.9</v>
      </c>
      <c r="I33" s="120">
        <f t="shared" si="7"/>
        <v>13.3</v>
      </c>
      <c r="J33" s="120">
        <f t="shared" si="7"/>
        <v>13</v>
      </c>
      <c r="K33" s="120">
        <f t="shared" si="7"/>
        <v>13.9</v>
      </c>
      <c r="L33" s="120">
        <f t="shared" si="7"/>
        <v>14.6</v>
      </c>
      <c r="M33" s="120">
        <f t="shared" si="7"/>
        <v>15.1</v>
      </c>
      <c r="N33" s="120">
        <f t="shared" si="7"/>
        <v>14.3</v>
      </c>
      <c r="O33" s="120">
        <f t="shared" si="7"/>
        <v>15</v>
      </c>
      <c r="P33" s="120">
        <f t="shared" si="7"/>
        <v>10.6</v>
      </c>
      <c r="Q33" s="120">
        <f t="shared" si="7"/>
        <v>5.3</v>
      </c>
      <c r="R33" s="120">
        <f t="shared" si="7"/>
        <v>11.5</v>
      </c>
      <c r="S33" s="120">
        <f t="shared" si="7"/>
        <v>11.4</v>
      </c>
      <c r="T33" s="120">
        <f t="shared" si="7"/>
        <v>7.2</v>
      </c>
      <c r="U33" s="120">
        <f t="shared" si="7"/>
        <v>9.6999999999999993</v>
      </c>
      <c r="V33" s="120">
        <f t="shared" si="7"/>
        <v>12.6</v>
      </c>
      <c r="W33" s="120">
        <f t="shared" si="7"/>
        <v>12.3</v>
      </c>
      <c r="X33" s="120">
        <f t="shared" si="7"/>
        <v>11.6</v>
      </c>
      <c r="Y33" s="120">
        <f t="shared" si="7"/>
        <v>10.8</v>
      </c>
      <c r="Z33" s="120">
        <f t="shared" si="7"/>
        <v>12</v>
      </c>
      <c r="AA33" s="120">
        <f t="shared" si="7"/>
        <v>13.6</v>
      </c>
      <c r="AB33" s="120">
        <f t="shared" si="7"/>
        <v>12.7</v>
      </c>
      <c r="AC33" s="120">
        <f t="shared" si="7"/>
        <v>9.6999999999999993</v>
      </c>
      <c r="AD33" s="120">
        <f t="shared" si="7"/>
        <v>10.1</v>
      </c>
      <c r="AE33" s="120">
        <f t="shared" si="7"/>
        <v>12.6</v>
      </c>
      <c r="AF33" s="121">
        <f t="shared" si="7"/>
        <v>5.3</v>
      </c>
      <c r="AG33" s="122">
        <f>AVERAGE(AG5:AG32)</f>
        <v>15.901153846153845</v>
      </c>
    </row>
    <row r="34" spans="1:35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8"/>
      <c r="AG34" s="129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0"/>
      <c r="AG35" s="131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35"/>
      <c r="AG36" s="136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1"/>
      <c r="AG37" s="142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  <row r="54" spans="9:9" x14ac:dyDescent="0.2">
      <c r="I54" s="2" t="s">
        <v>54</v>
      </c>
    </row>
  </sheetData>
  <mergeCells count="33">
    <mergeCell ref="J3:J4"/>
    <mergeCell ref="N3:N4"/>
    <mergeCell ref="L3:L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H3:H4"/>
    <mergeCell ref="V3:V4"/>
    <mergeCell ref="K3:K4"/>
    <mergeCell ref="T3:T4"/>
    <mergeCell ref="A2:A4"/>
    <mergeCell ref="B2:AF2"/>
    <mergeCell ref="S3:S4"/>
    <mergeCell ref="Z3:Z4"/>
    <mergeCell ref="M3:M4"/>
    <mergeCell ref="AE3:AE4"/>
    <mergeCell ref="B3:B4"/>
    <mergeCell ref="C3:C4"/>
    <mergeCell ref="D3:D4"/>
    <mergeCell ref="E3:E4"/>
    <mergeCell ref="F3:F4"/>
    <mergeCell ref="G3:G4"/>
    <mergeCell ref="U3:U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G48" sqref="G48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173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</row>
    <row r="2" spans="1:33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"/>
    </row>
    <row r="3" spans="1:33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40</v>
      </c>
      <c r="AG3" s="8"/>
    </row>
    <row r="4" spans="1:33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8"/>
    </row>
    <row r="5" spans="1:33" s="5" customFormat="1" ht="20.100000000000001" customHeight="1" x14ac:dyDescent="0.2">
      <c r="A5" s="15" t="s">
        <v>47</v>
      </c>
      <c r="B5" s="16">
        <f>[1]Junho!$E$5</f>
        <v>94.083333333333329</v>
      </c>
      <c r="C5" s="16">
        <f>[1]Junho!$E$6</f>
        <v>98.458333333333329</v>
      </c>
      <c r="D5" s="16">
        <f>[1]Junho!$E$7</f>
        <v>83.583333333333329</v>
      </c>
      <c r="E5" s="16">
        <f>[1]Junho!$E$8</f>
        <v>81.25</v>
      </c>
      <c r="F5" s="16">
        <f>[1]Junho!$E$9</f>
        <v>79.833333333333329</v>
      </c>
      <c r="G5" s="16">
        <f>[1]Junho!$E$10</f>
        <v>75.666666666666671</v>
      </c>
      <c r="H5" s="16">
        <f>[1]Junho!$E$11</f>
        <v>76.125</v>
      </c>
      <c r="I5" s="16">
        <f>[1]Junho!$E$12</f>
        <v>76.458333333333329</v>
      </c>
      <c r="J5" s="16">
        <f>[1]Junho!$E$13</f>
        <v>77.416666666666671</v>
      </c>
      <c r="K5" s="16">
        <f>[1]Junho!$E$14</f>
        <v>73.083333333333329</v>
      </c>
      <c r="L5" s="16">
        <f>[1]Junho!$E$15</f>
        <v>74.333333333333329</v>
      </c>
      <c r="M5" s="16">
        <f>[1]Junho!$E$16</f>
        <v>73.583333333333329</v>
      </c>
      <c r="N5" s="16">
        <f>[1]Junho!$E$17</f>
        <v>71.25</v>
      </c>
      <c r="O5" s="16">
        <f>[1]Junho!$E$18</f>
        <v>72</v>
      </c>
      <c r="P5" s="16">
        <f>[1]Junho!$E$19</f>
        <v>85</v>
      </c>
      <c r="Q5" s="16">
        <f>[1]Junho!$E$20</f>
        <v>82.208333333333329</v>
      </c>
      <c r="R5" s="16">
        <f>[1]Junho!$E$21</f>
        <v>78.833333333333329</v>
      </c>
      <c r="S5" s="16">
        <f>[1]Junho!$E$22</f>
        <v>80</v>
      </c>
      <c r="T5" s="16">
        <f>[1]Junho!$E$23</f>
        <v>76.916666666666671</v>
      </c>
      <c r="U5" s="16">
        <f>[1]Junho!$E$24</f>
        <v>75</v>
      </c>
      <c r="V5" s="16">
        <f>[1]Junho!$E$25</f>
        <v>76.541666666666671</v>
      </c>
      <c r="W5" s="16">
        <f>[1]Junho!$E$26</f>
        <v>74.458333333333329</v>
      </c>
      <c r="X5" s="16">
        <f>[1]Junho!$E$27</f>
        <v>74.791666666666671</v>
      </c>
      <c r="Y5" s="16">
        <f>[1]Junho!$E$28</f>
        <v>77.541666666666671</v>
      </c>
      <c r="Z5" s="16">
        <f>[1]Junho!$E$29</f>
        <v>69.125</v>
      </c>
      <c r="AA5" s="16">
        <f>[1]Junho!$E$30</f>
        <v>73.083333333333329</v>
      </c>
      <c r="AB5" s="16">
        <f>[1]Junho!$E$31</f>
        <v>73.791666666666671</v>
      </c>
      <c r="AC5" s="16">
        <f>[1]Junho!$E$32</f>
        <v>71.416666666666671</v>
      </c>
      <c r="AD5" s="16">
        <f>[1]Junho!$E$33</f>
        <v>69.208333333333329</v>
      </c>
      <c r="AE5" s="16">
        <f>[1]Junho!$E$34</f>
        <v>72.041666666666671</v>
      </c>
      <c r="AF5" s="33">
        <f t="shared" ref="AF5:AF13" si="1">AVERAGE(B5:AE5)</f>
        <v>77.2361111111111</v>
      </c>
      <c r="AG5" s="8"/>
    </row>
    <row r="6" spans="1:33" ht="17.100000000000001" customHeight="1" x14ac:dyDescent="0.2">
      <c r="A6" s="15" t="s">
        <v>0</v>
      </c>
      <c r="B6" s="17">
        <f>[2]Junho!$E$5</f>
        <v>90.791666666666671</v>
      </c>
      <c r="C6" s="17">
        <f>[2]Junho!$E$6</f>
        <v>92.833333333333329</v>
      </c>
      <c r="D6" s="17">
        <f>[2]Junho!$E$7</f>
        <v>90.458333333333329</v>
      </c>
      <c r="E6" s="17">
        <f>[2]Junho!$E$8</f>
        <v>87.291666666666671</v>
      </c>
      <c r="F6" s="17">
        <f>[2]Junho!$E$9</f>
        <v>80.083333333333329</v>
      </c>
      <c r="G6" s="17">
        <f>[2]Junho!$E$10</f>
        <v>75.5</v>
      </c>
      <c r="H6" s="17">
        <f>[2]Junho!$E$11</f>
        <v>69.583333333333329</v>
      </c>
      <c r="I6" s="17">
        <f>[2]Junho!$E$12</f>
        <v>75.416666666666671</v>
      </c>
      <c r="J6" s="17">
        <f>[2]Junho!$E$13</f>
        <v>76.791666666666671</v>
      </c>
      <c r="K6" s="17">
        <f>[2]Junho!$E$14</f>
        <v>76</v>
      </c>
      <c r="L6" s="17">
        <f>[2]Junho!$E$15</f>
        <v>74.166666666666671</v>
      </c>
      <c r="M6" s="17">
        <f>[2]Junho!$E$16</f>
        <v>91.583333333333329</v>
      </c>
      <c r="N6" s="17">
        <f>[2]Junho!$E$17</f>
        <v>85.916666666666671</v>
      </c>
      <c r="O6" s="17">
        <f>[2]Junho!$E$18</f>
        <v>75.125</v>
      </c>
      <c r="P6" s="17">
        <f>[2]Junho!$E$19</f>
        <v>72.041666666666671</v>
      </c>
      <c r="Q6" s="17">
        <f>[2]Junho!$E$20</f>
        <v>74.458333333333329</v>
      </c>
      <c r="R6" s="17">
        <f>[2]Junho!$E$21</f>
        <v>81.375</v>
      </c>
      <c r="S6" s="17">
        <f>[2]Junho!$E$22</f>
        <v>88.916666666666671</v>
      </c>
      <c r="T6" s="17">
        <f>[2]Junho!$E$23</f>
        <v>75.666666666666671</v>
      </c>
      <c r="U6" s="17">
        <f>[2]Junho!$E$24</f>
        <v>82.125</v>
      </c>
      <c r="V6" s="17">
        <f>[2]Junho!$E$25</f>
        <v>81.208333333333329</v>
      </c>
      <c r="W6" s="17">
        <f>[2]Junho!$E$26</f>
        <v>77.541666666666671</v>
      </c>
      <c r="X6" s="17">
        <f>[2]Junho!$E$27</f>
        <v>75.25</v>
      </c>
      <c r="Y6" s="17">
        <f>[2]Junho!$E$28</f>
        <v>78.416666666666671</v>
      </c>
      <c r="Z6" s="17">
        <f>[2]Junho!$E$29</f>
        <v>80.25</v>
      </c>
      <c r="AA6" s="17">
        <f>[2]Junho!$E$30</f>
        <v>80.208333333333329</v>
      </c>
      <c r="AB6" s="17">
        <f>[2]Junho!$E$31</f>
        <v>78.666666666666671</v>
      </c>
      <c r="AC6" s="17">
        <f>[2]Junho!$E$32</f>
        <v>75.916666666666671</v>
      </c>
      <c r="AD6" s="17">
        <f>[2]Junho!$E$33</f>
        <v>71.791666666666671</v>
      </c>
      <c r="AE6" s="17">
        <f>[2]Junho!$E$34</f>
        <v>85.125</v>
      </c>
      <c r="AF6" s="34">
        <f t="shared" si="1"/>
        <v>80.016666666666652</v>
      </c>
    </row>
    <row r="7" spans="1:33" ht="17.100000000000001" customHeight="1" x14ac:dyDescent="0.2">
      <c r="A7" s="15" t="s">
        <v>1</v>
      </c>
      <c r="B7" s="17" t="str">
        <f>[3]Junho!$E$5</f>
        <v>*</v>
      </c>
      <c r="C7" s="17" t="str">
        <f>[3]Junho!$E$6</f>
        <v>*</v>
      </c>
      <c r="D7" s="17" t="str">
        <f>[3]Junho!$E$7</f>
        <v>*</v>
      </c>
      <c r="E7" s="17" t="str">
        <f>[3]Junho!$E$8</f>
        <v>*</v>
      </c>
      <c r="F7" s="17" t="str">
        <f>[3]Junho!$E$9</f>
        <v>*</v>
      </c>
      <c r="G7" s="17" t="str">
        <f>[3]Junho!$E$10</f>
        <v>*</v>
      </c>
      <c r="H7" s="17" t="str">
        <f>[3]Junho!$E$11</f>
        <v>*</v>
      </c>
      <c r="I7" s="17" t="str">
        <f>[3]Junho!$E$12</f>
        <v>*</v>
      </c>
      <c r="J7" s="17" t="str">
        <f>[3]Junho!$E$13</f>
        <v>*</v>
      </c>
      <c r="K7" s="17" t="str">
        <f>[3]Junho!$E$14</f>
        <v>*</v>
      </c>
      <c r="L7" s="17" t="str">
        <f>[3]Junho!$E$15</f>
        <v>*</v>
      </c>
      <c r="M7" s="17" t="str">
        <f>[3]Junho!$E$16</f>
        <v>*</v>
      </c>
      <c r="N7" s="17" t="str">
        <f>[3]Junho!$E$17</f>
        <v>*</v>
      </c>
      <c r="O7" s="17" t="str">
        <f>[3]Junho!$E$18</f>
        <v>*</v>
      </c>
      <c r="P7" s="17" t="str">
        <f>[3]Junho!$E$19</f>
        <v>*</v>
      </c>
      <c r="Q7" s="17" t="str">
        <f>[3]Junho!$E$20</f>
        <v>*</v>
      </c>
      <c r="R7" s="17" t="str">
        <f>[3]Junho!$E$21</f>
        <v>*</v>
      </c>
      <c r="S7" s="17" t="str">
        <f>[3]Junho!$E$22</f>
        <v>*</v>
      </c>
      <c r="T7" s="17" t="str">
        <f>[3]Junho!$E$23</f>
        <v>*</v>
      </c>
      <c r="U7" s="17" t="str">
        <f>[3]Junho!$E$24</f>
        <v>*</v>
      </c>
      <c r="V7" s="17" t="str">
        <f>[3]Junho!$E$25</f>
        <v>*</v>
      </c>
      <c r="W7" s="17" t="str">
        <f>[3]Junho!$E$26</f>
        <v>*</v>
      </c>
      <c r="X7" s="17" t="str">
        <f>[3]Junho!$E$27</f>
        <v>*</v>
      </c>
      <c r="Y7" s="17" t="str">
        <f>[3]Junho!$E$28</f>
        <v>*</v>
      </c>
      <c r="Z7" s="17" t="str">
        <f>[3]Junho!$E$29</f>
        <v>*</v>
      </c>
      <c r="AA7" s="17" t="str">
        <f>[3]Junho!$E$30</f>
        <v>*</v>
      </c>
      <c r="AB7" s="17" t="str">
        <f>[3]Junho!$E$31</f>
        <v>*</v>
      </c>
      <c r="AC7" s="17" t="str">
        <f>[3]Junho!$E$32</f>
        <v>*</v>
      </c>
      <c r="AD7" s="17" t="str">
        <f>[3]Junho!$E$33</f>
        <v>*</v>
      </c>
      <c r="AE7" s="17" t="str">
        <f>[3]Junho!$E$34</f>
        <v>*</v>
      </c>
      <c r="AF7" s="81" t="s">
        <v>137</v>
      </c>
    </row>
    <row r="8" spans="1:33" ht="17.100000000000001" customHeight="1" x14ac:dyDescent="0.2">
      <c r="A8" s="15" t="s">
        <v>55</v>
      </c>
      <c r="B8" s="17">
        <f>[4]Junho!$E$5</f>
        <v>96.375</v>
      </c>
      <c r="C8" s="17">
        <f>[4]Junho!$E$6</f>
        <v>91.611111111111114</v>
      </c>
      <c r="D8" s="17">
        <f>[4]Junho!$E$7</f>
        <v>90.478260869565219</v>
      </c>
      <c r="E8" s="17">
        <f>[4]Junho!$E$8</f>
        <v>80.791666666666671</v>
      </c>
      <c r="F8" s="17">
        <f>[4]Junho!$E$9</f>
        <v>75.25</v>
      </c>
      <c r="G8" s="17">
        <f>[4]Junho!$E$10</f>
        <v>71.083333333333329</v>
      </c>
      <c r="H8" s="17">
        <f>[4]Junho!$E$11</f>
        <v>71.166666666666671</v>
      </c>
      <c r="I8" s="17">
        <f>[4]Junho!$E$12</f>
        <v>67.125</v>
      </c>
      <c r="J8" s="17">
        <f>[4]Junho!$E$13</f>
        <v>67.125</v>
      </c>
      <c r="K8" s="17">
        <f>[4]Junho!$E$14</f>
        <v>64.583333333333329</v>
      </c>
      <c r="L8" s="17">
        <f>[4]Junho!$E$15</f>
        <v>60.916666666666664</v>
      </c>
      <c r="M8" s="17">
        <f>[4]Junho!$E$16</f>
        <v>68</v>
      </c>
      <c r="N8" s="17">
        <f>[4]Junho!$E$17</f>
        <v>63.166666666666664</v>
      </c>
      <c r="O8" s="17">
        <f>[4]Junho!$E$18</f>
        <v>61</v>
      </c>
      <c r="P8" s="17">
        <f>[4]Junho!$E$19</f>
        <v>80.291666666666671</v>
      </c>
      <c r="Q8" s="17">
        <f>[4]Junho!$E$20</f>
        <v>74.291666666666671</v>
      </c>
      <c r="R8" s="17">
        <f>[4]Junho!$E$21</f>
        <v>72.416666666666671</v>
      </c>
      <c r="S8" s="17">
        <f>[4]Junho!$E$22</f>
        <v>74.583333333333329</v>
      </c>
      <c r="T8" s="17">
        <f>[4]Junho!$E$23</f>
        <v>80.458333333333329</v>
      </c>
      <c r="U8" s="17">
        <f>[4]Junho!$E$24</f>
        <v>70.666666666666671</v>
      </c>
      <c r="V8" s="17">
        <f>[4]Junho!$E$25</f>
        <v>70.375</v>
      </c>
      <c r="W8" s="17">
        <f>[4]Junho!$E$26</f>
        <v>69.5</v>
      </c>
      <c r="X8" s="17">
        <f>[4]Junho!$E$27</f>
        <v>66.375</v>
      </c>
      <c r="Y8" s="17">
        <f>[4]Junho!$E$28</f>
        <v>67.416666666666671</v>
      </c>
      <c r="Z8" s="17">
        <f>[4]Junho!$E$29</f>
        <v>69.625</v>
      </c>
      <c r="AA8" s="17">
        <f>[4]Junho!$E$30</f>
        <v>72.75</v>
      </c>
      <c r="AB8" s="17">
        <f>[4]Junho!$E$31</f>
        <v>71.041666666666671</v>
      </c>
      <c r="AC8" s="17">
        <f>[4]Junho!$E$32</f>
        <v>66</v>
      </c>
      <c r="AD8" s="17">
        <f>[4]Junho!$E$33</f>
        <v>61.541666666666664</v>
      </c>
      <c r="AE8" s="17">
        <f>[4]Junho!$E$34</f>
        <v>68.458333333333329</v>
      </c>
      <c r="AF8" s="34">
        <f t="shared" ref="AF8" si="2">AVERAGE(B8:AE8)</f>
        <v>72.14881239935589</v>
      </c>
    </row>
    <row r="9" spans="1:33" ht="17.100000000000001" customHeight="1" x14ac:dyDescent="0.2">
      <c r="A9" s="15" t="s">
        <v>48</v>
      </c>
      <c r="B9" s="17">
        <f>[5]Junho!$E$5</f>
        <v>88</v>
      </c>
      <c r="C9" s="17">
        <f>[5]Junho!$E$6</f>
        <v>82.142857142857139</v>
      </c>
      <c r="D9" s="17">
        <f>[5]Junho!$E$7</f>
        <v>79.230769230769226</v>
      </c>
      <c r="E9" s="17">
        <f>[5]Junho!$E$8</f>
        <v>80.888888888888886</v>
      </c>
      <c r="F9" s="17">
        <f>[5]Junho!$E$9</f>
        <v>73.0625</v>
      </c>
      <c r="G9" s="17">
        <f>[5]Junho!$E$10</f>
        <v>65.428571428571431</v>
      </c>
      <c r="H9" s="17">
        <f>[5]Junho!$E$11</f>
        <v>74.25</v>
      </c>
      <c r="I9" s="17">
        <f>[5]Junho!$E$12</f>
        <v>73.736842105263165</v>
      </c>
      <c r="J9" s="17">
        <f>[5]Junho!$E$13</f>
        <v>77.666666666666671</v>
      </c>
      <c r="K9" s="17">
        <f>[5]Junho!$E$14</f>
        <v>79.958333333333329</v>
      </c>
      <c r="L9" s="17">
        <f>[5]Junho!$E$15</f>
        <v>78.826086956521735</v>
      </c>
      <c r="M9" s="17">
        <f>[5]Junho!$E$16</f>
        <v>88.9</v>
      </c>
      <c r="N9" s="17">
        <f>[5]Junho!$E$17</f>
        <v>70</v>
      </c>
      <c r="O9" s="17">
        <f>[5]Junho!$E$18</f>
        <v>82.583333333333329</v>
      </c>
      <c r="P9" s="17">
        <f>[5]Junho!$E$19</f>
        <v>71</v>
      </c>
      <c r="Q9" s="17">
        <f>[5]Junho!$E$20</f>
        <v>79.375</v>
      </c>
      <c r="R9" s="17">
        <f>[5]Junho!$E$21</f>
        <v>73.933333333333337</v>
      </c>
      <c r="S9" s="17">
        <f>[5]Junho!$E$22</f>
        <v>92.235294117647058</v>
      </c>
      <c r="T9" s="17">
        <f>[5]Junho!$E$23</f>
        <v>80.166666666666671</v>
      </c>
      <c r="U9" s="17">
        <f>[5]Junho!$E$24</f>
        <v>80.25</v>
      </c>
      <c r="V9" s="17">
        <f>[5]Junho!$E$25</f>
        <v>73.666666666666671</v>
      </c>
      <c r="W9" s="17">
        <f>[5]Junho!$E$26</f>
        <v>74.94736842105263</v>
      </c>
      <c r="X9" s="17">
        <f>[5]Junho!$E$27</f>
        <v>71.357142857142861</v>
      </c>
      <c r="Y9" s="17">
        <f>[5]Junho!$E$28</f>
        <v>72.2</v>
      </c>
      <c r="Z9" s="17">
        <f>[5]Junho!$E$29</f>
        <v>76.047619047619051</v>
      </c>
      <c r="AA9" s="17">
        <f>[5]Junho!$E$30</f>
        <v>75.181818181818187</v>
      </c>
      <c r="AB9" s="17">
        <f>[5]Junho!$E$31</f>
        <v>75.086956521739125</v>
      </c>
      <c r="AC9" s="80">
        <f>[5]Junho!$E$32</f>
        <v>69.958333333333329</v>
      </c>
      <c r="AD9" s="17">
        <f>[5]Junho!$E$33</f>
        <v>65.708333333333329</v>
      </c>
      <c r="AE9" s="17">
        <f>[5]Junho!$E$34</f>
        <v>75.0625</v>
      </c>
      <c r="AF9" s="34">
        <f t="shared" si="1"/>
        <v>76.695062718885268</v>
      </c>
    </row>
    <row r="10" spans="1:33" ht="17.100000000000001" customHeight="1" x14ac:dyDescent="0.2">
      <c r="A10" s="15" t="s">
        <v>2</v>
      </c>
      <c r="B10" s="17">
        <f>[6]Junho!$E$5</f>
        <v>86.708333333333329</v>
      </c>
      <c r="C10" s="17">
        <f>[6]Junho!$E$6</f>
        <v>88.375</v>
      </c>
      <c r="D10" s="17">
        <f>[6]Junho!$E$7</f>
        <v>82.041666666666671</v>
      </c>
      <c r="E10" s="17">
        <f>[6]Junho!$E$8</f>
        <v>74.083333333333329</v>
      </c>
      <c r="F10" s="17">
        <f>[6]Junho!$E$9</f>
        <v>66</v>
      </c>
      <c r="G10" s="17">
        <f>[6]Junho!$E$10</f>
        <v>59.708333333333336</v>
      </c>
      <c r="H10" s="17">
        <f>[6]Junho!$E$11</f>
        <v>53.583333333333336</v>
      </c>
      <c r="I10" s="17">
        <f>[6]Junho!$E$12</f>
        <v>54.583333333333336</v>
      </c>
      <c r="J10" s="17">
        <f>[6]Junho!$E$13</f>
        <v>61.125</v>
      </c>
      <c r="K10" s="17">
        <f>[6]Junho!$E$14</f>
        <v>64.666666666666671</v>
      </c>
      <c r="L10" s="17">
        <f>[6]Junho!$E$15</f>
        <v>68.75</v>
      </c>
      <c r="M10" s="17">
        <f>[6]Junho!$E$16</f>
        <v>71.666666666666671</v>
      </c>
      <c r="N10" s="17">
        <f>[6]Junho!$E$17</f>
        <v>71.833333333333329</v>
      </c>
      <c r="O10" s="17">
        <f>[6]Junho!$E$18</f>
        <v>58.333333333333336</v>
      </c>
      <c r="P10" s="17">
        <f>[6]Junho!$E$19</f>
        <v>78.5</v>
      </c>
      <c r="Q10" s="17">
        <f>[6]Junho!$E$20</f>
        <v>71.791666666666671</v>
      </c>
      <c r="R10" s="17">
        <f>[6]Junho!$E$21</f>
        <v>66.791666666666671</v>
      </c>
      <c r="S10" s="17">
        <f>[6]Junho!$E$22</f>
        <v>76.75</v>
      </c>
      <c r="T10" s="17">
        <f>[6]Junho!$E$23</f>
        <v>86.125</v>
      </c>
      <c r="U10" s="17">
        <f>[6]Junho!$E$24</f>
        <v>74.083333333333329</v>
      </c>
      <c r="V10" s="17">
        <f>[6]Junho!$E$25</f>
        <v>63.416666666666664</v>
      </c>
      <c r="W10" s="17">
        <f>[6]Junho!$E$26</f>
        <v>56.375</v>
      </c>
      <c r="X10" s="17">
        <f>[6]Junho!$E$27</f>
        <v>56.375</v>
      </c>
      <c r="Y10" s="17">
        <f>[6]Junho!$E$28</f>
        <v>59.416666666666664</v>
      </c>
      <c r="Z10" s="17">
        <f>[6]Junho!$E$29</f>
        <v>62.916666666666664</v>
      </c>
      <c r="AA10" s="17">
        <f>[6]Junho!$E$30</f>
        <v>64.875</v>
      </c>
      <c r="AB10" s="17">
        <f>[6]Junho!$E$31</f>
        <v>60.458333333333336</v>
      </c>
      <c r="AC10" s="17">
        <f>[6]Junho!$E$32</f>
        <v>52.083333333333336</v>
      </c>
      <c r="AD10" s="17">
        <f>[6]Junho!$E$33</f>
        <v>51.958333333333336</v>
      </c>
      <c r="AE10" s="17">
        <f>[6]Junho!$E$34</f>
        <v>62.958333333333336</v>
      </c>
      <c r="AF10" s="34">
        <f t="shared" si="1"/>
        <v>66.87777777777778</v>
      </c>
    </row>
    <row r="11" spans="1:33" ht="17.100000000000001" customHeight="1" x14ac:dyDescent="0.2">
      <c r="A11" s="15" t="s">
        <v>3</v>
      </c>
      <c r="B11" s="17">
        <f>[7]Junho!$E$5</f>
        <v>85.333333333333329</v>
      </c>
      <c r="C11" s="17">
        <f>[7]Junho!$E$6</f>
        <v>90.166666666666671</v>
      </c>
      <c r="D11" s="17">
        <f>[7]Junho!$E$7</f>
        <v>83.208333333333329</v>
      </c>
      <c r="E11" s="17">
        <f>[7]Junho!$E$8</f>
        <v>75.041666666666671</v>
      </c>
      <c r="F11" s="17">
        <f>[7]Junho!$E$9</f>
        <v>71.875</v>
      </c>
      <c r="G11" s="17">
        <f>[7]Junho!$E$10</f>
        <v>71.833333333333329</v>
      </c>
      <c r="H11" s="17">
        <f>[7]Junho!$E$11</f>
        <v>70.416666666666671</v>
      </c>
      <c r="I11" s="17">
        <f>[7]Junho!$E$12</f>
        <v>68.208333333333329</v>
      </c>
      <c r="J11" s="17">
        <f>[7]Junho!$E$13</f>
        <v>67.041666666666671</v>
      </c>
      <c r="K11" s="17">
        <f>[7]Junho!$E$14</f>
        <v>66.083333333333329</v>
      </c>
      <c r="L11" s="17">
        <f>[7]Junho!$E$15</f>
        <v>68.083333333333329</v>
      </c>
      <c r="M11" s="17">
        <f>[7]Junho!$E$16</f>
        <v>67.375</v>
      </c>
      <c r="N11" s="17">
        <f>[7]Junho!$E$17</f>
        <v>67.166666666666671</v>
      </c>
      <c r="O11" s="17">
        <f>[7]Junho!$E$18</f>
        <v>69.916666666666671</v>
      </c>
      <c r="P11" s="17">
        <f>[7]Junho!$E$19</f>
        <v>78.083333333333329</v>
      </c>
      <c r="Q11" s="17">
        <f>[7]Junho!$E$20</f>
        <v>73.666666666666671</v>
      </c>
      <c r="R11" s="17">
        <f>[7]Junho!$E$21</f>
        <v>72.541666666666671</v>
      </c>
      <c r="S11" s="17">
        <f>[7]Junho!$E$22</f>
        <v>75.875</v>
      </c>
      <c r="T11" s="17">
        <f>[7]Junho!$E$23</f>
        <v>81.916666666666671</v>
      </c>
      <c r="U11" s="17">
        <f>[7]Junho!$E$24</f>
        <v>73.708333333333329</v>
      </c>
      <c r="V11" s="17">
        <f>[7]Junho!$E$25</f>
        <v>72.041666666666671</v>
      </c>
      <c r="W11" s="17">
        <f>[7]Junho!$E$26</f>
        <v>70.125</v>
      </c>
      <c r="X11" s="17">
        <f>[7]Junho!$E$27</f>
        <v>66.875</v>
      </c>
      <c r="Y11" s="17">
        <f>[7]Junho!$E$28</f>
        <v>67.25</v>
      </c>
      <c r="Z11" s="17">
        <f>[7]Junho!$E$29</f>
        <v>63.083333333333336</v>
      </c>
      <c r="AA11" s="17">
        <f>[7]Junho!$E$30</f>
        <v>68.583333333333329</v>
      </c>
      <c r="AB11" s="17">
        <f>[7]Junho!$E$31</f>
        <v>66</v>
      </c>
      <c r="AC11" s="17">
        <f>[7]Junho!$E$32</f>
        <v>64.208333333333329</v>
      </c>
      <c r="AD11" s="17">
        <f>[7]Junho!$E$33</f>
        <v>62.583333333333336</v>
      </c>
      <c r="AE11" s="17">
        <f>[7]Junho!$E$34</f>
        <v>65.958333333333329</v>
      </c>
      <c r="AF11" s="34">
        <f t="shared" si="1"/>
        <v>71.474999999999994</v>
      </c>
    </row>
    <row r="12" spans="1:33" ht="17.100000000000001" customHeight="1" x14ac:dyDescent="0.2">
      <c r="A12" s="15" t="s">
        <v>4</v>
      </c>
      <c r="B12" s="17">
        <f>[8]Junho!$E$5</f>
        <v>89.666666666666671</v>
      </c>
      <c r="C12" s="17">
        <f>[8]Junho!$E$6</f>
        <v>93.375</v>
      </c>
      <c r="D12" s="17">
        <f>[8]Junho!$E$7</f>
        <v>80.583333333333329</v>
      </c>
      <c r="E12" s="17">
        <f>[8]Junho!$E$8</f>
        <v>75.541666666666671</v>
      </c>
      <c r="F12" s="17">
        <f>[8]Junho!$E$9</f>
        <v>64.708333333333329</v>
      </c>
      <c r="G12" s="17">
        <f>[8]Junho!$E$10</f>
        <v>70</v>
      </c>
      <c r="H12" s="17">
        <f>[8]Junho!$E$11</f>
        <v>65.625</v>
      </c>
      <c r="I12" s="17">
        <f>[8]Junho!$E$12</f>
        <v>61.958333333333336</v>
      </c>
      <c r="J12" s="17">
        <f>[8]Junho!$E$13</f>
        <v>64.458333333333329</v>
      </c>
      <c r="K12" s="17">
        <f>[8]Junho!$E$14</f>
        <v>63.291666666666664</v>
      </c>
      <c r="L12" s="17">
        <f>[8]Junho!$E$15</f>
        <v>58.791666666666664</v>
      </c>
      <c r="M12" s="17">
        <f>[8]Junho!$E$16</f>
        <v>60.875</v>
      </c>
      <c r="N12" s="17">
        <f>[8]Junho!$E$17</f>
        <v>59.666666666666664</v>
      </c>
      <c r="O12" s="17">
        <f>[8]Junho!$E$18</f>
        <v>65.666666666666671</v>
      </c>
      <c r="P12" s="17">
        <f>[8]Junho!$E$19</f>
        <v>80.125</v>
      </c>
      <c r="Q12" s="17">
        <f>[8]Junho!$E$20</f>
        <v>81.083333333333329</v>
      </c>
      <c r="R12" s="17">
        <f>[8]Junho!$E$21</f>
        <v>73.416666666666671</v>
      </c>
      <c r="S12" s="17">
        <f>[8]Junho!$E$22</f>
        <v>65.166666666666671</v>
      </c>
      <c r="T12" s="17">
        <f>[8]Junho!$E$23</f>
        <v>93.5</v>
      </c>
      <c r="U12" s="17">
        <f>[8]Junho!$E$24</f>
        <v>80.875</v>
      </c>
      <c r="V12" s="17">
        <f>[8]Junho!$E$25</f>
        <v>67</v>
      </c>
      <c r="W12" s="17">
        <f>[8]Junho!$E$26</f>
        <v>62</v>
      </c>
      <c r="X12" s="17">
        <f>[8]Junho!$E$27</f>
        <v>55.083333333333336</v>
      </c>
      <c r="Y12" s="17">
        <f>[8]Junho!$E$28</f>
        <v>52.916666666666664</v>
      </c>
      <c r="Z12" s="17">
        <f>[8]Junho!$E$29</f>
        <v>65.458333333333329</v>
      </c>
      <c r="AA12" s="17">
        <f>[8]Junho!$E$30</f>
        <v>71.291666666666671</v>
      </c>
      <c r="AB12" s="17">
        <f>[8]Junho!$E$31</f>
        <v>66.166666666666671</v>
      </c>
      <c r="AC12" s="17">
        <f>[8]Junho!$E$32</f>
        <v>55.833333333333336</v>
      </c>
      <c r="AD12" s="17">
        <f>[8]Junho!$E$33</f>
        <v>57.291666666666664</v>
      </c>
      <c r="AE12" s="17">
        <f>[8]Junho!$E$34</f>
        <v>60.666666666666664</v>
      </c>
      <c r="AF12" s="34">
        <f t="shared" si="1"/>
        <v>68.736111111111114</v>
      </c>
    </row>
    <row r="13" spans="1:33" ht="17.100000000000001" customHeight="1" x14ac:dyDescent="0.2">
      <c r="A13" s="15" t="s">
        <v>5</v>
      </c>
      <c r="B13" s="17">
        <f>[9]Junho!$E$5</f>
        <v>79.791666666666671</v>
      </c>
      <c r="C13" s="17">
        <f>[9]Junho!$E$6</f>
        <v>79.89473684210526</v>
      </c>
      <c r="D13" s="17">
        <f>[9]Junho!$E$7</f>
        <v>76.083333333333329</v>
      </c>
      <c r="E13" s="17">
        <f>[9]Junho!$E$8</f>
        <v>67.083333333333329</v>
      </c>
      <c r="F13" s="17">
        <f>[9]Junho!$E$9</f>
        <v>58.625</v>
      </c>
      <c r="G13" s="17">
        <f>[9]Junho!$E$10</f>
        <v>59.5</v>
      </c>
      <c r="H13" s="17">
        <f>[9]Junho!$E$11</f>
        <v>65.25</v>
      </c>
      <c r="I13" s="17">
        <f>[9]Junho!$E$12</f>
        <v>63.75</v>
      </c>
      <c r="J13" s="17">
        <f>[9]Junho!$E$13</f>
        <v>65.291666666666671</v>
      </c>
      <c r="K13" s="17">
        <f>[9]Junho!$E$14</f>
        <v>67.083333333333329</v>
      </c>
      <c r="L13" s="17">
        <f>[9]Junho!$E$15</f>
        <v>70.458333333333329</v>
      </c>
      <c r="M13" s="17">
        <f>[9]Junho!$E$16</f>
        <v>74.166666666666671</v>
      </c>
      <c r="N13" s="17">
        <f>[9]Junho!$E$17</f>
        <v>75.041666666666671</v>
      </c>
      <c r="O13" s="17">
        <f>[9]Junho!$E$18</f>
        <v>67.666666666666671</v>
      </c>
      <c r="P13" s="17">
        <f>[9]Junho!$E$19</f>
        <v>81.521739130434781</v>
      </c>
      <c r="Q13" s="17">
        <f>[9]Junho!$E$20</f>
        <v>73.647058823529406</v>
      </c>
      <c r="R13" s="17">
        <f>[9]Junho!$E$21</f>
        <v>76.5</v>
      </c>
      <c r="S13" s="17">
        <f>[9]Junho!$E$22</f>
        <v>75.5</v>
      </c>
      <c r="T13" s="17">
        <f>[9]Junho!$E$23</f>
        <v>65.294117647058826</v>
      </c>
      <c r="U13" s="17">
        <f>[9]Junho!$E$24</f>
        <v>69.764705882352942</v>
      </c>
      <c r="V13" s="17">
        <f>[9]Junho!$E$25</f>
        <v>70.416666666666671</v>
      </c>
      <c r="W13" s="17">
        <f>[9]Junho!$E$26</f>
        <v>66.875</v>
      </c>
      <c r="X13" s="17">
        <f>[9]Junho!$E$27</f>
        <v>58</v>
      </c>
      <c r="Y13" s="17">
        <f>[9]Junho!$E$28</f>
        <v>73.541666666666671</v>
      </c>
      <c r="Z13" s="17">
        <f>[9]Junho!$E$29</f>
        <v>70.208333333333329</v>
      </c>
      <c r="AA13" s="17">
        <f>[9]Junho!$E$30</f>
        <v>55.333333333333336</v>
      </c>
      <c r="AB13" s="17">
        <f>[9]Junho!$E$31</f>
        <v>58.10526315789474</v>
      </c>
      <c r="AC13" s="17">
        <f>[9]Junho!$E$32</f>
        <v>58.357142857142854</v>
      </c>
      <c r="AD13" s="17">
        <f>[9]Junho!$E$33</f>
        <v>57.846153846153847</v>
      </c>
      <c r="AE13" s="17">
        <f>[9]Junho!$E$34</f>
        <v>56.8</v>
      </c>
      <c r="AF13" s="34">
        <f t="shared" si="1"/>
        <v>67.913252828444641</v>
      </c>
    </row>
    <row r="14" spans="1:33" ht="17.100000000000001" customHeight="1" x14ac:dyDescent="0.2">
      <c r="A14" s="15" t="s">
        <v>50</v>
      </c>
      <c r="B14" s="17">
        <f>[10]Junho!$E$5</f>
        <v>85.458333333333329</v>
      </c>
      <c r="C14" s="17">
        <f>[10]Junho!$E$6</f>
        <v>85.916666666666671</v>
      </c>
      <c r="D14" s="17">
        <f>[10]Junho!$E$7</f>
        <v>75.291666666666671</v>
      </c>
      <c r="E14" s="17">
        <f>[10]Junho!$E$8</f>
        <v>70.75</v>
      </c>
      <c r="F14" s="17">
        <f>[10]Junho!$E$9</f>
        <v>63.541666666666664</v>
      </c>
      <c r="G14" s="17">
        <f>[10]Junho!$E$10</f>
        <v>64.916666666666671</v>
      </c>
      <c r="H14" s="17">
        <f>[10]Junho!$E$11</f>
        <v>64.333333333333329</v>
      </c>
      <c r="I14" s="17">
        <f>[10]Junho!$E$12</f>
        <v>64.75</v>
      </c>
      <c r="J14" s="17">
        <f>[10]Junho!$E$13</f>
        <v>68.875</v>
      </c>
      <c r="K14" s="17">
        <f>[10]Junho!$E$14</f>
        <v>68.083333333333329</v>
      </c>
      <c r="L14" s="17">
        <f>[10]Junho!$E$15</f>
        <v>66.333333333333329</v>
      </c>
      <c r="M14" s="17">
        <f>[10]Junho!$E$16</f>
        <v>67.25</v>
      </c>
      <c r="N14" s="17">
        <f>[10]Junho!$E$17</f>
        <v>63.708333333333336</v>
      </c>
      <c r="O14" s="17">
        <f>[10]Junho!$E$18</f>
        <v>67.375</v>
      </c>
      <c r="P14" s="17">
        <f>[10]Junho!$E$19</f>
        <v>78.166666666666671</v>
      </c>
      <c r="Q14" s="17">
        <f>[10]Junho!$E$20</f>
        <v>74.875</v>
      </c>
      <c r="R14" s="17">
        <f>[10]Junho!$E$21</f>
        <v>70.75</v>
      </c>
      <c r="S14" s="17">
        <f>[10]Junho!$E$22</f>
        <v>67.875</v>
      </c>
      <c r="T14" s="17">
        <f>[10]Junho!$E$23</f>
        <v>87.583333333333329</v>
      </c>
      <c r="U14" s="17">
        <f>[10]Junho!$E$24</f>
        <v>75.541666666666671</v>
      </c>
      <c r="V14" s="17">
        <f>[10]Junho!$E$25</f>
        <v>64.791666666666671</v>
      </c>
      <c r="W14" s="17">
        <f>[10]Junho!$E$26</f>
        <v>59.833333333333336</v>
      </c>
      <c r="X14" s="17">
        <f>[10]Junho!$E$27</f>
        <v>59.291666666666664</v>
      </c>
      <c r="Y14" s="17">
        <f>[10]Junho!$E$28</f>
        <v>55.708333333333336</v>
      </c>
      <c r="Z14" s="17">
        <f>[10]Junho!$E$29</f>
        <v>60.375</v>
      </c>
      <c r="AA14" s="17">
        <f>[10]Junho!$E$30</f>
        <v>62.791666666666664</v>
      </c>
      <c r="AB14" s="17">
        <f>[10]Junho!$E$31</f>
        <v>63.625</v>
      </c>
      <c r="AC14" s="17">
        <f>[10]Junho!$E$32</f>
        <v>55.625</v>
      </c>
      <c r="AD14" s="17">
        <f>[10]Junho!$E$33</f>
        <v>56.583333333333336</v>
      </c>
      <c r="AE14" s="17">
        <f>[10]Junho!$E$34</f>
        <v>61.208333333333336</v>
      </c>
      <c r="AF14" s="34">
        <f>AVERAGE(B14:AE14)</f>
        <v>67.706944444444446</v>
      </c>
    </row>
    <row r="15" spans="1:33" ht="17.100000000000001" customHeight="1" x14ac:dyDescent="0.2">
      <c r="A15" s="15" t="s">
        <v>6</v>
      </c>
      <c r="B15" s="17">
        <f>[11]Junho!$E$5</f>
        <v>84.625</v>
      </c>
      <c r="C15" s="17">
        <f>[11]Junho!$E$6</f>
        <v>82.958333333333329</v>
      </c>
      <c r="D15" s="17">
        <f>[11]Junho!$E$7</f>
        <v>78.291666666666671</v>
      </c>
      <c r="E15" s="17">
        <f>[11]Junho!$E$8</f>
        <v>78.125</v>
      </c>
      <c r="F15" s="17">
        <f>[11]Junho!$E$9</f>
        <v>75.458333333333329</v>
      </c>
      <c r="G15" s="17">
        <f>[11]Junho!$E$10</f>
        <v>74.833333333333329</v>
      </c>
      <c r="H15" s="17">
        <f>[11]Junho!$E$11</f>
        <v>78.666666666666671</v>
      </c>
      <c r="I15" s="17">
        <f>[11]Junho!$E$12</f>
        <v>77.416666666666671</v>
      </c>
      <c r="J15" s="17">
        <f>[11]Junho!$E$13</f>
        <v>79</v>
      </c>
      <c r="K15" s="17">
        <f>[11]Junho!$E$14</f>
        <v>78.041666666666671</v>
      </c>
      <c r="L15" s="17">
        <f>[11]Junho!$E$15</f>
        <v>79.583333333333329</v>
      </c>
      <c r="M15" s="17">
        <f>[11]Junho!$E$16</f>
        <v>78.166666666666671</v>
      </c>
      <c r="N15" s="17">
        <f>[11]Junho!$E$17</f>
        <v>74.125</v>
      </c>
      <c r="O15" s="17">
        <f>[11]Junho!$E$18</f>
        <v>76.125</v>
      </c>
      <c r="P15" s="17">
        <f>[11]Junho!$E$19</f>
        <v>81.416666666666671</v>
      </c>
      <c r="Q15" s="17">
        <f>[11]Junho!$E$20</f>
        <v>77.25</v>
      </c>
      <c r="R15" s="17">
        <f>[11]Junho!$E$21</f>
        <v>77.75</v>
      </c>
      <c r="S15" s="17">
        <f>[11]Junho!$E$22</f>
        <v>82.5</v>
      </c>
      <c r="T15" s="17">
        <f>[11]Junho!$E$23</f>
        <v>76.416666666666671</v>
      </c>
      <c r="U15" s="17">
        <f>[11]Junho!$E$24</f>
        <v>76</v>
      </c>
      <c r="V15" s="17">
        <f>[11]Junho!$E$25</f>
        <v>74.166666666666671</v>
      </c>
      <c r="W15" s="17">
        <f>[11]Junho!$E$26</f>
        <v>73.666666666666671</v>
      </c>
      <c r="X15" s="17">
        <f>[11]Junho!$E$27</f>
        <v>73.291666666666671</v>
      </c>
      <c r="Y15" s="17">
        <f>[11]Junho!$E$28</f>
        <v>72.416666666666671</v>
      </c>
      <c r="Z15" s="17">
        <f>[11]Junho!$E$29</f>
        <v>67.75</v>
      </c>
      <c r="AA15" s="17">
        <f>[11]Junho!$E$30</f>
        <v>67.25</v>
      </c>
      <c r="AB15" s="17">
        <f>[11]Junho!$E$31</f>
        <v>69.333333333333329</v>
      </c>
      <c r="AC15" s="17">
        <f>[11]Junho!$E$32</f>
        <v>69.541666666666671</v>
      </c>
      <c r="AD15" s="17">
        <f>[11]Junho!$E$33</f>
        <v>70.5</v>
      </c>
      <c r="AE15" s="17">
        <f>[11]Junho!$E$34</f>
        <v>73.541666666666671</v>
      </c>
      <c r="AF15" s="34">
        <f t="shared" ref="AF15:AF32" si="3">AVERAGE(B15:AE15)</f>
        <v>75.94027777777778</v>
      </c>
    </row>
    <row r="16" spans="1:33" ht="17.100000000000001" customHeight="1" x14ac:dyDescent="0.2">
      <c r="A16" s="15" t="s">
        <v>7</v>
      </c>
      <c r="B16" s="17">
        <f>[12]Junho!$E$5</f>
        <v>92.416666666666671</v>
      </c>
      <c r="C16" s="17">
        <f>[12]Junho!$E$6</f>
        <v>91.875</v>
      </c>
      <c r="D16" s="17">
        <f>[12]Junho!$E$7</f>
        <v>90.416666666666671</v>
      </c>
      <c r="E16" s="17">
        <f>[12]Junho!$E$8</f>
        <v>83.041666666666671</v>
      </c>
      <c r="F16" s="17">
        <f>[12]Junho!$E$9</f>
        <v>72.5</v>
      </c>
      <c r="G16" s="17">
        <f>[12]Junho!$E$10</f>
        <v>70.541666666666671</v>
      </c>
      <c r="H16" s="17">
        <f>[12]Junho!$E$11</f>
        <v>60.291666666666664</v>
      </c>
      <c r="I16" s="17">
        <f>[12]Junho!$E$12</f>
        <v>66.875</v>
      </c>
      <c r="J16" s="17">
        <f>[12]Junho!$E$13</f>
        <v>68.083333333333329</v>
      </c>
      <c r="K16" s="17">
        <f>[12]Junho!$E$14</f>
        <v>70.25</v>
      </c>
      <c r="L16" s="17">
        <f>[12]Junho!$E$15</f>
        <v>73.583333333333329</v>
      </c>
      <c r="M16" s="17">
        <f>[12]Junho!$E$16</f>
        <v>83.125</v>
      </c>
      <c r="N16" s="17">
        <f>[12]Junho!$E$17</f>
        <v>83.875</v>
      </c>
      <c r="O16" s="17">
        <f>[12]Junho!$E$18</f>
        <v>76.708333333333329</v>
      </c>
      <c r="P16" s="17">
        <f>[12]Junho!$E$19</f>
        <v>81.625</v>
      </c>
      <c r="Q16" s="17">
        <f>[12]Junho!$E$20</f>
        <v>71.958333333333329</v>
      </c>
      <c r="R16" s="17">
        <f>[12]Junho!$E$21</f>
        <v>79.166666666666671</v>
      </c>
      <c r="S16" s="17">
        <f>[12]Junho!$E$22</f>
        <v>87.375</v>
      </c>
      <c r="T16" s="17">
        <f>[12]Junho!$E$23</f>
        <v>80.458333333333329</v>
      </c>
      <c r="U16" s="17">
        <f>[12]Junho!$E$24</f>
        <v>77.458333333333329</v>
      </c>
      <c r="V16" s="17">
        <f>[12]Junho!$E$25</f>
        <v>73.708333333333329</v>
      </c>
      <c r="W16" s="17">
        <f>[12]Junho!$E$26</f>
        <v>69.083333333333329</v>
      </c>
      <c r="X16" s="17">
        <f>[12]Junho!$E$27</f>
        <v>63.458333333333336</v>
      </c>
      <c r="Y16" s="17">
        <f>[12]Junho!$E$28</f>
        <v>65.791666666666671</v>
      </c>
      <c r="Z16" s="17">
        <f>[12]Junho!$E$29</f>
        <v>73.375</v>
      </c>
      <c r="AA16" s="17">
        <f>[12]Junho!$E$30</f>
        <v>75.541666666666671</v>
      </c>
      <c r="AB16" s="17">
        <f>[12]Junho!$E$31</f>
        <v>72.25</v>
      </c>
      <c r="AC16" s="17">
        <f>[12]Junho!$E$32</f>
        <v>65</v>
      </c>
      <c r="AD16" s="17">
        <f>[12]Junho!$E$33</f>
        <v>63.666666666666664</v>
      </c>
      <c r="AE16" s="17">
        <f>[12]Junho!$E$34</f>
        <v>79.416666666666671</v>
      </c>
      <c r="AF16" s="34">
        <f t="shared" si="3"/>
        <v>75.430555555555529</v>
      </c>
    </row>
    <row r="17" spans="1:32" ht="17.100000000000001" customHeight="1" x14ac:dyDescent="0.2">
      <c r="A17" s="15" t="s">
        <v>8</v>
      </c>
      <c r="B17" s="17">
        <f>[13]Junho!$E$5</f>
        <v>93.708333333333329</v>
      </c>
      <c r="C17" s="17">
        <f>[13]Junho!$E$6</f>
        <v>87.166666666666671</v>
      </c>
      <c r="D17" s="17">
        <f>[13]Junho!$E$7</f>
        <v>90.375</v>
      </c>
      <c r="E17" s="17">
        <f>[13]Junho!$E$8</f>
        <v>83.458333333333329</v>
      </c>
      <c r="F17" s="17">
        <f>[13]Junho!$E$9</f>
        <v>78.75</v>
      </c>
      <c r="G17" s="17">
        <f>[13]Junho!$E$10</f>
        <v>72.916666666666671</v>
      </c>
      <c r="H17" s="17">
        <f>[13]Junho!$E$11</f>
        <v>73.333333333333329</v>
      </c>
      <c r="I17" s="17">
        <f>[13]Junho!$E$12</f>
        <v>75.25</v>
      </c>
      <c r="J17" s="17">
        <f>[13]Junho!$E$13</f>
        <v>70.583333333333329</v>
      </c>
      <c r="K17" s="17">
        <f>[13]Junho!$E$14</f>
        <v>66.083333333333329</v>
      </c>
      <c r="L17" s="17">
        <f>[13]Junho!$E$15</f>
        <v>72.791666666666671</v>
      </c>
      <c r="M17" s="17">
        <f>[13]Junho!$E$16</f>
        <v>93.958333333333329</v>
      </c>
      <c r="N17" s="17">
        <f>[13]Junho!$E$17</f>
        <v>86.416666666666671</v>
      </c>
      <c r="O17" s="17">
        <f>[13]Junho!$E$18</f>
        <v>75.875</v>
      </c>
      <c r="P17" s="17">
        <f>[13]Junho!$E$19</f>
        <v>74.458333333333329</v>
      </c>
      <c r="Q17" s="17">
        <f>[13]Junho!$E$20</f>
        <v>78.166666666666671</v>
      </c>
      <c r="R17" s="17">
        <f>[13]Junho!$E$21</f>
        <v>74.913043478260875</v>
      </c>
      <c r="S17" s="17">
        <f>[13]Junho!$E$22</f>
        <v>89.083333333333329</v>
      </c>
      <c r="T17" s="17">
        <f>[13]Junho!$E$23</f>
        <v>81.625</v>
      </c>
      <c r="U17" s="17">
        <f>[13]Junho!$E$24</f>
        <v>78.125</v>
      </c>
      <c r="V17" s="17">
        <f>[13]Junho!$E$25</f>
        <v>78.208333333333329</v>
      </c>
      <c r="W17" s="17">
        <f>[13]Junho!$E$26</f>
        <v>76.458333333333329</v>
      </c>
      <c r="X17" s="17">
        <f>[13]Junho!$E$27</f>
        <v>73.583333333333329</v>
      </c>
      <c r="Y17" s="17">
        <f>[13]Junho!$E$28</f>
        <v>78.666666666666671</v>
      </c>
      <c r="Z17" s="17">
        <f>[13]Junho!$E$29</f>
        <v>78.916666666666671</v>
      </c>
      <c r="AA17" s="17">
        <f>[13]Junho!$E$30</f>
        <v>79.208333333333329</v>
      </c>
      <c r="AB17" s="17">
        <f>[13]Junho!$E$31</f>
        <v>78.291666666666671</v>
      </c>
      <c r="AC17" s="17">
        <f>[13]Junho!$E$32</f>
        <v>73.333333333333329</v>
      </c>
      <c r="AD17" s="17">
        <f>[13]Junho!$E$33</f>
        <v>68.083333333333329</v>
      </c>
      <c r="AE17" s="17">
        <f>[13]Junho!$E$34</f>
        <v>83.875</v>
      </c>
      <c r="AF17" s="34">
        <f t="shared" si="3"/>
        <v>78.855434782608697</v>
      </c>
    </row>
    <row r="18" spans="1:32" ht="17.100000000000001" customHeight="1" x14ac:dyDescent="0.2">
      <c r="A18" s="15" t="s">
        <v>9</v>
      </c>
      <c r="B18" s="17">
        <f>[14]Junho!$E$5</f>
        <v>91.833333333333329</v>
      </c>
      <c r="C18" s="17">
        <f>[14]Junho!$E$6</f>
        <v>90.75</v>
      </c>
      <c r="D18" s="17">
        <f>[14]Junho!$E$7</f>
        <v>86.458333333333329</v>
      </c>
      <c r="E18" s="17">
        <f>[14]Junho!$E$8</f>
        <v>80.208333333333329</v>
      </c>
      <c r="F18" s="17">
        <f>[14]Junho!$E$9</f>
        <v>70.791666666666671</v>
      </c>
      <c r="G18" s="17">
        <f>[14]Junho!$E$10</f>
        <v>67.041666666666671</v>
      </c>
      <c r="H18" s="17">
        <f>[14]Junho!$E$11</f>
        <v>63.375</v>
      </c>
      <c r="I18" s="17">
        <f>[14]Junho!$E$12</f>
        <v>63.75</v>
      </c>
      <c r="J18" s="17">
        <f>[14]Junho!$E$13</f>
        <v>62.458333333333336</v>
      </c>
      <c r="K18" s="17">
        <f>[14]Junho!$E$14</f>
        <v>70.916666666666671</v>
      </c>
      <c r="L18" s="17">
        <f>[14]Junho!$E$15</f>
        <v>71.5</v>
      </c>
      <c r="M18" s="17">
        <f>[14]Junho!$E$16</f>
        <v>78.333333333333329</v>
      </c>
      <c r="N18" s="17">
        <f>[14]Junho!$E$17</f>
        <v>74.5</v>
      </c>
      <c r="O18" s="17">
        <f>[14]Junho!$E$18</f>
        <v>64.416666666666671</v>
      </c>
      <c r="P18" s="17">
        <f>[14]Junho!$E$19</f>
        <v>79.208333333333329</v>
      </c>
      <c r="Q18" s="17">
        <f>[14]Junho!$E$20</f>
        <v>71.75</v>
      </c>
      <c r="R18" s="17">
        <f>[14]Junho!$E$21</f>
        <v>71.041666666666671</v>
      </c>
      <c r="S18" s="17">
        <f>[14]Junho!$E$22</f>
        <v>84.208333333333329</v>
      </c>
      <c r="T18" s="17">
        <f>[14]Junho!$E$23</f>
        <v>79</v>
      </c>
      <c r="U18" s="17">
        <f>[14]Junho!$E$24</f>
        <v>73.333333333333329</v>
      </c>
      <c r="V18" s="17">
        <f>[14]Junho!$E$25</f>
        <v>70.958333333333329</v>
      </c>
      <c r="W18" s="17">
        <f>[14]Junho!$E$26</f>
        <v>67.5</v>
      </c>
      <c r="X18" s="17">
        <f>[14]Junho!$E$27</f>
        <v>61.75</v>
      </c>
      <c r="Y18" s="17">
        <f>[14]Junho!$E$28</f>
        <v>67.625</v>
      </c>
      <c r="Z18" s="17">
        <f>[14]Junho!$E$29</f>
        <v>70.583333333333329</v>
      </c>
      <c r="AA18" s="17">
        <f>[14]Junho!$E$30</f>
        <v>72.125</v>
      </c>
      <c r="AB18" s="17">
        <f>[14]Junho!$E$31</f>
        <v>69.291666666666671</v>
      </c>
      <c r="AC18" s="17">
        <f>[14]Junho!$E$32</f>
        <v>63.875</v>
      </c>
      <c r="AD18" s="17">
        <f>[14]Junho!$E$33</f>
        <v>59.333333333333336</v>
      </c>
      <c r="AE18" s="17">
        <f>[14]Junho!$E$34</f>
        <v>74.416666666666671</v>
      </c>
      <c r="AF18" s="34">
        <f t="shared" si="3"/>
        <v>72.411111111111097</v>
      </c>
    </row>
    <row r="19" spans="1:32" ht="17.100000000000001" customHeight="1" x14ac:dyDescent="0.2">
      <c r="A19" s="15" t="s">
        <v>49</v>
      </c>
      <c r="B19" s="17">
        <f>[15]Junho!$E$5</f>
        <v>86.25</v>
      </c>
      <c r="C19" s="17">
        <f>[15]Junho!$E$6</f>
        <v>89.833333333333329</v>
      </c>
      <c r="D19" s="17">
        <f>[15]Junho!$E$7</f>
        <v>83.166666666666671</v>
      </c>
      <c r="E19" s="17">
        <f>[15]Junho!$E$8</f>
        <v>79.208333333333329</v>
      </c>
      <c r="F19" s="17">
        <f>[15]Junho!$E$9</f>
        <v>70.782608695652172</v>
      </c>
      <c r="G19" s="17">
        <f>[15]Junho!$E$10</f>
        <v>71.125</v>
      </c>
      <c r="H19" s="17">
        <f>[15]Junho!$E$11</f>
        <v>70.75</v>
      </c>
      <c r="I19" s="17">
        <f>[15]Junho!$E$12</f>
        <v>74.416666666666671</v>
      </c>
      <c r="J19" s="17">
        <f>[15]Junho!$E$13</f>
        <v>75.541666666666671</v>
      </c>
      <c r="K19" s="17">
        <f>[15]Junho!$E$14</f>
        <v>75.541666666666671</v>
      </c>
      <c r="L19" s="17">
        <f>[15]Junho!$E$15</f>
        <v>76.291666666666671</v>
      </c>
      <c r="M19" s="17">
        <f>[15]Junho!$E$16</f>
        <v>82.75</v>
      </c>
      <c r="N19" s="17">
        <f>[15]Junho!$E$17</f>
        <v>80.916666666666671</v>
      </c>
      <c r="O19" s="17">
        <f>[15]Junho!$E$18</f>
        <v>76.125</v>
      </c>
      <c r="P19" s="17">
        <f>[15]Junho!$E$19</f>
        <v>80.5</v>
      </c>
      <c r="Q19" s="17">
        <f>[15]Junho!$E$20</f>
        <v>64.791666666666671</v>
      </c>
      <c r="R19" s="17">
        <f>[15]Junho!$E$21</f>
        <v>78.708333333333329</v>
      </c>
      <c r="S19" s="17">
        <f>[15]Junho!$E$22</f>
        <v>87.083333333333329</v>
      </c>
      <c r="T19" s="17">
        <f>[15]Junho!$E$23</f>
        <v>80.708333333333329</v>
      </c>
      <c r="U19" s="17">
        <f>[15]Junho!$E$24</f>
        <v>76.166666666666671</v>
      </c>
      <c r="V19" s="17">
        <f>[15]Junho!$E$25</f>
        <v>75.521739130434781</v>
      </c>
      <c r="W19" s="17">
        <f>[15]Junho!$E$26</f>
        <v>74.041666666666671</v>
      </c>
      <c r="X19" s="17">
        <f>[15]Junho!$E$27</f>
        <v>74.916666666666671</v>
      </c>
      <c r="Y19" s="17">
        <f>[15]Junho!$E$28</f>
        <v>74.416666666666671</v>
      </c>
      <c r="Z19" s="17">
        <f>[15]Junho!$E$29</f>
        <v>69.041666666666671</v>
      </c>
      <c r="AA19" s="17">
        <f>[15]Junho!$E$30</f>
        <v>68.75</v>
      </c>
      <c r="AB19" s="17">
        <f>[15]Junho!$E$31</f>
        <v>67</v>
      </c>
      <c r="AC19" s="17">
        <f>[15]Junho!$E$32</f>
        <v>67.625</v>
      </c>
      <c r="AD19" s="17">
        <f>[15]Junho!$E$33</f>
        <v>63.208333333333336</v>
      </c>
      <c r="AE19" s="17">
        <f>[15]Junho!$E$34</f>
        <v>75.416666666666671</v>
      </c>
      <c r="AF19" s="34">
        <f t="shared" si="3"/>
        <v>75.686533816425111</v>
      </c>
    </row>
    <row r="20" spans="1:32" ht="17.100000000000001" customHeight="1" x14ac:dyDescent="0.2">
      <c r="A20" s="15" t="s">
        <v>10</v>
      </c>
      <c r="B20" s="17">
        <f>[16]Junho!$E$5</f>
        <v>91.291666666666671</v>
      </c>
      <c r="C20" s="17">
        <f>[16]Junho!$E$6</f>
        <v>92.25</v>
      </c>
      <c r="D20" s="17">
        <f>[16]Junho!$E$7</f>
        <v>86.833333333333329</v>
      </c>
      <c r="E20" s="17">
        <f>[16]Junho!$E$8</f>
        <v>82.291666666666671</v>
      </c>
      <c r="F20" s="17">
        <f>[16]Junho!$E$9</f>
        <v>73.833333333333329</v>
      </c>
      <c r="G20" s="17">
        <f>[16]Junho!$E$10</f>
        <v>68.416666666666671</v>
      </c>
      <c r="H20" s="17">
        <f>[16]Junho!$E$11</f>
        <v>68.041666666666671</v>
      </c>
      <c r="I20" s="17">
        <f>[16]Junho!$E$12</f>
        <v>71.541666666666671</v>
      </c>
      <c r="J20" s="17">
        <f>[16]Junho!$E$13</f>
        <v>69.125</v>
      </c>
      <c r="K20" s="17">
        <f>[16]Junho!$E$14</f>
        <v>68.166666666666671</v>
      </c>
      <c r="L20" s="17">
        <f>[16]Junho!$E$15</f>
        <v>71.375</v>
      </c>
      <c r="M20" s="17">
        <f>[16]Junho!$E$16</f>
        <v>88.25</v>
      </c>
      <c r="N20" s="17">
        <f>[16]Junho!$E$17</f>
        <v>84.208333333333329</v>
      </c>
      <c r="O20" s="17">
        <f>[16]Junho!$E$18</f>
        <v>74.916666666666671</v>
      </c>
      <c r="P20" s="17">
        <f>[16]Junho!$E$19</f>
        <v>78.625</v>
      </c>
      <c r="Q20" s="17">
        <f>[16]Junho!$E$20</f>
        <v>73.416666666666671</v>
      </c>
      <c r="R20" s="17">
        <f>[16]Junho!$E$21</f>
        <v>77.083333333333329</v>
      </c>
      <c r="S20" s="17">
        <f>[16]Junho!$E$22</f>
        <v>88.541666666666671</v>
      </c>
      <c r="T20" s="17">
        <f>[16]Junho!$E$23</f>
        <v>80.791666666666671</v>
      </c>
      <c r="U20" s="17">
        <f>[16]Junho!$E$24</f>
        <v>77.625</v>
      </c>
      <c r="V20" s="17">
        <f>[16]Junho!$E$25</f>
        <v>75.958333333333329</v>
      </c>
      <c r="W20" s="17">
        <f>[16]Junho!$E$26</f>
        <v>70.583333333333329</v>
      </c>
      <c r="X20" s="17">
        <f>[16]Junho!$E$27</f>
        <v>74.208333333333329</v>
      </c>
      <c r="Y20" s="17">
        <f>[16]Junho!$E$28</f>
        <v>76.916666666666671</v>
      </c>
      <c r="Z20" s="17">
        <f>[16]Junho!$E$29</f>
        <v>71.791666666666671</v>
      </c>
      <c r="AA20" s="17">
        <f>[16]Junho!$E$30</f>
        <v>73.833333333333329</v>
      </c>
      <c r="AB20" s="17">
        <f>[16]Junho!$E$31</f>
        <v>72.666666666666671</v>
      </c>
      <c r="AC20" s="17">
        <f>[16]Junho!$E$32</f>
        <v>68.458333333333329</v>
      </c>
      <c r="AD20" s="17">
        <f>[16]Junho!$E$33</f>
        <v>62.916666666666664</v>
      </c>
      <c r="AE20" s="17">
        <f>[16]Junho!$E$34</f>
        <v>77.25</v>
      </c>
      <c r="AF20" s="34">
        <f t="shared" si="3"/>
        <v>76.373611111111117</v>
      </c>
    </row>
    <row r="21" spans="1:32" ht="17.100000000000001" customHeight="1" x14ac:dyDescent="0.2">
      <c r="A21" s="15" t="s">
        <v>11</v>
      </c>
      <c r="B21" s="17">
        <f>[17]Junho!$E$5</f>
        <v>97.291666666666671</v>
      </c>
      <c r="C21" s="17">
        <f>[17]Junho!$E$6</f>
        <v>94.041666666666671</v>
      </c>
      <c r="D21" s="17">
        <f>[17]Junho!$E$7</f>
        <v>89.458333333333329</v>
      </c>
      <c r="E21" s="17">
        <f>[17]Junho!$E$8</f>
        <v>86.833333333333329</v>
      </c>
      <c r="F21" s="17">
        <f>[17]Junho!$E$9</f>
        <v>80.958333333333329</v>
      </c>
      <c r="G21" s="17">
        <f>[17]Junho!$E$10</f>
        <v>76.708333333333329</v>
      </c>
      <c r="H21" s="17">
        <f>[17]Junho!$E$11</f>
        <v>77.708333333333329</v>
      </c>
      <c r="I21" s="17">
        <f>[17]Junho!$E$12</f>
        <v>77.041666666666671</v>
      </c>
      <c r="J21" s="17">
        <f>[17]Junho!$E$13</f>
        <v>78.75</v>
      </c>
      <c r="K21" s="17">
        <f>[17]Junho!$E$14</f>
        <v>81</v>
      </c>
      <c r="L21" s="17">
        <f>[17]Junho!$E$15</f>
        <v>79.791666666666671</v>
      </c>
      <c r="M21" s="17">
        <f>[17]Junho!$E$16</f>
        <v>85.583333333333329</v>
      </c>
      <c r="N21" s="17">
        <f>[17]Junho!$E$17</f>
        <v>85.041666666666671</v>
      </c>
      <c r="O21" s="17">
        <f>[17]Junho!$E$18</f>
        <v>77.458333333333329</v>
      </c>
      <c r="P21" s="17">
        <f>[17]Junho!$E$19</f>
        <v>84.291666666666671</v>
      </c>
      <c r="Q21" s="17">
        <f>[17]Junho!$E$20</f>
        <v>70.166666666666671</v>
      </c>
      <c r="R21" s="17">
        <f>[17]Junho!$E$21</f>
        <v>83.5</v>
      </c>
      <c r="S21" s="17">
        <f>[17]Junho!$E$22</f>
        <v>88.666666666666671</v>
      </c>
      <c r="T21" s="17">
        <f>[17]Junho!$E$23</f>
        <v>82.083333333333329</v>
      </c>
      <c r="U21" s="17">
        <f>[17]Junho!$E$24</f>
        <v>80.375</v>
      </c>
      <c r="V21" s="17">
        <f>[17]Junho!$E$25</f>
        <v>81.333333333333329</v>
      </c>
      <c r="W21" s="17">
        <f>[17]Junho!$E$26</f>
        <v>79.041666666666671</v>
      </c>
      <c r="X21" s="17">
        <f>[17]Junho!$E$27</f>
        <v>79.416666666666671</v>
      </c>
      <c r="Y21" s="17">
        <f>[17]Junho!$E$28</f>
        <v>79.458333333333329</v>
      </c>
      <c r="Z21" s="17">
        <f>[17]Junho!$E$29</f>
        <v>76.208333333333329</v>
      </c>
      <c r="AA21" s="17">
        <f>[17]Junho!$E$30</f>
        <v>77.875</v>
      </c>
      <c r="AB21" s="17">
        <f>[17]Junho!$E$31</f>
        <v>76.791666666666671</v>
      </c>
      <c r="AC21" s="17">
        <f>[17]Junho!$E$32</f>
        <v>73.875</v>
      </c>
      <c r="AD21" s="17">
        <f>[17]Junho!$E$33</f>
        <v>75.458333333333329</v>
      </c>
      <c r="AE21" s="17">
        <f>[17]Junho!$E$34</f>
        <v>87.125</v>
      </c>
      <c r="AF21" s="34">
        <f t="shared" si="3"/>
        <v>81.444444444444443</v>
      </c>
    </row>
    <row r="22" spans="1:32" ht="17.100000000000001" customHeight="1" x14ac:dyDescent="0.2">
      <c r="A22" s="15" t="s">
        <v>12</v>
      </c>
      <c r="B22" s="17" t="str">
        <f>[18]Junho!$E$5</f>
        <v>*</v>
      </c>
      <c r="C22" s="17" t="str">
        <f>[18]Junho!$E$6</f>
        <v>*</v>
      </c>
      <c r="D22" s="17" t="str">
        <f>[18]Junho!$E$7</f>
        <v>*</v>
      </c>
      <c r="E22" s="17" t="str">
        <f>[18]Junho!$E$8</f>
        <v>*</v>
      </c>
      <c r="F22" s="17" t="str">
        <f>[18]Junho!$E$9</f>
        <v>*</v>
      </c>
      <c r="G22" s="17" t="str">
        <f>[18]Junho!$E$10</f>
        <v>*</v>
      </c>
      <c r="H22" s="17" t="str">
        <f>[18]Junho!$E$11</f>
        <v>*</v>
      </c>
      <c r="I22" s="17" t="str">
        <f>[18]Junho!$E$12</f>
        <v>*</v>
      </c>
      <c r="J22" s="17" t="str">
        <f>[18]Junho!$E$13</f>
        <v>*</v>
      </c>
      <c r="K22" s="17" t="str">
        <f>[18]Junho!$E$14</f>
        <v>*</v>
      </c>
      <c r="L22" s="17" t="str">
        <f>[18]Junho!$E$15</f>
        <v>*</v>
      </c>
      <c r="M22" s="17" t="str">
        <f>[18]Junho!$E$16</f>
        <v>*</v>
      </c>
      <c r="N22" s="17" t="str">
        <f>[18]Junho!$E$17</f>
        <v>*</v>
      </c>
      <c r="O22" s="17" t="str">
        <f>[18]Junho!$E$18</f>
        <v>*</v>
      </c>
      <c r="P22" s="17" t="str">
        <f>[18]Junho!$E$19</f>
        <v>*</v>
      </c>
      <c r="Q22" s="17" t="str">
        <f>[18]Junho!$E$20</f>
        <v>*</v>
      </c>
      <c r="R22" s="17" t="str">
        <f>[18]Junho!$E$21</f>
        <v>*</v>
      </c>
      <c r="S22" s="17" t="str">
        <f>[18]Junho!$E$22</f>
        <v>*</v>
      </c>
      <c r="T22" s="17" t="str">
        <f>[18]Junho!$E$23</f>
        <v>*</v>
      </c>
      <c r="U22" s="17" t="str">
        <f>[18]Junho!$E$24</f>
        <v>*</v>
      </c>
      <c r="V22" s="17" t="str">
        <f>[18]Junho!$E$25</f>
        <v>*</v>
      </c>
      <c r="W22" s="17" t="str">
        <f>[18]Junho!$E$26</f>
        <v>*</v>
      </c>
      <c r="X22" s="17" t="str">
        <f>[18]Junho!$E$27</f>
        <v>*</v>
      </c>
      <c r="Y22" s="17" t="str">
        <f>[18]Junho!$E$28</f>
        <v>*</v>
      </c>
      <c r="Z22" s="17" t="str">
        <f>[18]Junho!$E$29</f>
        <v>*</v>
      </c>
      <c r="AA22" s="17" t="str">
        <f>[18]Junho!$E$30</f>
        <v>*</v>
      </c>
      <c r="AB22" s="17" t="str">
        <f>[18]Junho!$E$31</f>
        <v>*</v>
      </c>
      <c r="AC22" s="17" t="str">
        <f>[18]Junho!$E$32</f>
        <v>*</v>
      </c>
      <c r="AD22" s="17" t="str">
        <f>[18]Junho!$E$33</f>
        <v>*</v>
      </c>
      <c r="AE22" s="17" t="str">
        <f>[18]Junho!$E$34</f>
        <v>*</v>
      </c>
      <c r="AF22" s="34" t="s">
        <v>137</v>
      </c>
    </row>
    <row r="23" spans="1:32" ht="17.100000000000001" customHeight="1" x14ac:dyDescent="0.2">
      <c r="A23" s="15" t="s">
        <v>13</v>
      </c>
      <c r="B23" s="17">
        <f>[19]Junho!$E$5</f>
        <v>86.416666666666671</v>
      </c>
      <c r="C23" s="17">
        <f>[19]Junho!$E$6</f>
        <v>88.666666666666671</v>
      </c>
      <c r="D23" s="17">
        <f>[19]Junho!$E$7</f>
        <v>80.625</v>
      </c>
      <c r="E23" s="17">
        <f>[19]Junho!$E$8</f>
        <v>76.583333333333329</v>
      </c>
      <c r="F23" s="17">
        <f>[19]Junho!$E$9</f>
        <v>70.083333333333329</v>
      </c>
      <c r="G23" s="17">
        <f>[19]Junho!$E$10</f>
        <v>70.416666666666671</v>
      </c>
      <c r="H23" s="17">
        <f>[19]Junho!$E$11</f>
        <v>71.5</v>
      </c>
      <c r="I23" s="17">
        <f>[19]Junho!$E$12</f>
        <v>68.958333333333329</v>
      </c>
      <c r="J23" s="17">
        <f>[19]Junho!$E$13</f>
        <v>70.625</v>
      </c>
      <c r="K23" s="17">
        <f>[19]Junho!$E$14</f>
        <v>72.75</v>
      </c>
      <c r="L23" s="17">
        <f>[19]Junho!$E$15</f>
        <v>70.833333333333329</v>
      </c>
      <c r="M23" s="17">
        <f>[19]Junho!$E$16</f>
        <v>82.25</v>
      </c>
      <c r="N23" s="17">
        <f>[19]Junho!$E$17</f>
        <v>76.666666666666671</v>
      </c>
      <c r="O23" s="17">
        <f>[19]Junho!$E$18</f>
        <v>71.375</v>
      </c>
      <c r="P23" s="17">
        <f>[19]Junho!$E$19</f>
        <v>77.125</v>
      </c>
      <c r="Q23" s="17">
        <f>[19]Junho!$E$20</f>
        <v>77.416666666666671</v>
      </c>
      <c r="R23" s="17">
        <f>[19]Junho!$E$21</f>
        <v>74.833333333333329</v>
      </c>
      <c r="S23" s="17">
        <f>[19]Junho!$E$22</f>
        <v>82.75</v>
      </c>
      <c r="T23" s="17">
        <f>[19]Junho!$E$23</f>
        <v>75.083333333333329</v>
      </c>
      <c r="U23" s="17">
        <f>[19]Junho!$E$24</f>
        <v>72.416666666666671</v>
      </c>
      <c r="V23" s="17">
        <f>[19]Junho!$E$25</f>
        <v>70.25</v>
      </c>
      <c r="W23" s="17">
        <f>[19]Junho!$E$26</f>
        <v>66.791666666666671</v>
      </c>
      <c r="X23" s="17">
        <f>[19]Junho!$E$27</f>
        <v>64.25</v>
      </c>
      <c r="Y23" s="17">
        <f>[19]Junho!$E$28</f>
        <v>69.25</v>
      </c>
      <c r="Z23" s="17">
        <f>[19]Junho!$E$29</f>
        <v>66.166666666666671</v>
      </c>
      <c r="AA23" s="17">
        <f>[19]Junho!$E$30</f>
        <v>62.75</v>
      </c>
      <c r="AB23" s="17">
        <f>[19]Junho!$E$31</f>
        <v>68.375</v>
      </c>
      <c r="AC23" s="17">
        <f>[19]Junho!$E$32</f>
        <v>60.708333333333336</v>
      </c>
      <c r="AD23" s="17">
        <f>[19]Junho!$E$33</f>
        <v>61.208333333333336</v>
      </c>
      <c r="AE23" s="17">
        <f>[19]Junho!$E$34</f>
        <v>66</v>
      </c>
      <c r="AF23" s="34">
        <f t="shared" si="3"/>
        <v>72.4375</v>
      </c>
    </row>
    <row r="24" spans="1:32" ht="17.100000000000001" customHeight="1" x14ac:dyDescent="0.2">
      <c r="A24" s="15" t="s">
        <v>14</v>
      </c>
      <c r="B24" s="17">
        <f>[20]Junho!$E$5</f>
        <v>91.291666666666671</v>
      </c>
      <c r="C24" s="17">
        <f>[20]Junho!$E$6</f>
        <v>93.125</v>
      </c>
      <c r="D24" s="17">
        <f>[20]Junho!$E$7</f>
        <v>88.25</v>
      </c>
      <c r="E24" s="17">
        <f>[20]Junho!$E$8</f>
        <v>76.333333333333329</v>
      </c>
      <c r="F24" s="17">
        <f>[20]Junho!$E$9</f>
        <v>75.916666666666671</v>
      </c>
      <c r="G24" s="17">
        <f>[20]Junho!$E$10</f>
        <v>76.333333333333329</v>
      </c>
      <c r="H24" s="17">
        <f>[20]Junho!$E$11</f>
        <v>72.958333333333329</v>
      </c>
      <c r="I24" s="17">
        <f>[20]Junho!$E$12</f>
        <v>73.833333333333329</v>
      </c>
      <c r="J24" s="17">
        <f>[20]Junho!$E$13</f>
        <v>75.458333333333329</v>
      </c>
      <c r="K24" s="17">
        <f>[20]Junho!$E$14</f>
        <v>68.083333333333329</v>
      </c>
      <c r="L24" s="17">
        <f>[20]Junho!$E$15</f>
        <v>69.75</v>
      </c>
      <c r="M24" s="17">
        <f>[20]Junho!$E$16</f>
        <v>69.958333333333329</v>
      </c>
      <c r="N24" s="17">
        <f>[20]Junho!$E$17</f>
        <v>69.375</v>
      </c>
      <c r="O24" s="17">
        <f>[20]Junho!$E$18</f>
        <v>70.166666666666671</v>
      </c>
      <c r="P24" s="17">
        <f>[20]Junho!$E$19</f>
        <v>79.208333333333329</v>
      </c>
      <c r="Q24" s="17">
        <f>[20]Junho!$E$20</f>
        <v>81.333333333333329</v>
      </c>
      <c r="R24" s="17">
        <f>[20]Junho!$E$21</f>
        <v>76.291666666666671</v>
      </c>
      <c r="S24" s="17">
        <f>[20]Junho!$E$22</f>
        <v>74.625</v>
      </c>
      <c r="T24" s="17">
        <f>[20]Junho!$E$23</f>
        <v>85.166666666666671</v>
      </c>
      <c r="U24" s="17">
        <f>[20]Junho!$E$24</f>
        <v>75.583333333333329</v>
      </c>
      <c r="V24" s="17">
        <f>[20]Junho!$E$25</f>
        <v>73.833333333333329</v>
      </c>
      <c r="W24" s="17">
        <f>[20]Junho!$E$26</f>
        <v>72.75</v>
      </c>
      <c r="X24" s="17">
        <f>[20]Junho!$E$27</f>
        <v>71.208333333333329</v>
      </c>
      <c r="Y24" s="17">
        <f>[20]Junho!$E$28</f>
        <v>71.708333333333329</v>
      </c>
      <c r="Z24" s="17">
        <f>[20]Junho!$E$29</f>
        <v>64.166666666666671</v>
      </c>
      <c r="AA24" s="17">
        <f>[20]Junho!$E$30</f>
        <v>68.333333333333329</v>
      </c>
      <c r="AB24" s="17">
        <f>[20]Junho!$E$31</f>
        <v>66.291666666666671</v>
      </c>
      <c r="AC24" s="17">
        <f>[20]Junho!$E$32</f>
        <v>66.041666666666671</v>
      </c>
      <c r="AD24" s="17">
        <f>[20]Junho!$E$33</f>
        <v>65.166666666666671</v>
      </c>
      <c r="AE24" s="17">
        <f>[20]Junho!$E$34</f>
        <v>65.75</v>
      </c>
      <c r="AF24" s="34">
        <f t="shared" si="3"/>
        <v>74.276388888888889</v>
      </c>
    </row>
    <row r="25" spans="1:32" ht="17.100000000000001" customHeight="1" x14ac:dyDescent="0.2">
      <c r="A25" s="15" t="s">
        <v>15</v>
      </c>
      <c r="B25" s="17">
        <f>[21]Junho!$E$5</f>
        <v>94.25</v>
      </c>
      <c r="C25" s="17">
        <f>[21]Junho!$E$6</f>
        <v>95.666666666666671</v>
      </c>
      <c r="D25" s="17">
        <f>[21]Junho!$E$7</f>
        <v>91.416666666666671</v>
      </c>
      <c r="E25" s="17">
        <f>[21]Junho!$E$8</f>
        <v>88</v>
      </c>
      <c r="F25" s="17">
        <f>[21]Junho!$E$9</f>
        <v>82.5</v>
      </c>
      <c r="G25" s="17">
        <f>[21]Junho!$E$10</f>
        <v>71.916666666666671</v>
      </c>
      <c r="H25" s="17">
        <f>[21]Junho!$E$11</f>
        <v>62.958333333333336</v>
      </c>
      <c r="I25" s="17">
        <f>[21]Junho!$E$12</f>
        <v>70</v>
      </c>
      <c r="J25" s="17">
        <f>[21]Junho!$E$13</f>
        <v>67.208333333333329</v>
      </c>
      <c r="K25" s="17">
        <f>[21]Junho!$E$14</f>
        <v>69</v>
      </c>
      <c r="L25" s="17">
        <f>[21]Junho!$E$15</f>
        <v>73.625</v>
      </c>
      <c r="M25" s="17">
        <f>[21]Junho!$E$16</f>
        <v>88.041666666666671</v>
      </c>
      <c r="N25" s="17">
        <f>[21]Junho!$E$17</f>
        <v>83.25</v>
      </c>
      <c r="O25" s="17">
        <f>[21]Junho!$E$18</f>
        <v>73.791666666666671</v>
      </c>
      <c r="P25" s="17">
        <f>[21]Junho!$E$19</f>
        <v>74.291666666666671</v>
      </c>
      <c r="Q25" s="17">
        <f>[21]Junho!$E$20</f>
        <v>66.916666666666671</v>
      </c>
      <c r="R25" s="17">
        <f>[21]Junho!$E$21</f>
        <v>84.25</v>
      </c>
      <c r="S25" s="17">
        <f>[21]Junho!$E$22</f>
        <v>91.916666666666671</v>
      </c>
      <c r="T25" s="17">
        <f>[21]Junho!$E$23</f>
        <v>78.958333333333329</v>
      </c>
      <c r="U25" s="17">
        <f>[21]Junho!$E$24</f>
        <v>83.625</v>
      </c>
      <c r="V25" s="17">
        <f>[21]Junho!$E$25</f>
        <v>81.708333333333329</v>
      </c>
      <c r="W25" s="17">
        <f>[21]Junho!$E$26</f>
        <v>79.833333333333329</v>
      </c>
      <c r="X25" s="17">
        <f>[21]Junho!$E$27</f>
        <v>72.958333333333329</v>
      </c>
      <c r="Y25" s="17">
        <f>[21]Junho!$E$28</f>
        <v>71.416666666666671</v>
      </c>
      <c r="Z25" s="17">
        <f>[21]Junho!$E$29</f>
        <v>81.25</v>
      </c>
      <c r="AA25" s="17">
        <f>[21]Junho!$E$30</f>
        <v>82.416666666666671</v>
      </c>
      <c r="AB25" s="17">
        <f>[21]Junho!$E$31</f>
        <v>80.416666666666671</v>
      </c>
      <c r="AC25" s="17">
        <f>[21]Junho!$E$32</f>
        <v>76.541666666666671</v>
      </c>
      <c r="AD25" s="17">
        <f>[21]Junho!$E$33</f>
        <v>73.125</v>
      </c>
      <c r="AE25" s="17">
        <f>[21]Junho!$E$34</f>
        <v>80.416666666666671</v>
      </c>
      <c r="AF25" s="34">
        <f t="shared" si="3"/>
        <v>79.055555555555557</v>
      </c>
    </row>
    <row r="26" spans="1:32" ht="17.100000000000001" customHeight="1" x14ac:dyDescent="0.2">
      <c r="A26" s="15" t="s">
        <v>16</v>
      </c>
      <c r="B26" s="17">
        <f>[22]Junho!$E$5</f>
        <v>91.458333333333329</v>
      </c>
      <c r="C26" s="17">
        <f>[22]Junho!$E$6</f>
        <v>90.208333333333329</v>
      </c>
      <c r="D26" s="17">
        <f>[22]Junho!$E$7</f>
        <v>81.333333333333329</v>
      </c>
      <c r="E26" s="17">
        <f>[22]Junho!$E$8</f>
        <v>76.958333333333329</v>
      </c>
      <c r="F26" s="17">
        <f>[22]Junho!$E$9</f>
        <v>71.166666666666671</v>
      </c>
      <c r="G26" s="17">
        <f>[22]Junho!$E$10</f>
        <v>71.349999999999994</v>
      </c>
      <c r="H26" s="17" t="str">
        <f>[22]Junho!$E$11</f>
        <v>*</v>
      </c>
      <c r="I26" s="17" t="str">
        <f>[22]Junho!$E$12</f>
        <v>*</v>
      </c>
      <c r="J26" s="17" t="str">
        <f>[22]Junho!$E$13</f>
        <v>*</v>
      </c>
      <c r="K26" s="17" t="str">
        <f>[22]Junho!$E$14</f>
        <v>*</v>
      </c>
      <c r="L26" s="17" t="str">
        <f>[22]Junho!$E$15</f>
        <v>*</v>
      </c>
      <c r="M26" s="17" t="str">
        <f>[22]Junho!$E$16</f>
        <v>*</v>
      </c>
      <c r="N26" s="17" t="str">
        <f>[22]Junho!$E$17</f>
        <v>*</v>
      </c>
      <c r="O26" s="17" t="str">
        <f>[22]Junho!$E$18</f>
        <v>*</v>
      </c>
      <c r="P26" s="17" t="str">
        <f>[22]Junho!$E$19</f>
        <v>*</v>
      </c>
      <c r="Q26" s="17" t="str">
        <f>[22]Junho!$E$20</f>
        <v>*</v>
      </c>
      <c r="R26" s="17" t="str">
        <f>[22]Junho!$E$21</f>
        <v>*</v>
      </c>
      <c r="S26" s="17" t="str">
        <f>[22]Junho!$E$22</f>
        <v>*</v>
      </c>
      <c r="T26" s="17" t="str">
        <f>[22]Junho!$E$23</f>
        <v>*</v>
      </c>
      <c r="U26" s="17" t="str">
        <f>[22]Junho!$E$24</f>
        <v>*</v>
      </c>
      <c r="V26" s="17" t="str">
        <f>[22]Junho!$E$25</f>
        <v>*</v>
      </c>
      <c r="W26" s="17" t="str">
        <f>[22]Junho!$E$26</f>
        <v>*</v>
      </c>
      <c r="X26" s="17" t="str">
        <f>[22]Junho!$E$27</f>
        <v>*</v>
      </c>
      <c r="Y26" s="17" t="str">
        <f>[22]Junho!$E$28</f>
        <v>*</v>
      </c>
      <c r="Z26" s="17" t="str">
        <f>[22]Junho!$E$29</f>
        <v>*</v>
      </c>
      <c r="AA26" s="17" t="str">
        <f>[22]Junho!$E$30</f>
        <v>*</v>
      </c>
      <c r="AB26" s="17" t="str">
        <f>[22]Junho!$E$31</f>
        <v>*</v>
      </c>
      <c r="AC26" s="17" t="str">
        <f>[22]Junho!$E$32</f>
        <v>*</v>
      </c>
      <c r="AD26" s="17" t="str">
        <f>[22]Junho!$E$33</f>
        <v>*</v>
      </c>
      <c r="AE26" s="17" t="str">
        <f>[22]Junho!$E$34</f>
        <v>*</v>
      </c>
      <c r="AF26" s="34">
        <f t="shared" si="3"/>
        <v>80.412500000000009</v>
      </c>
    </row>
    <row r="27" spans="1:32" ht="17.100000000000001" customHeight="1" x14ac:dyDescent="0.2">
      <c r="A27" s="15" t="s">
        <v>17</v>
      </c>
      <c r="B27" s="17">
        <f>[23]Junho!$E$5</f>
        <v>94.041666666666671</v>
      </c>
      <c r="C27" s="17">
        <f>[23]Junho!$E$6</f>
        <v>90.875</v>
      </c>
      <c r="D27" s="17">
        <f>[23]Junho!$E$7</f>
        <v>87.166666666666671</v>
      </c>
      <c r="E27" s="17">
        <f>[23]Junho!$E$8</f>
        <v>84.5</v>
      </c>
      <c r="F27" s="17">
        <f>[23]Junho!$E$9</f>
        <v>78.041666666666671</v>
      </c>
      <c r="G27" s="17">
        <f>[23]Junho!$E$10</f>
        <v>72.75</v>
      </c>
      <c r="H27" s="17">
        <f>[23]Junho!$E$11</f>
        <v>74.208333333333329</v>
      </c>
      <c r="I27" s="17">
        <f>[23]Junho!$E$12</f>
        <v>75.25</v>
      </c>
      <c r="J27" s="17">
        <f>[23]Junho!$E$13</f>
        <v>71.791666666666671</v>
      </c>
      <c r="K27" s="17">
        <f>[23]Junho!$E$14</f>
        <v>79.416666666666671</v>
      </c>
      <c r="L27" s="17">
        <f>[23]Junho!$E$15</f>
        <v>78.541666666666671</v>
      </c>
      <c r="M27" s="17">
        <f>[23]Junho!$E$16</f>
        <v>85.75</v>
      </c>
      <c r="N27" s="17">
        <f>[23]Junho!$E$17</f>
        <v>82</v>
      </c>
      <c r="O27" s="17">
        <f>[23]Junho!$E$18</f>
        <v>75.333333333333329</v>
      </c>
      <c r="P27" s="17">
        <f>[23]Junho!$E$19</f>
        <v>83</v>
      </c>
      <c r="Q27" s="17">
        <f>[23]Junho!$E$20</f>
        <v>77</v>
      </c>
      <c r="R27" s="17">
        <f>[23]Junho!$E$21</f>
        <v>79.666666666666671</v>
      </c>
      <c r="S27" s="17">
        <f>[23]Junho!$E$22</f>
        <v>85.625</v>
      </c>
      <c r="T27" s="17">
        <f>[23]Junho!$E$23</f>
        <v>82.666666666666671</v>
      </c>
      <c r="U27" s="17">
        <f>[23]Junho!$E$24</f>
        <v>80.75</v>
      </c>
      <c r="V27" s="17">
        <f>[23]Junho!$E$25</f>
        <v>78.625</v>
      </c>
      <c r="W27" s="17">
        <f>[23]Junho!$E$26</f>
        <v>74.291666666666671</v>
      </c>
      <c r="X27" s="17">
        <f>[23]Junho!$E$27</f>
        <v>78.333333333333329</v>
      </c>
      <c r="Y27" s="17">
        <f>[23]Junho!$E$28</f>
        <v>79.625</v>
      </c>
      <c r="Z27" s="17">
        <f>[23]Junho!$E$29</f>
        <v>72.458333333333329</v>
      </c>
      <c r="AA27" s="17">
        <f>[23]Junho!$E$30</f>
        <v>74.25</v>
      </c>
      <c r="AB27" s="17">
        <f>[23]Junho!$E$31</f>
        <v>75.875</v>
      </c>
      <c r="AC27" s="17">
        <f>[23]Junho!$E$32</f>
        <v>70.875</v>
      </c>
      <c r="AD27" s="17">
        <f>[23]Junho!$E$33</f>
        <v>68.291666666666671</v>
      </c>
      <c r="AE27" s="17">
        <f>[23]Junho!$E$34</f>
        <v>79.541666666666671</v>
      </c>
      <c r="AF27" s="34">
        <f>AVERAGE(B27:AE27)</f>
        <v>79.018055555555534</v>
      </c>
    </row>
    <row r="28" spans="1:32" ht="17.100000000000001" customHeight="1" x14ac:dyDescent="0.2">
      <c r="A28" s="15" t="s">
        <v>18</v>
      </c>
      <c r="B28" s="17">
        <f>[24]Junho!$E$5</f>
        <v>90.2</v>
      </c>
      <c r="C28" s="17">
        <f>[24]Junho!$E$6</f>
        <v>91.416666666666671</v>
      </c>
      <c r="D28" s="17">
        <f>[24]Junho!$E$7</f>
        <v>86.833333333333329</v>
      </c>
      <c r="E28" s="17">
        <f>[24]Junho!$E$8</f>
        <v>77.958333333333329</v>
      </c>
      <c r="F28" s="17">
        <f>[24]Junho!$E$9</f>
        <v>70.083333333333329</v>
      </c>
      <c r="G28" s="17">
        <f>[24]Junho!$E$10</f>
        <v>66.416666666666671</v>
      </c>
      <c r="H28" s="17">
        <f>[24]Junho!$E$11</f>
        <v>65.833333333333329</v>
      </c>
      <c r="I28" s="17">
        <f>[24]Junho!$E$12</f>
        <v>66</v>
      </c>
      <c r="J28" s="17">
        <f>[24]Junho!$E$13</f>
        <v>69.041666666666671</v>
      </c>
      <c r="K28" s="17">
        <f>[24]Junho!$E$14</f>
        <v>70.583333333333329</v>
      </c>
      <c r="L28" s="17">
        <f>[24]Junho!$E$15</f>
        <v>74.583333333333329</v>
      </c>
      <c r="M28" s="17">
        <f>[24]Junho!$E$16</f>
        <v>75.291666666666671</v>
      </c>
      <c r="N28" s="17">
        <f>[24]Junho!$E$17</f>
        <v>75.833333333333329</v>
      </c>
      <c r="O28" s="17">
        <f>[24]Junho!$E$18</f>
        <v>69</v>
      </c>
      <c r="P28" s="17">
        <f>[24]Junho!$E$19</f>
        <v>83.666666666666671</v>
      </c>
      <c r="Q28" s="17">
        <f>[24]Junho!$E$20</f>
        <v>82.791666666666671</v>
      </c>
      <c r="R28" s="17">
        <f>[24]Junho!$E$21</f>
        <v>74.416666666666671</v>
      </c>
      <c r="S28" s="17">
        <f>[24]Junho!$E$22</f>
        <v>82.916666666666671</v>
      </c>
      <c r="T28" s="17">
        <f>[24]Junho!$E$23</f>
        <v>88.25</v>
      </c>
      <c r="U28" s="17">
        <f>[24]Junho!$E$24</f>
        <v>80.458333333333329</v>
      </c>
      <c r="V28" s="17">
        <f>[24]Junho!$E$25</f>
        <v>70.166666666666671</v>
      </c>
      <c r="W28" s="17">
        <f>[24]Junho!$E$26</f>
        <v>63.125</v>
      </c>
      <c r="X28" s="17">
        <f>[24]Junho!$E$27</f>
        <v>61.666666666666664</v>
      </c>
      <c r="Y28" s="17">
        <f>[24]Junho!$E$28</f>
        <v>60.166666666666664</v>
      </c>
      <c r="Z28" s="17">
        <f>[24]Junho!$E$29</f>
        <v>69.791666666666671</v>
      </c>
      <c r="AA28" s="17">
        <f>[24]Junho!$E$30</f>
        <v>72.583333333333329</v>
      </c>
      <c r="AB28" s="17">
        <f>[24]Junho!$E$31</f>
        <v>69.458333333333329</v>
      </c>
      <c r="AC28" s="17">
        <f>[24]Junho!$E$32</f>
        <v>59.333333333333336</v>
      </c>
      <c r="AD28" s="17">
        <f>[24]Junho!$E$33</f>
        <v>60.75</v>
      </c>
      <c r="AE28" s="17">
        <f>[24]Junho!$E$34</f>
        <v>66.833333333333329</v>
      </c>
      <c r="AF28" s="34">
        <f t="shared" si="3"/>
        <v>73.181666666666686</v>
      </c>
    </row>
    <row r="29" spans="1:32" ht="17.100000000000001" customHeight="1" x14ac:dyDescent="0.2">
      <c r="A29" s="15" t="s">
        <v>19</v>
      </c>
      <c r="B29" s="17">
        <f>[25]Junho!$E$5</f>
        <v>87.833333333333329</v>
      </c>
      <c r="C29" s="17">
        <f>[25]Junho!$E$6</f>
        <v>87.333333333333329</v>
      </c>
      <c r="D29" s="17">
        <f>[25]Junho!$E$7</f>
        <v>88.875</v>
      </c>
      <c r="E29" s="17">
        <f>[25]Junho!$E$8</f>
        <v>83.041666666666671</v>
      </c>
      <c r="F29" s="17">
        <f>[25]Junho!$E$9</f>
        <v>75.416666666666671</v>
      </c>
      <c r="G29" s="17">
        <f>[25]Junho!$E$10</f>
        <v>71.291666666666671</v>
      </c>
      <c r="H29" s="17">
        <f>[25]Junho!$E$11</f>
        <v>62.083333333333336</v>
      </c>
      <c r="I29" s="17">
        <f>[25]Junho!$E$12</f>
        <v>66.958333333333329</v>
      </c>
      <c r="J29" s="17">
        <f>[25]Junho!$E$13</f>
        <v>69.375</v>
      </c>
      <c r="K29" s="17">
        <f>[25]Junho!$E$14</f>
        <v>66.625</v>
      </c>
      <c r="L29" s="17">
        <f>[25]Junho!$E$15</f>
        <v>74.25</v>
      </c>
      <c r="M29" s="17">
        <f>[25]Junho!$E$16</f>
        <v>93.083333333333329</v>
      </c>
      <c r="N29" s="17">
        <f>[25]Junho!$E$17</f>
        <v>89.958333333333329</v>
      </c>
      <c r="O29" s="17">
        <f>[25]Junho!$E$18</f>
        <v>80.541666666666671</v>
      </c>
      <c r="P29" s="17">
        <f>[25]Junho!$E$19</f>
        <v>61.285714285714285</v>
      </c>
      <c r="Q29" s="17">
        <f>[25]Junho!$E$20</f>
        <v>63.714285714285715</v>
      </c>
      <c r="R29" s="17">
        <f>[25]Junho!$E$21</f>
        <v>70.3</v>
      </c>
      <c r="S29" s="17">
        <f>[25]Junho!$E$22</f>
        <v>90.5625</v>
      </c>
      <c r="T29" s="17">
        <f>[25]Junho!$E$23</f>
        <v>63</v>
      </c>
      <c r="U29" s="17">
        <f>[25]Junho!$E$24</f>
        <v>67.25</v>
      </c>
      <c r="V29" s="17">
        <f>[25]Junho!$E$25</f>
        <v>69.083333333333329</v>
      </c>
      <c r="W29" s="17">
        <f>[25]Junho!$E$26</f>
        <v>60.916666666666664</v>
      </c>
      <c r="X29" s="17">
        <f>[25]Junho!$E$27</f>
        <v>58.5</v>
      </c>
      <c r="Y29" s="17">
        <f>[25]Junho!$E$28</f>
        <v>66.083333333333329</v>
      </c>
      <c r="Z29" s="17">
        <f>[25]Junho!$E$29</f>
        <v>69.777777777777771</v>
      </c>
      <c r="AA29" s="17">
        <f>[25]Junho!$E$30</f>
        <v>68.5</v>
      </c>
      <c r="AB29" s="17">
        <f>[25]Junho!$E$31</f>
        <v>63.75</v>
      </c>
      <c r="AC29" s="17">
        <f>[25]Junho!$E$32</f>
        <v>59.7</v>
      </c>
      <c r="AD29" s="17">
        <f>[25]Junho!$E$33</f>
        <v>55</v>
      </c>
      <c r="AE29" s="17">
        <f>[25]Junho!$E$34</f>
        <v>92.4</v>
      </c>
      <c r="AF29" s="34">
        <f t="shared" si="3"/>
        <v>72.549675925925925</v>
      </c>
    </row>
    <row r="30" spans="1:32" ht="17.100000000000001" customHeight="1" x14ac:dyDescent="0.2">
      <c r="A30" s="15" t="s">
        <v>31</v>
      </c>
      <c r="B30" s="17">
        <f>[26]Junho!$E$5</f>
        <v>93.083333333333329</v>
      </c>
      <c r="C30" s="17">
        <f>[26]Junho!$E$6</f>
        <v>90.625</v>
      </c>
      <c r="D30" s="17">
        <f>[26]Junho!$E$7</f>
        <v>84.166666666666671</v>
      </c>
      <c r="E30" s="17">
        <f>[26]Junho!$E$8</f>
        <v>79.958333333333329</v>
      </c>
      <c r="F30" s="17">
        <f>[26]Junho!$E$9</f>
        <v>70.666666666666671</v>
      </c>
      <c r="G30" s="17">
        <f>[26]Junho!$E$10</f>
        <v>62.75</v>
      </c>
      <c r="H30" s="17">
        <f>[26]Junho!$E$11</f>
        <v>62.416666666666664</v>
      </c>
      <c r="I30" s="17">
        <f>[26]Junho!$E$12</f>
        <v>58.916666666666664</v>
      </c>
      <c r="J30" s="17">
        <f>[26]Junho!$E$13</f>
        <v>60.875</v>
      </c>
      <c r="K30" s="17">
        <f>[26]Junho!$E$14</f>
        <v>69.291666666666671</v>
      </c>
      <c r="L30" s="17">
        <f>[26]Junho!$E$15</f>
        <v>72.5</v>
      </c>
      <c r="M30" s="17">
        <f>[26]Junho!$E$16</f>
        <v>75.166666666666671</v>
      </c>
      <c r="N30" s="17">
        <f>[26]Junho!$E$17</f>
        <v>75.125</v>
      </c>
      <c r="O30" s="17">
        <f>[26]Junho!$E$18</f>
        <v>65.666666666666671</v>
      </c>
      <c r="P30" s="17">
        <f>[26]Junho!$E$19</f>
        <v>82.958333333333329</v>
      </c>
      <c r="Q30" s="17">
        <f>[26]Junho!$E$20</f>
        <v>78.958333333333329</v>
      </c>
      <c r="R30" s="17">
        <f>[26]Junho!$E$21</f>
        <v>71.583333333333329</v>
      </c>
      <c r="S30" s="17">
        <f>[26]Junho!$E$22</f>
        <v>79.041666666666671</v>
      </c>
      <c r="T30" s="17">
        <f>[26]Junho!$E$23</f>
        <v>84.208333333333329</v>
      </c>
      <c r="U30" s="17">
        <f>[26]Junho!$E$24</f>
        <v>78.083333333333329</v>
      </c>
      <c r="V30" s="17">
        <f>[26]Junho!$E$25</f>
        <v>69.541666666666671</v>
      </c>
      <c r="W30" s="17">
        <f>[26]Junho!$E$26</f>
        <v>62.208333333333336</v>
      </c>
      <c r="X30" s="17">
        <f>[26]Junho!$E$27</f>
        <v>62</v>
      </c>
      <c r="Y30" s="17">
        <f>[26]Junho!$E$28</f>
        <v>65</v>
      </c>
      <c r="Z30" s="17">
        <f>[26]Junho!$E$29</f>
        <v>69.541666666666671</v>
      </c>
      <c r="AA30" s="17">
        <f>[26]Junho!$E$30</f>
        <v>70.333333333333329</v>
      </c>
      <c r="AB30" s="17">
        <f>[26]Junho!$E$31</f>
        <v>66.75</v>
      </c>
      <c r="AC30" s="17">
        <f>[26]Junho!$E$32</f>
        <v>59.958333333333336</v>
      </c>
      <c r="AD30" s="17">
        <f>[26]Junho!$E$33</f>
        <v>55.291666666666664</v>
      </c>
      <c r="AE30" s="17">
        <f>[26]Junho!$E$34</f>
        <v>64.5</v>
      </c>
      <c r="AF30" s="34">
        <f t="shared" si="3"/>
        <v>71.372222222222206</v>
      </c>
    </row>
    <row r="31" spans="1:32" ht="17.100000000000001" customHeight="1" x14ac:dyDescent="0.2">
      <c r="A31" s="15" t="s">
        <v>51</v>
      </c>
      <c r="B31" s="17">
        <f>[27]Junho!$E$5</f>
        <v>83.333333333333329</v>
      </c>
      <c r="C31" s="17">
        <f>[27]Junho!$E$6</f>
        <v>85.833333333333329</v>
      </c>
      <c r="D31" s="17">
        <f>[27]Junho!$E$7</f>
        <v>78</v>
      </c>
      <c r="E31" s="17">
        <f>[27]Junho!$E$8</f>
        <v>69.75</v>
      </c>
      <c r="F31" s="17">
        <f>[27]Junho!$E$9</f>
        <v>60.375</v>
      </c>
      <c r="G31" s="17">
        <f>[27]Junho!$E$10</f>
        <v>60.166666666666664</v>
      </c>
      <c r="H31" s="17">
        <f>[27]Junho!$E$11</f>
        <v>62.625</v>
      </c>
      <c r="I31" s="17">
        <f>[27]Junho!$E$12</f>
        <v>58.875</v>
      </c>
      <c r="J31" s="17">
        <f>[27]Junho!$E$13</f>
        <v>64.458333333333329</v>
      </c>
      <c r="K31" s="17">
        <f>[27]Junho!$E$14</f>
        <v>66.625</v>
      </c>
      <c r="L31" s="17">
        <f>[27]Junho!$E$15</f>
        <v>63.25</v>
      </c>
      <c r="M31" s="17">
        <f>[27]Junho!$E$16</f>
        <v>59.708333333333336</v>
      </c>
      <c r="N31" s="17">
        <f>[27]Junho!$E$17</f>
        <v>61.125</v>
      </c>
      <c r="O31" s="17">
        <f>[27]Junho!$E$18</f>
        <v>66</v>
      </c>
      <c r="P31" s="17">
        <f>[27]Junho!$E$19</f>
        <v>79.041666666666671</v>
      </c>
      <c r="Q31" s="17">
        <f>[27]Junho!$E$20</f>
        <v>78.125</v>
      </c>
      <c r="R31" s="17">
        <f>[27]Junho!$E$21</f>
        <v>68.208333333333329</v>
      </c>
      <c r="S31" s="17">
        <f>[27]Junho!$E$22</f>
        <v>74.5</v>
      </c>
      <c r="T31" s="17">
        <f>[27]Junho!$E$23</f>
        <v>90.25</v>
      </c>
      <c r="U31" s="17">
        <f>[27]Junho!$E$24</f>
        <v>81.333333333333329</v>
      </c>
      <c r="V31" s="17">
        <f>[27]Junho!$E$25</f>
        <v>62.125</v>
      </c>
      <c r="W31" s="17">
        <f>[27]Junho!$E$26</f>
        <v>55.458333333333336</v>
      </c>
      <c r="X31" s="17">
        <f>[27]Junho!$E$27</f>
        <v>54.916666666666664</v>
      </c>
      <c r="Y31" s="17">
        <f>[27]Junho!$E$28</f>
        <v>55.291666666666664</v>
      </c>
      <c r="Z31" s="17">
        <f>[27]Junho!$E$29</f>
        <v>54.416666666666664</v>
      </c>
      <c r="AA31" s="17">
        <f>[27]Junho!$E$30</f>
        <v>57.708333333333336</v>
      </c>
      <c r="AB31" s="17">
        <f>[27]Junho!$E$31</f>
        <v>57.333333333333336</v>
      </c>
      <c r="AC31" s="17">
        <f>[27]Junho!$E$32</f>
        <v>49</v>
      </c>
      <c r="AD31" s="17">
        <f>[27]Junho!$E$33</f>
        <v>52.75</v>
      </c>
      <c r="AE31" s="17">
        <f>[27]Junho!$E$34</f>
        <v>62.541666666666664</v>
      </c>
      <c r="AF31" s="34">
        <f t="shared" si="3"/>
        <v>65.770833333333329</v>
      </c>
    </row>
    <row r="32" spans="1:32" ht="17.100000000000001" customHeight="1" x14ac:dyDescent="0.2">
      <c r="A32" s="15" t="s">
        <v>20</v>
      </c>
      <c r="B32" s="17">
        <f>[28]Junho!$E$5</f>
        <v>89.5</v>
      </c>
      <c r="C32" s="17">
        <f>[28]Junho!$E$6</f>
        <v>93.75</v>
      </c>
      <c r="D32" s="17">
        <f>[28]Junho!$E$7</f>
        <v>88.458333333333329</v>
      </c>
      <c r="E32" s="17">
        <f>[28]Junho!$E$8</f>
        <v>79.958333333333329</v>
      </c>
      <c r="F32" s="17">
        <f>[28]Junho!$E$9</f>
        <v>75.458333333333329</v>
      </c>
      <c r="G32" s="17">
        <f>[28]Junho!$E$10</f>
        <v>75.041666666666671</v>
      </c>
      <c r="H32" s="17">
        <f>[28]Junho!$E$11</f>
        <v>75.375</v>
      </c>
      <c r="I32" s="17">
        <f>[28]Junho!$E$12</f>
        <v>72</v>
      </c>
      <c r="J32" s="17">
        <f>[28]Junho!$E$13</f>
        <v>71.75</v>
      </c>
      <c r="K32" s="17">
        <f>[28]Junho!$E$14</f>
        <v>67.916666666666671</v>
      </c>
      <c r="L32" s="17">
        <f>[28]Junho!$E$15</f>
        <v>66.958333333333329</v>
      </c>
      <c r="M32" s="17">
        <f>[28]Junho!$E$16</f>
        <v>68.5</v>
      </c>
      <c r="N32" s="17">
        <f>[28]Junho!$E$17</f>
        <v>65.833333333333329</v>
      </c>
      <c r="O32" s="17">
        <f>[28]Junho!$E$18</f>
        <v>65.125</v>
      </c>
      <c r="P32" s="17">
        <f>[28]Junho!$E$19</f>
        <v>78.375</v>
      </c>
      <c r="Q32" s="17">
        <f>[28]Junho!$E$20</f>
        <v>77.625</v>
      </c>
      <c r="R32" s="17">
        <f>[28]Junho!$E$21</f>
        <v>76.041666666666671</v>
      </c>
      <c r="S32" s="17">
        <f>[28]Junho!$E$22</f>
        <v>75.458333333333329</v>
      </c>
      <c r="T32" s="17">
        <f>[28]Junho!$E$23</f>
        <v>80.083333333333329</v>
      </c>
      <c r="U32" s="17">
        <f>[28]Junho!$E$24</f>
        <v>68.833333333333329</v>
      </c>
      <c r="V32" s="17">
        <f>[28]Junho!$E$25</f>
        <v>69.791666666666671</v>
      </c>
      <c r="W32" s="17">
        <f>[28]Junho!$E$26</f>
        <v>70.625</v>
      </c>
      <c r="X32" s="17">
        <f>[28]Junho!$E$27</f>
        <v>68.375</v>
      </c>
      <c r="Y32" s="17">
        <f>[28]Junho!$E$28</f>
        <v>67.375</v>
      </c>
      <c r="Z32" s="17">
        <f>[28]Junho!$E$29</f>
        <v>61.041666666666664</v>
      </c>
      <c r="AA32" s="17">
        <f>[28]Junho!$E$30</f>
        <v>65.583333333333329</v>
      </c>
      <c r="AB32" s="17">
        <f>[28]Junho!$E$31</f>
        <v>64.25</v>
      </c>
      <c r="AC32" s="17">
        <f>[28]Junho!$E$32</f>
        <v>62.5</v>
      </c>
      <c r="AD32" s="17">
        <f>[28]Junho!$E$33</f>
        <v>64.708333333333329</v>
      </c>
      <c r="AE32" s="17">
        <f>[28]Junho!$E$34</f>
        <v>66.916666666666671</v>
      </c>
      <c r="AF32" s="34">
        <f t="shared" si="3"/>
        <v>72.440277777777766</v>
      </c>
    </row>
    <row r="33" spans="1:35" s="5" customFormat="1" ht="17.100000000000001" customHeight="1" thickBot="1" x14ac:dyDescent="0.25">
      <c r="A33" s="119" t="s">
        <v>34</v>
      </c>
      <c r="B33" s="120">
        <f t="shared" ref="B33:AF33" si="4">AVERAGE(B5:B32)</f>
        <v>89.808974358974382</v>
      </c>
      <c r="C33" s="120">
        <f t="shared" si="4"/>
        <v>89.967257888310542</v>
      </c>
      <c r="D33" s="120">
        <f t="shared" si="4"/>
        <v>84.6570780807821</v>
      </c>
      <c r="E33" s="120">
        <f t="shared" si="4"/>
        <v>79.189636752136735</v>
      </c>
      <c r="F33" s="120">
        <f t="shared" si="4"/>
        <v>72.52929905239688</v>
      </c>
      <c r="G33" s="120">
        <f t="shared" si="4"/>
        <v>69.755906593406593</v>
      </c>
      <c r="H33" s="120">
        <f t="shared" si="4"/>
        <v>68.498333333333321</v>
      </c>
      <c r="I33" s="120">
        <f t="shared" si="4"/>
        <v>68.92280701754386</v>
      </c>
      <c r="J33" s="120">
        <f t="shared" si="4"/>
        <v>69.99666666666667</v>
      </c>
      <c r="K33" s="120">
        <f t="shared" si="4"/>
        <v>70.525000000000006</v>
      </c>
      <c r="L33" s="120">
        <f t="shared" si="4"/>
        <v>71.594710144927532</v>
      </c>
      <c r="M33" s="120">
        <f t="shared" si="4"/>
        <v>78.052666666666667</v>
      </c>
      <c r="N33" s="120">
        <f t="shared" si="4"/>
        <v>75.040000000000006</v>
      </c>
      <c r="O33" s="120">
        <f t="shared" si="4"/>
        <v>71.131666666666675</v>
      </c>
      <c r="P33" s="120">
        <f t="shared" si="4"/>
        <v>78.552298136645973</v>
      </c>
      <c r="Q33" s="120">
        <f t="shared" si="4"/>
        <v>75.071120448179286</v>
      </c>
      <c r="R33" s="120">
        <f t="shared" si="4"/>
        <v>75.372521739130434</v>
      </c>
      <c r="S33" s="120">
        <f t="shared" si="4"/>
        <v>81.670245098039217</v>
      </c>
      <c r="T33" s="120">
        <f t="shared" si="4"/>
        <v>80.655098039215673</v>
      </c>
      <c r="U33" s="120">
        <f t="shared" si="4"/>
        <v>76.377254901960768</v>
      </c>
      <c r="V33" s="120">
        <f t="shared" si="4"/>
        <v>72.577536231884054</v>
      </c>
      <c r="W33" s="120">
        <f t="shared" si="4"/>
        <v>69.121228070175434</v>
      </c>
      <c r="X33" s="120">
        <f t="shared" si="4"/>
        <v>67.049285714285716</v>
      </c>
      <c r="Y33" s="120">
        <f t="shared" si="4"/>
        <v>69.024666666666661</v>
      </c>
      <c r="Z33" s="120">
        <f t="shared" si="4"/>
        <v>69.334682539682547</v>
      </c>
      <c r="AA33" s="120">
        <f t="shared" si="4"/>
        <v>70.445606060606053</v>
      </c>
      <c r="AB33" s="120">
        <f t="shared" si="4"/>
        <v>69.242688787185358</v>
      </c>
      <c r="AC33" s="120">
        <f t="shared" si="4"/>
        <v>64.630619047619049</v>
      </c>
      <c r="AD33" s="120">
        <f t="shared" si="4"/>
        <v>62.95884615384616</v>
      </c>
      <c r="AE33" s="120">
        <f t="shared" si="4"/>
        <v>72.168833333333339</v>
      </c>
      <c r="AF33" s="121">
        <f t="shared" si="4"/>
        <v>74.056245522413704</v>
      </c>
      <c r="AG33" s="8"/>
    </row>
    <row r="34" spans="1:35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47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6"/>
      <c r="AG35" s="9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48"/>
      <c r="AG36" s="2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9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  <row r="41" spans="1:35" x14ac:dyDescent="0.2">
      <c r="C41" s="2" t="s">
        <v>54</v>
      </c>
      <c r="I41" s="2" t="s">
        <v>54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E1" zoomScale="90" zoomScaleNormal="90" workbookViewId="0">
      <selection activeCell="Y40" sqref="Y4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73" t="s">
        <v>26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spans="1:34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9"/>
      <c r="AH2" s="7"/>
    </row>
    <row r="3" spans="1:34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41</v>
      </c>
      <c r="AG3" s="35" t="s">
        <v>40</v>
      </c>
      <c r="AH3" s="8"/>
    </row>
    <row r="4" spans="1:34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35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[1]Junho!$F$5</f>
        <v>100</v>
      </c>
      <c r="C5" s="16">
        <f>[1]Junho!$F$6</f>
        <v>100</v>
      </c>
      <c r="D5" s="16">
        <f>[1]Junho!$F$7</f>
        <v>100</v>
      </c>
      <c r="E5" s="16">
        <f>[1]Junho!$F$8</f>
        <v>100</v>
      </c>
      <c r="F5" s="16">
        <f>[1]Junho!$F$9</f>
        <v>100</v>
      </c>
      <c r="G5" s="16">
        <f>[1]Junho!$F$10</f>
        <v>100</v>
      </c>
      <c r="H5" s="16">
        <f>[1]Junho!$F$11</f>
        <v>100</v>
      </c>
      <c r="I5" s="16">
        <f>[1]Junho!$F$12</f>
        <v>100</v>
      </c>
      <c r="J5" s="16">
        <f>[1]Junho!$F$13</f>
        <v>100</v>
      </c>
      <c r="K5" s="16">
        <f>[1]Junho!$F$14</f>
        <v>100</v>
      </c>
      <c r="L5" s="16">
        <f>[1]Junho!$F$15</f>
        <v>100</v>
      </c>
      <c r="M5" s="16">
        <f>[1]Junho!$F$16</f>
        <v>100</v>
      </c>
      <c r="N5" s="16">
        <f>[1]Junho!$F$17</f>
        <v>100</v>
      </c>
      <c r="O5" s="16">
        <f>[1]Junho!$F$18</f>
        <v>100</v>
      </c>
      <c r="P5" s="16">
        <f>[1]Junho!$F$19</f>
        <v>97</v>
      </c>
      <c r="Q5" s="16">
        <f>[1]Junho!$F$20</f>
        <v>98</v>
      </c>
      <c r="R5" s="16">
        <f>[1]Junho!$F$21</f>
        <v>100</v>
      </c>
      <c r="S5" s="16">
        <f>[1]Junho!$F$22</f>
        <v>100</v>
      </c>
      <c r="T5" s="16">
        <f>[1]Junho!$F$23</f>
        <v>84</v>
      </c>
      <c r="U5" s="16">
        <f>[1]Junho!$F$24</f>
        <v>97</v>
      </c>
      <c r="V5" s="16">
        <f>[1]Junho!$F$25</f>
        <v>100</v>
      </c>
      <c r="W5" s="16">
        <f>[1]Junho!$F$26</f>
        <v>100</v>
      </c>
      <c r="X5" s="16">
        <f>[1]Junho!$F$27</f>
        <v>100</v>
      </c>
      <c r="Y5" s="16">
        <f>[1]Junho!$F$28</f>
        <v>100</v>
      </c>
      <c r="Z5" s="16">
        <f>[1]Junho!$F$29</f>
        <v>95</v>
      </c>
      <c r="AA5" s="16">
        <f>[1]Junho!$F$30</f>
        <v>96</v>
      </c>
      <c r="AB5" s="16">
        <f>[1]Junho!$F$31</f>
        <v>99</v>
      </c>
      <c r="AC5" s="16">
        <f>[1]Junho!$F$32</f>
        <v>100</v>
      </c>
      <c r="AD5" s="16">
        <f>[1]Junho!$F$33</f>
        <v>100</v>
      </c>
      <c r="AE5" s="16">
        <f>[1]Junho!$F$34</f>
        <v>99</v>
      </c>
      <c r="AF5" s="33">
        <f t="shared" ref="AF5:AF30" si="1">MAX(B5:AE5)</f>
        <v>100</v>
      </c>
      <c r="AG5" s="36">
        <f t="shared" ref="AG5:AG30" si="2">AVERAGE(B5:AE5)</f>
        <v>98.833333333333329</v>
      </c>
      <c r="AH5" s="8"/>
    </row>
    <row r="6" spans="1:34" ht="17.100000000000001" customHeight="1" x14ac:dyDescent="0.2">
      <c r="A6" s="15" t="s">
        <v>0</v>
      </c>
      <c r="B6" s="17">
        <f>[2]Junho!$F$5</f>
        <v>97</v>
      </c>
      <c r="C6" s="17">
        <f>[2]Junho!$F$6</f>
        <v>97</v>
      </c>
      <c r="D6" s="17">
        <f>[2]Junho!$F$7</f>
        <v>97</v>
      </c>
      <c r="E6" s="17">
        <f>[2]Junho!$F$8</f>
        <v>98</v>
      </c>
      <c r="F6" s="17">
        <f>[2]Junho!$F$9</f>
        <v>97</v>
      </c>
      <c r="G6" s="17">
        <f>[2]Junho!$F$10</f>
        <v>98</v>
      </c>
      <c r="H6" s="17">
        <f>[2]Junho!$F$11</f>
        <v>93</v>
      </c>
      <c r="I6" s="17">
        <f>[2]Junho!$F$12</f>
        <v>96</v>
      </c>
      <c r="J6" s="17">
        <f>[2]Junho!$F$13</f>
        <v>97</v>
      </c>
      <c r="K6" s="17">
        <f>[2]Junho!$F$14</f>
        <v>97</v>
      </c>
      <c r="L6" s="17">
        <f>[2]Junho!$F$15</f>
        <v>94</v>
      </c>
      <c r="M6" s="17">
        <f>[2]Junho!$F$16</f>
        <v>97</v>
      </c>
      <c r="N6" s="17">
        <f>[2]Junho!$F$17</f>
        <v>97</v>
      </c>
      <c r="O6" s="17">
        <f>[2]Junho!$F$18</f>
        <v>88</v>
      </c>
      <c r="P6" s="17">
        <f>[2]Junho!$F$19</f>
        <v>96</v>
      </c>
      <c r="Q6" s="17">
        <f>[2]Junho!$F$20</f>
        <v>92</v>
      </c>
      <c r="R6" s="17">
        <f>[2]Junho!$F$21</f>
        <v>97</v>
      </c>
      <c r="S6" s="17">
        <f>[2]Junho!$F$22</f>
        <v>97</v>
      </c>
      <c r="T6" s="17">
        <f>[2]Junho!$F$23</f>
        <v>94</v>
      </c>
      <c r="U6" s="17">
        <f>[2]Junho!$F$24</f>
        <v>97</v>
      </c>
      <c r="V6" s="17">
        <f>[2]Junho!$F$25</f>
        <v>98</v>
      </c>
      <c r="W6" s="17">
        <f>[2]Junho!$F$26</f>
        <v>97</v>
      </c>
      <c r="X6" s="17">
        <f>[2]Junho!$F$27</f>
        <v>97</v>
      </c>
      <c r="Y6" s="17">
        <f>[2]Junho!$F$28</f>
        <v>96</v>
      </c>
      <c r="Z6" s="17">
        <f>[2]Junho!$F$29</f>
        <v>97</v>
      </c>
      <c r="AA6" s="17">
        <f>[2]Junho!$F$30</f>
        <v>92</v>
      </c>
      <c r="AB6" s="17">
        <f>[2]Junho!$F$31</f>
        <v>94</v>
      </c>
      <c r="AC6" s="17">
        <f>[2]Junho!$F$32</f>
        <v>97</v>
      </c>
      <c r="AD6" s="17">
        <f>[2]Junho!$F$33</f>
        <v>93</v>
      </c>
      <c r="AE6" s="17">
        <f>[2]Junho!$F$34</f>
        <v>97</v>
      </c>
      <c r="AF6" s="34">
        <f t="shared" si="1"/>
        <v>98</v>
      </c>
      <c r="AG6" s="37">
        <f t="shared" si="2"/>
        <v>95.8</v>
      </c>
    </row>
    <row r="7" spans="1:34" ht="17.100000000000001" customHeight="1" x14ac:dyDescent="0.2">
      <c r="A7" s="15" t="s">
        <v>1</v>
      </c>
      <c r="B7" s="17" t="str">
        <f>[3]Junho!$F$5</f>
        <v>*</v>
      </c>
      <c r="C7" s="17" t="str">
        <f>[3]Junho!$F$6</f>
        <v>*</v>
      </c>
      <c r="D7" s="17" t="str">
        <f>[3]Junho!$F$7</f>
        <v>*</v>
      </c>
      <c r="E7" s="17" t="str">
        <f>[3]Junho!$F$8</f>
        <v>*</v>
      </c>
      <c r="F7" s="17" t="str">
        <f>[3]Junho!$F$9</f>
        <v>*</v>
      </c>
      <c r="G7" s="17" t="str">
        <f>[3]Junho!$F$10</f>
        <v>*</v>
      </c>
      <c r="H7" s="17" t="str">
        <f>[3]Junho!$F$11</f>
        <v>*</v>
      </c>
      <c r="I7" s="17" t="str">
        <f>[3]Junho!$F$12</f>
        <v>*</v>
      </c>
      <c r="J7" s="17" t="str">
        <f>[3]Junho!$F$13</f>
        <v>*</v>
      </c>
      <c r="K7" s="17" t="str">
        <f>[3]Junho!$F$14</f>
        <v>*</v>
      </c>
      <c r="L7" s="17" t="str">
        <f>[3]Junho!$F$15</f>
        <v>*</v>
      </c>
      <c r="M7" s="17" t="str">
        <f>[3]Junho!$F$16</f>
        <v>*</v>
      </c>
      <c r="N7" s="17" t="str">
        <f>[3]Junho!$F$17</f>
        <v>*</v>
      </c>
      <c r="O7" s="17" t="str">
        <f>[3]Junho!$F$18</f>
        <v>*</v>
      </c>
      <c r="P7" s="17" t="str">
        <f>[3]Junho!$F$19</f>
        <v>*</v>
      </c>
      <c r="Q7" s="17" t="str">
        <f>[3]Junho!$F$20</f>
        <v>*</v>
      </c>
      <c r="R7" s="17" t="str">
        <f>[3]Junho!$F$21</f>
        <v>*</v>
      </c>
      <c r="S7" s="17" t="str">
        <f>[3]Junho!$F$22</f>
        <v>*</v>
      </c>
      <c r="T7" s="17" t="str">
        <f>[3]Junho!$F$23</f>
        <v>*</v>
      </c>
      <c r="U7" s="17" t="str">
        <f>[3]Junho!$F$24</f>
        <v>*</v>
      </c>
      <c r="V7" s="17" t="str">
        <f>[3]Junho!$F$25</f>
        <v>*</v>
      </c>
      <c r="W7" s="17" t="str">
        <f>[3]Junho!$F$26</f>
        <v>*</v>
      </c>
      <c r="X7" s="17" t="str">
        <f>[3]Junho!$F$27</f>
        <v>*</v>
      </c>
      <c r="Y7" s="17" t="str">
        <f>[3]Junho!$F$28</f>
        <v>*</v>
      </c>
      <c r="Z7" s="17" t="str">
        <f>[3]Junho!$F$29</f>
        <v>*</v>
      </c>
      <c r="AA7" s="17" t="str">
        <f>[3]Junho!$F$30</f>
        <v>*</v>
      </c>
      <c r="AB7" s="17" t="str">
        <f>[3]Junho!$F$31</f>
        <v>*</v>
      </c>
      <c r="AC7" s="17" t="str">
        <f>[3]Junho!$F$32</f>
        <v>*</v>
      </c>
      <c r="AD7" s="17" t="str">
        <f>[3]Junho!$F$33</f>
        <v>*</v>
      </c>
      <c r="AE7" s="17" t="str">
        <f>[3]Junho!$F$34</f>
        <v>*</v>
      </c>
      <c r="AF7" s="81" t="s">
        <v>137</v>
      </c>
      <c r="AG7" s="82" t="s">
        <v>137</v>
      </c>
    </row>
    <row r="8" spans="1:34" ht="17.100000000000001" customHeight="1" x14ac:dyDescent="0.2">
      <c r="A8" s="15" t="s">
        <v>55</v>
      </c>
      <c r="B8" s="17">
        <f>[4]Junho!$F$5</f>
        <v>98</v>
      </c>
      <c r="C8" s="17">
        <f>[4]Junho!$F$6</f>
        <v>98</v>
      </c>
      <c r="D8" s="17">
        <f>[4]Junho!$F$7</f>
        <v>98</v>
      </c>
      <c r="E8" s="17">
        <f>[4]Junho!$F$8</f>
        <v>97</v>
      </c>
      <c r="F8" s="17">
        <f>[4]Junho!$F$9</f>
        <v>95</v>
      </c>
      <c r="G8" s="17">
        <f>[4]Junho!$F$10</f>
        <v>93</v>
      </c>
      <c r="H8" s="17">
        <f>[4]Junho!$F$11</f>
        <v>92</v>
      </c>
      <c r="I8" s="17">
        <f>[4]Junho!$F$12</f>
        <v>93</v>
      </c>
      <c r="J8" s="17">
        <f>[4]Junho!$F$13</f>
        <v>96</v>
      </c>
      <c r="K8" s="17">
        <f>[4]Junho!$F$14</f>
        <v>89</v>
      </c>
      <c r="L8" s="17">
        <f>[4]Junho!$F$15</f>
        <v>84</v>
      </c>
      <c r="M8" s="17">
        <f>[4]Junho!$F$16</f>
        <v>89</v>
      </c>
      <c r="N8" s="17">
        <f>[4]Junho!$F$17</f>
        <v>86</v>
      </c>
      <c r="O8" s="17">
        <f>[4]Junho!$F$18</f>
        <v>84</v>
      </c>
      <c r="P8" s="17">
        <f>[4]Junho!$F$19</f>
        <v>95</v>
      </c>
      <c r="Q8" s="17">
        <f>[4]Junho!$F$20</f>
        <v>96</v>
      </c>
      <c r="R8" s="17">
        <f>[4]Junho!$F$21</f>
        <v>91</v>
      </c>
      <c r="S8" s="17">
        <f>[4]Junho!$F$22</f>
        <v>94</v>
      </c>
      <c r="T8" s="17">
        <f>[4]Junho!$F$23</f>
        <v>93</v>
      </c>
      <c r="U8" s="17">
        <f>[4]Junho!$F$24</f>
        <v>87</v>
      </c>
      <c r="V8" s="17">
        <f>[4]Junho!$F$25</f>
        <v>90</v>
      </c>
      <c r="W8" s="17">
        <f>[4]Junho!$F$26</f>
        <v>96</v>
      </c>
      <c r="X8" s="17">
        <f>[4]Junho!$F$27</f>
        <v>93</v>
      </c>
      <c r="Y8" s="17">
        <f>[4]Junho!$F$28</f>
        <v>91</v>
      </c>
      <c r="Z8" s="17">
        <f>[4]Junho!$F$29</f>
        <v>87</v>
      </c>
      <c r="AA8" s="17">
        <f>[4]Junho!$F$30</f>
        <v>90</v>
      </c>
      <c r="AB8" s="17">
        <f>[4]Junho!$F$31</f>
        <v>92</v>
      </c>
      <c r="AC8" s="17">
        <f>[4]Junho!$F$32</f>
        <v>83</v>
      </c>
      <c r="AD8" s="17">
        <f>[4]Junho!$F$33</f>
        <v>82</v>
      </c>
      <c r="AE8" s="17">
        <f>[4]Junho!$F$34</f>
        <v>96</v>
      </c>
      <c r="AF8" s="34">
        <f t="shared" ref="AF8" si="3">MAX(B8:AE8)</f>
        <v>98</v>
      </c>
      <c r="AG8" s="37">
        <f t="shared" ref="AG8" si="4">AVERAGE(B8:AE8)</f>
        <v>91.6</v>
      </c>
    </row>
    <row r="9" spans="1:34" ht="17.100000000000001" customHeight="1" x14ac:dyDescent="0.2">
      <c r="A9" s="15" t="s">
        <v>48</v>
      </c>
      <c r="B9" s="17">
        <f>[5]Junho!$F$5</f>
        <v>100</v>
      </c>
      <c r="C9" s="17">
        <f>[5]Junho!$F$6</f>
        <v>94</v>
      </c>
      <c r="D9" s="17">
        <f>[5]Junho!$F$7</f>
        <v>100</v>
      </c>
      <c r="E9" s="17">
        <f>[5]Junho!$F$8</f>
        <v>100</v>
      </c>
      <c r="F9" s="17">
        <f>[5]Junho!$F$9</f>
        <v>100</v>
      </c>
      <c r="G9" s="17">
        <f>[5]Junho!$F$10</f>
        <v>100</v>
      </c>
      <c r="H9" s="17">
        <f>[5]Junho!$F$11</f>
        <v>100</v>
      </c>
      <c r="I9" s="17">
        <f>[5]Junho!$F$12</f>
        <v>100</v>
      </c>
      <c r="J9" s="17">
        <f>[5]Junho!$F$13</f>
        <v>100</v>
      </c>
      <c r="K9" s="17">
        <f>[5]Junho!$F$14</f>
        <v>100</v>
      </c>
      <c r="L9" s="17">
        <f>[5]Junho!$F$15</f>
        <v>100</v>
      </c>
      <c r="M9" s="17">
        <f>[5]Junho!$F$16</f>
        <v>100</v>
      </c>
      <c r="N9" s="17">
        <f>[5]Junho!$F$17</f>
        <v>100</v>
      </c>
      <c r="O9" s="17">
        <f>[5]Junho!$F$18</f>
        <v>100</v>
      </c>
      <c r="P9" s="17">
        <f>[5]Junho!$F$19</f>
        <v>99</v>
      </c>
      <c r="Q9" s="17">
        <f>[5]Junho!$F$20</f>
        <v>100</v>
      </c>
      <c r="R9" s="17">
        <f>[5]Junho!$F$21</f>
        <v>100</v>
      </c>
      <c r="S9" s="17">
        <f>[5]Junho!$F$22</f>
        <v>100</v>
      </c>
      <c r="T9" s="17">
        <f>[5]Junho!$F$23</f>
        <v>100</v>
      </c>
      <c r="U9" s="17">
        <f>[5]Junho!$F$24</f>
        <v>100</v>
      </c>
      <c r="V9" s="17">
        <f>[5]Junho!$F$25</f>
        <v>100</v>
      </c>
      <c r="W9" s="17">
        <f>[5]Junho!$F$26</f>
        <v>100</v>
      </c>
      <c r="X9" s="17">
        <f>[5]Junho!$F$27</f>
        <v>100</v>
      </c>
      <c r="Y9" s="17">
        <f>[5]Junho!$F$28</f>
        <v>100</v>
      </c>
      <c r="Z9" s="17">
        <f>[5]Junho!$F$29</f>
        <v>100</v>
      </c>
      <c r="AA9" s="17">
        <f>[5]Junho!$F$30</f>
        <v>100</v>
      </c>
      <c r="AB9" s="17">
        <f>[5]Junho!$F$31</f>
        <v>100</v>
      </c>
      <c r="AC9" s="17">
        <f>[5]Junho!$F$32</f>
        <v>90</v>
      </c>
      <c r="AD9" s="17">
        <f>[5]Junho!$F$33</f>
        <v>81</v>
      </c>
      <c r="AE9" s="17">
        <f>[5]Junho!$F$34</f>
        <v>100</v>
      </c>
      <c r="AF9" s="34">
        <f t="shared" si="1"/>
        <v>100</v>
      </c>
      <c r="AG9" s="37">
        <f t="shared" si="2"/>
        <v>98.8</v>
      </c>
    </row>
    <row r="10" spans="1:34" ht="17.100000000000001" customHeight="1" x14ac:dyDescent="0.2">
      <c r="A10" s="15" t="s">
        <v>2</v>
      </c>
      <c r="B10" s="17">
        <f>[6]Junho!$F$5</f>
        <v>95</v>
      </c>
      <c r="C10" s="17">
        <f>[6]Junho!$F$6</f>
        <v>94</v>
      </c>
      <c r="D10" s="17">
        <f>[6]Junho!$F$7</f>
        <v>94</v>
      </c>
      <c r="E10" s="17">
        <f>[6]Junho!$F$8</f>
        <v>87</v>
      </c>
      <c r="F10" s="17">
        <f>[6]Junho!$F$9</f>
        <v>93</v>
      </c>
      <c r="G10" s="17">
        <f>[6]Junho!$F$10</f>
        <v>79</v>
      </c>
      <c r="H10" s="17">
        <f>[6]Junho!$F$11</f>
        <v>69</v>
      </c>
      <c r="I10" s="17">
        <f>[6]Junho!$F$12</f>
        <v>74</v>
      </c>
      <c r="J10" s="17">
        <f>[6]Junho!$F$13</f>
        <v>75</v>
      </c>
      <c r="K10" s="17">
        <f>[6]Junho!$F$14</f>
        <v>85</v>
      </c>
      <c r="L10" s="17">
        <f>[6]Junho!$F$15</f>
        <v>90</v>
      </c>
      <c r="M10" s="17">
        <f>[6]Junho!$F$16</f>
        <v>86</v>
      </c>
      <c r="N10" s="17">
        <f>[6]Junho!$F$17</f>
        <v>95</v>
      </c>
      <c r="O10" s="17">
        <f>[6]Junho!$F$18</f>
        <v>75</v>
      </c>
      <c r="P10" s="17">
        <f>[6]Junho!$F$19</f>
        <v>93</v>
      </c>
      <c r="Q10" s="17">
        <f>[6]Junho!$F$20</f>
        <v>88</v>
      </c>
      <c r="R10" s="17">
        <f>[6]Junho!$F$21</f>
        <v>86</v>
      </c>
      <c r="S10" s="17">
        <f>[6]Junho!$F$22</f>
        <v>90</v>
      </c>
      <c r="T10" s="17">
        <f>[6]Junho!$F$23</f>
        <v>94</v>
      </c>
      <c r="U10" s="17">
        <f>[6]Junho!$F$24</f>
        <v>93</v>
      </c>
      <c r="V10" s="17">
        <f>[6]Junho!$F$25</f>
        <v>81</v>
      </c>
      <c r="W10" s="17">
        <f>[6]Junho!$F$26</f>
        <v>71</v>
      </c>
      <c r="X10" s="17">
        <f>[6]Junho!$F$27</f>
        <v>72</v>
      </c>
      <c r="Y10" s="17">
        <f>[6]Junho!$F$28</f>
        <v>82</v>
      </c>
      <c r="Z10" s="17">
        <f>[6]Junho!$F$29</f>
        <v>77</v>
      </c>
      <c r="AA10" s="17">
        <f>[6]Junho!$F$30</f>
        <v>74</v>
      </c>
      <c r="AB10" s="17">
        <f>[6]Junho!$F$31</f>
        <v>73</v>
      </c>
      <c r="AC10" s="17">
        <f>[6]Junho!$F$32</f>
        <v>69</v>
      </c>
      <c r="AD10" s="17">
        <f>[6]Junho!$F$33</f>
        <v>72</v>
      </c>
      <c r="AE10" s="17">
        <f>[6]Junho!$F$34</f>
        <v>93</v>
      </c>
      <c r="AF10" s="34">
        <f t="shared" si="1"/>
        <v>95</v>
      </c>
      <c r="AG10" s="37">
        <f t="shared" si="2"/>
        <v>83.3</v>
      </c>
    </row>
    <row r="11" spans="1:34" ht="17.100000000000001" customHeight="1" x14ac:dyDescent="0.2">
      <c r="A11" s="15" t="s">
        <v>3</v>
      </c>
      <c r="B11" s="17">
        <f>[7]Junho!$F$5</f>
        <v>95</v>
      </c>
      <c r="C11" s="17">
        <f>[7]Junho!$F$6</f>
        <v>96</v>
      </c>
      <c r="D11" s="17">
        <f>[7]Junho!$F$7</f>
        <v>96</v>
      </c>
      <c r="E11" s="17">
        <f>[7]Junho!$F$8</f>
        <v>96</v>
      </c>
      <c r="F11" s="17">
        <f>[7]Junho!$F$9</f>
        <v>93</v>
      </c>
      <c r="G11" s="17">
        <f>[7]Junho!$F$10</f>
        <v>93</v>
      </c>
      <c r="H11" s="17">
        <f>[7]Junho!$F$11</f>
        <v>93</v>
      </c>
      <c r="I11" s="17">
        <f>[7]Junho!$F$12</f>
        <v>93</v>
      </c>
      <c r="J11" s="17">
        <f>[7]Junho!$F$13</f>
        <v>91</v>
      </c>
      <c r="K11" s="17">
        <f>[7]Junho!$F$14</f>
        <v>93</v>
      </c>
      <c r="L11" s="17">
        <f>[7]Junho!$F$15</f>
        <v>94</v>
      </c>
      <c r="M11" s="17">
        <f>[7]Junho!$F$16</f>
        <v>92</v>
      </c>
      <c r="N11" s="17">
        <f>[7]Junho!$F$17</f>
        <v>94</v>
      </c>
      <c r="O11" s="17">
        <f>[7]Junho!$F$18</f>
        <v>94</v>
      </c>
      <c r="P11" s="17">
        <f>[7]Junho!$F$19</f>
        <v>93</v>
      </c>
      <c r="Q11" s="17">
        <f>[7]Junho!$F$20</f>
        <v>90</v>
      </c>
      <c r="R11" s="17">
        <f>[7]Junho!$F$21</f>
        <v>93</v>
      </c>
      <c r="S11" s="17">
        <f>[7]Junho!$F$22</f>
        <v>95</v>
      </c>
      <c r="T11" s="17">
        <f>[7]Junho!$F$23</f>
        <v>93</v>
      </c>
      <c r="U11" s="17">
        <f>[7]Junho!$F$24</f>
        <v>88</v>
      </c>
      <c r="V11" s="17">
        <f>[7]Junho!$F$25</f>
        <v>95</v>
      </c>
      <c r="W11" s="17">
        <f>[7]Junho!$F$26</f>
        <v>94</v>
      </c>
      <c r="X11" s="17">
        <f>[7]Junho!$F$27</f>
        <v>94</v>
      </c>
      <c r="Y11" s="17">
        <f>[7]Junho!$F$28</f>
        <v>91</v>
      </c>
      <c r="Z11" s="17">
        <f>[7]Junho!$F$29</f>
        <v>80</v>
      </c>
      <c r="AA11" s="17">
        <f>[7]Junho!$F$30</f>
        <v>88</v>
      </c>
      <c r="AB11" s="17">
        <f>[7]Junho!$F$31</f>
        <v>89</v>
      </c>
      <c r="AC11" s="17">
        <f>[7]Junho!$F$32</f>
        <v>90</v>
      </c>
      <c r="AD11" s="17">
        <f>[7]Junho!$F$33</f>
        <v>92</v>
      </c>
      <c r="AE11" s="17">
        <f>[7]Junho!$F$34</f>
        <v>89</v>
      </c>
      <c r="AF11" s="34">
        <f t="shared" si="1"/>
        <v>96</v>
      </c>
      <c r="AG11" s="37">
        <f t="shared" si="2"/>
        <v>92.233333333333334</v>
      </c>
    </row>
    <row r="12" spans="1:34" ht="17.100000000000001" customHeight="1" x14ac:dyDescent="0.2">
      <c r="A12" s="15" t="s">
        <v>4</v>
      </c>
      <c r="B12" s="17">
        <f>[8]Junho!$F$5</f>
        <v>96</v>
      </c>
      <c r="C12" s="17">
        <f>[8]Junho!$F$6</f>
        <v>96</v>
      </c>
      <c r="D12" s="17">
        <f>[8]Junho!$F$7</f>
        <v>97</v>
      </c>
      <c r="E12" s="17">
        <f>[8]Junho!$F$8</f>
        <v>100</v>
      </c>
      <c r="F12" s="17">
        <f>[8]Junho!$F$9</f>
        <v>84</v>
      </c>
      <c r="G12" s="17">
        <f>[8]Junho!$F$10</f>
        <v>91</v>
      </c>
      <c r="H12" s="17">
        <f>[8]Junho!$F$11</f>
        <v>87</v>
      </c>
      <c r="I12" s="17">
        <f>[8]Junho!$F$12</f>
        <v>78</v>
      </c>
      <c r="J12" s="17">
        <f>[8]Junho!$F$13</f>
        <v>84</v>
      </c>
      <c r="K12" s="17">
        <f>[8]Junho!$F$14</f>
        <v>83</v>
      </c>
      <c r="L12" s="17">
        <f>[8]Junho!$F$15</f>
        <v>77</v>
      </c>
      <c r="M12" s="17">
        <f>[8]Junho!$F$16</f>
        <v>82</v>
      </c>
      <c r="N12" s="17">
        <f>[8]Junho!$F$17</f>
        <v>80</v>
      </c>
      <c r="O12" s="17">
        <f>[8]Junho!$F$18</f>
        <v>84</v>
      </c>
      <c r="P12" s="17">
        <f>[8]Junho!$F$19</f>
        <v>93</v>
      </c>
      <c r="Q12" s="17">
        <f>[8]Junho!$F$20</f>
        <v>96</v>
      </c>
      <c r="R12" s="17">
        <f>[8]Junho!$F$21</f>
        <v>94</v>
      </c>
      <c r="S12" s="17">
        <f>[8]Junho!$F$22</f>
        <v>80</v>
      </c>
      <c r="T12" s="17">
        <f>[8]Junho!$F$23</f>
        <v>97</v>
      </c>
      <c r="U12" s="17">
        <f>[8]Junho!$F$24</f>
        <v>95</v>
      </c>
      <c r="V12" s="17">
        <f>[8]Junho!$F$25</f>
        <v>93</v>
      </c>
      <c r="W12" s="17">
        <f>[8]Junho!$F$26</f>
        <v>88</v>
      </c>
      <c r="X12" s="17">
        <f>[8]Junho!$F$27</f>
        <v>74</v>
      </c>
      <c r="Y12" s="17">
        <f>[8]Junho!$F$28</f>
        <v>67</v>
      </c>
      <c r="Z12" s="17">
        <f>[8]Junho!$F$29</f>
        <v>87</v>
      </c>
      <c r="AA12" s="17">
        <f>[8]Junho!$F$30</f>
        <v>90</v>
      </c>
      <c r="AB12" s="17">
        <f>[8]Junho!$F$31</f>
        <v>90</v>
      </c>
      <c r="AC12" s="17">
        <f>[8]Junho!$F$32</f>
        <v>74</v>
      </c>
      <c r="AD12" s="17">
        <f>[8]Junho!$F$33</f>
        <v>77</v>
      </c>
      <c r="AE12" s="17">
        <f>[8]Junho!$F$34</f>
        <v>74</v>
      </c>
      <c r="AF12" s="34">
        <f t="shared" si="1"/>
        <v>100</v>
      </c>
      <c r="AG12" s="37">
        <f t="shared" si="2"/>
        <v>86.266666666666666</v>
      </c>
    </row>
    <row r="13" spans="1:34" ht="17.100000000000001" customHeight="1" x14ac:dyDescent="0.2">
      <c r="A13" s="15" t="s">
        <v>5</v>
      </c>
      <c r="B13" s="18">
        <f>[9]Junho!$F$5</f>
        <v>89</v>
      </c>
      <c r="C13" s="18">
        <f>[9]Junho!$F$6</f>
        <v>90</v>
      </c>
      <c r="D13" s="18">
        <f>[9]Junho!$F$7</f>
        <v>86</v>
      </c>
      <c r="E13" s="18">
        <f>[9]Junho!$F$8</f>
        <v>79</v>
      </c>
      <c r="F13" s="18">
        <f>[9]Junho!$F$9</f>
        <v>73</v>
      </c>
      <c r="G13" s="18">
        <f>[9]Junho!$F$10</f>
        <v>76</v>
      </c>
      <c r="H13" s="18">
        <f>[9]Junho!$F$11</f>
        <v>77</v>
      </c>
      <c r="I13" s="18">
        <f>[9]Junho!$F$12</f>
        <v>77</v>
      </c>
      <c r="J13" s="18">
        <f>[9]Junho!$F$13</f>
        <v>78</v>
      </c>
      <c r="K13" s="18">
        <f>[9]Junho!$F$14</f>
        <v>79</v>
      </c>
      <c r="L13" s="18">
        <f>[9]Junho!$F$15</f>
        <v>83</v>
      </c>
      <c r="M13" s="18">
        <f>[9]Junho!$F$16</f>
        <v>88</v>
      </c>
      <c r="N13" s="18">
        <f>[9]Junho!$F$17</f>
        <v>91</v>
      </c>
      <c r="O13" s="18">
        <f>[9]Junho!$F$18</f>
        <v>84</v>
      </c>
      <c r="P13" s="18">
        <f>[9]Junho!$F$19</f>
        <v>92</v>
      </c>
      <c r="Q13" s="18">
        <f>[9]Junho!$F$20</f>
        <v>86</v>
      </c>
      <c r="R13" s="18">
        <f>[9]Junho!$F$21</f>
        <v>88</v>
      </c>
      <c r="S13" s="18">
        <f>[9]Junho!$F$22</f>
        <v>83</v>
      </c>
      <c r="T13" s="18">
        <f>[9]Junho!$F$23</f>
        <v>74</v>
      </c>
      <c r="U13" s="18">
        <f>[9]Junho!$F$24</f>
        <v>82</v>
      </c>
      <c r="V13" s="18">
        <f>[9]Junho!$F$25</f>
        <v>89</v>
      </c>
      <c r="W13" s="18">
        <f>[9]Junho!$F$26</f>
        <v>87</v>
      </c>
      <c r="X13" s="18">
        <f>[9]Junho!$F$27</f>
        <v>85</v>
      </c>
      <c r="Y13" s="18">
        <f>[9]Junho!$F$28</f>
        <v>90</v>
      </c>
      <c r="Z13" s="18">
        <f>[9]Junho!$F$29</f>
        <v>94</v>
      </c>
      <c r="AA13" s="18">
        <f>[9]Junho!$F$30</f>
        <v>78</v>
      </c>
      <c r="AB13" s="18">
        <f>[9]Junho!$F$31</f>
        <v>67</v>
      </c>
      <c r="AC13" s="18">
        <f>[9]Junho!$F$32</f>
        <v>69</v>
      </c>
      <c r="AD13" s="18">
        <f>[9]Junho!$F$33</f>
        <v>70</v>
      </c>
      <c r="AE13" s="18">
        <f>[9]Junho!$F$34</f>
        <v>65</v>
      </c>
      <c r="AF13" s="34">
        <f t="shared" si="1"/>
        <v>94</v>
      </c>
      <c r="AG13" s="37">
        <f t="shared" si="2"/>
        <v>81.63333333333334</v>
      </c>
    </row>
    <row r="14" spans="1:34" ht="17.100000000000001" customHeight="1" x14ac:dyDescent="0.2">
      <c r="A14" s="15" t="s">
        <v>50</v>
      </c>
      <c r="B14" s="18">
        <f>[10]Junho!$F$5</f>
        <v>97</v>
      </c>
      <c r="C14" s="18">
        <f>[10]Junho!$F$6</f>
        <v>96</v>
      </c>
      <c r="D14" s="18">
        <f>[10]Junho!$F$7</f>
        <v>94</v>
      </c>
      <c r="E14" s="18">
        <f>[10]Junho!$F$8</f>
        <v>94</v>
      </c>
      <c r="F14" s="18">
        <f>[10]Junho!$F$9</f>
        <v>89</v>
      </c>
      <c r="G14" s="18">
        <f>[10]Junho!$F$10</f>
        <v>92</v>
      </c>
      <c r="H14" s="18">
        <f>[10]Junho!$F$11</f>
        <v>89</v>
      </c>
      <c r="I14" s="18">
        <f>[10]Junho!$F$12</f>
        <v>89</v>
      </c>
      <c r="J14" s="18">
        <f>[10]Junho!$F$13</f>
        <v>92</v>
      </c>
      <c r="K14" s="18">
        <f>[10]Junho!$F$14</f>
        <v>91</v>
      </c>
      <c r="L14" s="18">
        <f>[10]Junho!$F$15</f>
        <v>89</v>
      </c>
      <c r="M14" s="18">
        <f>[10]Junho!$F$16</f>
        <v>92</v>
      </c>
      <c r="N14" s="18">
        <f>[10]Junho!$F$17</f>
        <v>84</v>
      </c>
      <c r="O14" s="18">
        <f>[10]Junho!$F$18</f>
        <v>84</v>
      </c>
      <c r="P14" s="18">
        <f>[10]Junho!$F$19</f>
        <v>93</v>
      </c>
      <c r="Q14" s="18">
        <f>[10]Junho!$F$20</f>
        <v>95</v>
      </c>
      <c r="R14" s="18">
        <f>[10]Junho!$F$21</f>
        <v>95</v>
      </c>
      <c r="S14" s="18">
        <f>[10]Junho!$F$22</f>
        <v>89</v>
      </c>
      <c r="T14" s="18">
        <f>[10]Junho!$F$23</f>
        <v>96</v>
      </c>
      <c r="U14" s="18">
        <f>[10]Junho!$F$24</f>
        <v>94</v>
      </c>
      <c r="V14" s="18">
        <f>[10]Junho!$F$25</f>
        <v>93</v>
      </c>
      <c r="W14" s="18">
        <f>[10]Junho!$F$26</f>
        <v>86</v>
      </c>
      <c r="X14" s="18">
        <f>[10]Junho!$F$27</f>
        <v>85</v>
      </c>
      <c r="Y14" s="18">
        <f>[10]Junho!$F$28</f>
        <v>79</v>
      </c>
      <c r="Z14" s="18">
        <f>[10]Junho!$F$29</f>
        <v>86</v>
      </c>
      <c r="AA14" s="18">
        <f>[10]Junho!$F$30</f>
        <v>81</v>
      </c>
      <c r="AB14" s="18">
        <f>[10]Junho!$F$31</f>
        <v>90</v>
      </c>
      <c r="AC14" s="18">
        <f>[10]Junho!$F$32</f>
        <v>79</v>
      </c>
      <c r="AD14" s="18">
        <f>[10]Junho!$F$33</f>
        <v>83</v>
      </c>
      <c r="AE14" s="18">
        <f>[10]Junho!$F$34</f>
        <v>76</v>
      </c>
      <c r="AF14" s="34">
        <f t="shared" si="1"/>
        <v>97</v>
      </c>
      <c r="AG14" s="37">
        <f t="shared" si="2"/>
        <v>89.066666666666663</v>
      </c>
    </row>
    <row r="15" spans="1:34" ht="17.100000000000001" customHeight="1" x14ac:dyDescent="0.2">
      <c r="A15" s="15" t="s">
        <v>6</v>
      </c>
      <c r="B15" s="18">
        <f>[11]Junho!$F$5</f>
        <v>95</v>
      </c>
      <c r="C15" s="18">
        <f>[11]Junho!$F$6</f>
        <v>94</v>
      </c>
      <c r="D15" s="18">
        <f>[11]Junho!$F$7</f>
        <v>93</v>
      </c>
      <c r="E15" s="18">
        <f>[11]Junho!$F$8</f>
        <v>93</v>
      </c>
      <c r="F15" s="18">
        <f>[11]Junho!$F$9</f>
        <v>94</v>
      </c>
      <c r="G15" s="18">
        <f>[11]Junho!$F$10</f>
        <v>94</v>
      </c>
      <c r="H15" s="18">
        <f>[11]Junho!$F$11</f>
        <v>94</v>
      </c>
      <c r="I15" s="18">
        <f>[11]Junho!$F$12</f>
        <v>95</v>
      </c>
      <c r="J15" s="18">
        <f>[11]Junho!$F$13</f>
        <v>94</v>
      </c>
      <c r="K15" s="18">
        <f>[11]Junho!$F$14</f>
        <v>94</v>
      </c>
      <c r="L15" s="18">
        <f>[11]Junho!$F$15</f>
        <v>95</v>
      </c>
      <c r="M15" s="18">
        <f>[11]Junho!$F$16</f>
        <v>95</v>
      </c>
      <c r="N15" s="18">
        <f>[11]Junho!$F$17</f>
        <v>94</v>
      </c>
      <c r="O15" s="18">
        <f>[11]Junho!$F$18</f>
        <v>95</v>
      </c>
      <c r="P15" s="18">
        <f>[11]Junho!$F$19</f>
        <v>95</v>
      </c>
      <c r="Q15" s="18">
        <f>[11]Junho!$F$20</f>
        <v>93</v>
      </c>
      <c r="R15" s="18">
        <f>[11]Junho!$F$21</f>
        <v>94</v>
      </c>
      <c r="S15" s="18">
        <f>[11]Junho!$F$22</f>
        <v>95</v>
      </c>
      <c r="T15" s="18">
        <f>[11]Junho!$F$23</f>
        <v>85</v>
      </c>
      <c r="U15" s="18">
        <f>[11]Junho!$F$24</f>
        <v>93</v>
      </c>
      <c r="V15" s="18">
        <f>[11]Junho!$F$25</f>
        <v>94</v>
      </c>
      <c r="W15" s="18">
        <f>[11]Junho!$F$26</f>
        <v>94</v>
      </c>
      <c r="X15" s="18">
        <f>[11]Junho!$F$27</f>
        <v>94</v>
      </c>
      <c r="Y15" s="18">
        <f>[11]Junho!$F$28</f>
        <v>94</v>
      </c>
      <c r="Z15" s="18">
        <f>[11]Junho!$F$29</f>
        <v>92</v>
      </c>
      <c r="AA15" s="18">
        <f>[11]Junho!$F$30</f>
        <v>82</v>
      </c>
      <c r="AB15" s="18">
        <f>[11]Junho!$F$31</f>
        <v>91</v>
      </c>
      <c r="AC15" s="18">
        <f>[11]Junho!$F$32</f>
        <v>93</v>
      </c>
      <c r="AD15" s="18">
        <f>[11]Junho!$F$33</f>
        <v>94</v>
      </c>
      <c r="AE15" s="18">
        <f>[11]Junho!$F$34</f>
        <v>93</v>
      </c>
      <c r="AF15" s="34">
        <f t="shared" si="1"/>
        <v>95</v>
      </c>
      <c r="AG15" s="37">
        <f t="shared" si="2"/>
        <v>93.166666666666671</v>
      </c>
    </row>
    <row r="16" spans="1:34" ht="17.100000000000001" customHeight="1" x14ac:dyDescent="0.2">
      <c r="A16" s="15" t="s">
        <v>7</v>
      </c>
      <c r="B16" s="18">
        <f>[12]Junho!$F$5</f>
        <v>97</v>
      </c>
      <c r="C16" s="18">
        <f>[12]Junho!$F$6</f>
        <v>97</v>
      </c>
      <c r="D16" s="18">
        <f>[12]Junho!$F$7</f>
        <v>97</v>
      </c>
      <c r="E16" s="18">
        <f>[12]Junho!$F$8</f>
        <v>95</v>
      </c>
      <c r="F16" s="18">
        <f>[12]Junho!$F$9</f>
        <v>88</v>
      </c>
      <c r="G16" s="18">
        <f>[12]Junho!$F$10</f>
        <v>91</v>
      </c>
      <c r="H16" s="18">
        <f>[12]Junho!$F$11</f>
        <v>86</v>
      </c>
      <c r="I16" s="18">
        <f>[12]Junho!$F$12</f>
        <v>95</v>
      </c>
      <c r="J16" s="18">
        <f>[12]Junho!$F$13</f>
        <v>80</v>
      </c>
      <c r="K16" s="18">
        <f>[12]Junho!$F$14</f>
        <v>91</v>
      </c>
      <c r="L16" s="18">
        <f>[12]Junho!$F$15</f>
        <v>93</v>
      </c>
      <c r="M16" s="18">
        <f>[12]Junho!$F$16</f>
        <v>96</v>
      </c>
      <c r="N16" s="18">
        <f>[12]Junho!$F$17</f>
        <v>97</v>
      </c>
      <c r="O16" s="18">
        <f>[12]Junho!$F$18</f>
        <v>90</v>
      </c>
      <c r="P16" s="18">
        <f>[12]Junho!$F$19</f>
        <v>96</v>
      </c>
      <c r="Q16" s="18">
        <f>[12]Junho!$F$20</f>
        <v>84</v>
      </c>
      <c r="R16" s="18">
        <f>[12]Junho!$F$21</f>
        <v>92</v>
      </c>
      <c r="S16" s="18">
        <f>[12]Junho!$F$22</f>
        <v>96</v>
      </c>
      <c r="T16" s="18">
        <f>[12]Junho!$F$23</f>
        <v>95</v>
      </c>
      <c r="U16" s="18">
        <f>[12]Junho!$F$24</f>
        <v>90</v>
      </c>
      <c r="V16" s="18">
        <f>[12]Junho!$F$25</f>
        <v>88</v>
      </c>
      <c r="W16" s="18">
        <f>[12]Junho!$F$26</f>
        <v>88</v>
      </c>
      <c r="X16" s="18">
        <f>[12]Junho!$F$27</f>
        <v>92</v>
      </c>
      <c r="Y16" s="18">
        <f>[12]Junho!$F$28</f>
        <v>90</v>
      </c>
      <c r="Z16" s="18">
        <f>[12]Junho!$F$29</f>
        <v>89</v>
      </c>
      <c r="AA16" s="18">
        <f>[12]Junho!$F$30</f>
        <v>86</v>
      </c>
      <c r="AB16" s="18">
        <f>[12]Junho!$F$31</f>
        <v>89</v>
      </c>
      <c r="AC16" s="18">
        <f>[12]Junho!$F$32</f>
        <v>83</v>
      </c>
      <c r="AD16" s="18">
        <f>[12]Junho!$F$33</f>
        <v>77</v>
      </c>
      <c r="AE16" s="18">
        <f>[12]Junho!$F$34</f>
        <v>96</v>
      </c>
      <c r="AF16" s="34">
        <f t="shared" si="1"/>
        <v>97</v>
      </c>
      <c r="AG16" s="37">
        <f t="shared" si="2"/>
        <v>90.8</v>
      </c>
    </row>
    <row r="17" spans="1:33" ht="17.100000000000001" customHeight="1" x14ac:dyDescent="0.2">
      <c r="A17" s="15" t="s">
        <v>8</v>
      </c>
      <c r="B17" s="18">
        <f>[13]Junho!$F$5</f>
        <v>99</v>
      </c>
      <c r="C17" s="18">
        <f>[13]Junho!$F$6</f>
        <v>95</v>
      </c>
      <c r="D17" s="18">
        <f>[13]Junho!$F$7</f>
        <v>98</v>
      </c>
      <c r="E17" s="18">
        <f>[13]Junho!$F$8</f>
        <v>98</v>
      </c>
      <c r="F17" s="18">
        <f>[13]Junho!$F$9</f>
        <v>97</v>
      </c>
      <c r="G17" s="18">
        <f>[13]Junho!$F$10</f>
        <v>95</v>
      </c>
      <c r="H17" s="18">
        <f>[13]Junho!$F$11</f>
        <v>96</v>
      </c>
      <c r="I17" s="18">
        <f>[13]Junho!$F$12</f>
        <v>92</v>
      </c>
      <c r="J17" s="18">
        <f>[13]Junho!$F$13</f>
        <v>91</v>
      </c>
      <c r="K17" s="18">
        <f>[13]Junho!$F$14</f>
        <v>88</v>
      </c>
      <c r="L17" s="18">
        <f>[13]Junho!$F$15</f>
        <v>92</v>
      </c>
      <c r="M17" s="18">
        <f>[13]Junho!$F$16</f>
        <v>98</v>
      </c>
      <c r="N17" s="18">
        <f>[13]Junho!$F$17</f>
        <v>98</v>
      </c>
      <c r="O17" s="18">
        <f>[13]Junho!$F$18</f>
        <v>88</v>
      </c>
      <c r="P17" s="18">
        <f>[13]Junho!$F$19</f>
        <v>95</v>
      </c>
      <c r="Q17" s="18">
        <f>[13]Junho!$F$20</f>
        <v>97</v>
      </c>
      <c r="R17" s="18">
        <f>[13]Junho!$F$21</f>
        <v>89</v>
      </c>
      <c r="S17" s="18">
        <f>[13]Junho!$F$22</f>
        <v>95</v>
      </c>
      <c r="T17" s="17">
        <f>[13]Junho!$F$23</f>
        <v>96</v>
      </c>
      <c r="U17" s="17">
        <f>[13]Junho!$F$24</f>
        <v>92</v>
      </c>
      <c r="V17" s="17">
        <f>[13]Junho!$F$25</f>
        <v>92</v>
      </c>
      <c r="W17" s="17">
        <f>[13]Junho!$F$26</f>
        <v>95</v>
      </c>
      <c r="X17" s="17">
        <f>[13]Junho!$F$27</f>
        <v>97</v>
      </c>
      <c r="Y17" s="17">
        <f>[13]Junho!$F$28</f>
        <v>97</v>
      </c>
      <c r="Z17" s="17">
        <f>[13]Junho!$F$29</f>
        <v>96</v>
      </c>
      <c r="AA17" s="17">
        <f>[13]Junho!$F$30</f>
        <v>93</v>
      </c>
      <c r="AB17" s="17">
        <f>[13]Junho!$F$31</f>
        <v>95</v>
      </c>
      <c r="AC17" s="17">
        <f>[13]Junho!$F$32</f>
        <v>94</v>
      </c>
      <c r="AD17" s="17">
        <f>[13]Junho!$F$33</f>
        <v>90</v>
      </c>
      <c r="AE17" s="17">
        <f>[13]Junho!$F$34</f>
        <v>97</v>
      </c>
      <c r="AF17" s="34">
        <f t="shared" si="1"/>
        <v>99</v>
      </c>
      <c r="AG17" s="37">
        <f t="shared" si="2"/>
        <v>94.5</v>
      </c>
    </row>
    <row r="18" spans="1:33" ht="17.100000000000001" customHeight="1" x14ac:dyDescent="0.2">
      <c r="A18" s="15" t="s">
        <v>9</v>
      </c>
      <c r="B18" s="18">
        <f>[14]Junho!$F$5</f>
        <v>97</v>
      </c>
      <c r="C18" s="18">
        <f>[14]Junho!$F$6</f>
        <v>96</v>
      </c>
      <c r="D18" s="18">
        <f>[14]Junho!$F$7</f>
        <v>97</v>
      </c>
      <c r="E18" s="18">
        <f>[14]Junho!$F$8</f>
        <v>95</v>
      </c>
      <c r="F18" s="18">
        <f>[14]Junho!$F$9</f>
        <v>90</v>
      </c>
      <c r="G18" s="18">
        <f>[14]Junho!$F$10</f>
        <v>86</v>
      </c>
      <c r="H18" s="18">
        <f>[14]Junho!$F$11</f>
        <v>86</v>
      </c>
      <c r="I18" s="18">
        <f>[14]Junho!$F$12</f>
        <v>91</v>
      </c>
      <c r="J18" s="18">
        <f>[14]Junho!$F$13</f>
        <v>85</v>
      </c>
      <c r="K18" s="18">
        <f>[14]Junho!$F$14</f>
        <v>86</v>
      </c>
      <c r="L18" s="18">
        <f>[14]Junho!$F$15</f>
        <v>94</v>
      </c>
      <c r="M18" s="18">
        <f>[14]Junho!$F$16</f>
        <v>92</v>
      </c>
      <c r="N18" s="18">
        <f>[14]Junho!$F$17</f>
        <v>96</v>
      </c>
      <c r="O18" s="18">
        <f>[14]Junho!$F$18</f>
        <v>84</v>
      </c>
      <c r="P18" s="18">
        <f>[14]Junho!$F$19</f>
        <v>95</v>
      </c>
      <c r="Q18" s="18">
        <f>[14]Junho!$F$20</f>
        <v>79</v>
      </c>
      <c r="R18" s="18">
        <f>[14]Junho!$F$21</f>
        <v>84</v>
      </c>
      <c r="S18" s="18">
        <f>[14]Junho!$F$22</f>
        <v>94</v>
      </c>
      <c r="T18" s="18">
        <f>[14]Junho!$F$23</f>
        <v>93</v>
      </c>
      <c r="U18" s="18">
        <f>[14]Junho!$F$24</f>
        <v>88</v>
      </c>
      <c r="V18" s="18">
        <f>[14]Junho!$F$25</f>
        <v>88</v>
      </c>
      <c r="W18" s="18">
        <f>[14]Junho!$F$26</f>
        <v>85</v>
      </c>
      <c r="X18" s="18">
        <f>[14]Junho!$F$27</f>
        <v>83</v>
      </c>
      <c r="Y18" s="18">
        <f>[14]Junho!$F$28</f>
        <v>84</v>
      </c>
      <c r="Z18" s="18">
        <f>[14]Junho!$F$29</f>
        <v>87</v>
      </c>
      <c r="AA18" s="18">
        <f>[14]Junho!$F$30</f>
        <v>86</v>
      </c>
      <c r="AB18" s="18">
        <f>[14]Junho!$F$31</f>
        <v>85</v>
      </c>
      <c r="AC18" s="18">
        <f>[14]Junho!$F$32</f>
        <v>84</v>
      </c>
      <c r="AD18" s="18">
        <f>[14]Junho!$F$33</f>
        <v>80</v>
      </c>
      <c r="AE18" s="18">
        <f>[14]Junho!$F$34</f>
        <v>96</v>
      </c>
      <c r="AF18" s="34">
        <f t="shared" si="1"/>
        <v>97</v>
      </c>
      <c r="AG18" s="37">
        <f t="shared" si="2"/>
        <v>88.86666666666666</v>
      </c>
    </row>
    <row r="19" spans="1:33" ht="17.100000000000001" customHeight="1" x14ac:dyDescent="0.2">
      <c r="A19" s="15" t="s">
        <v>49</v>
      </c>
      <c r="B19" s="18">
        <f>[15]Junho!$F$5</f>
        <v>95</v>
      </c>
      <c r="C19" s="18">
        <f>[15]Junho!$F$6</f>
        <v>97</v>
      </c>
      <c r="D19" s="18">
        <f>[15]Junho!$F$7</f>
        <v>95</v>
      </c>
      <c r="E19" s="18">
        <f>[15]Junho!$F$8</f>
        <v>94</v>
      </c>
      <c r="F19" s="18">
        <f>[15]Junho!$F$9</f>
        <v>92</v>
      </c>
      <c r="G19" s="18">
        <f>[15]Junho!$F$10</f>
        <v>96</v>
      </c>
      <c r="H19" s="18">
        <f>[15]Junho!$F$11</f>
        <v>94</v>
      </c>
      <c r="I19" s="18">
        <f>[15]Junho!$F$12</f>
        <v>96</v>
      </c>
      <c r="J19" s="18">
        <f>[15]Junho!$F$13</f>
        <v>96</v>
      </c>
      <c r="K19" s="18">
        <f>[15]Junho!$F$14</f>
        <v>95</v>
      </c>
      <c r="L19" s="18">
        <f>[15]Junho!$F$15</f>
        <v>95</v>
      </c>
      <c r="M19" s="18">
        <f>[15]Junho!$F$16</f>
        <v>96</v>
      </c>
      <c r="N19" s="18">
        <f>[15]Junho!$F$17</f>
        <v>97</v>
      </c>
      <c r="O19" s="18">
        <f>[15]Junho!$F$18</f>
        <v>90</v>
      </c>
      <c r="P19" s="18">
        <f>[15]Junho!$F$19</f>
        <v>96</v>
      </c>
      <c r="Q19" s="18">
        <f>[15]Junho!$F$20</f>
        <v>87</v>
      </c>
      <c r="R19" s="18">
        <f>[15]Junho!$F$21</f>
        <v>96</v>
      </c>
      <c r="S19" s="18">
        <f>[15]Junho!$F$22</f>
        <v>95</v>
      </c>
      <c r="T19" s="18">
        <f>[15]Junho!$F$23</f>
        <v>93</v>
      </c>
      <c r="U19" s="18">
        <f>[15]Junho!$F$24</f>
        <v>89</v>
      </c>
      <c r="V19" s="18">
        <f>[15]Junho!$F$25</f>
        <v>96</v>
      </c>
      <c r="W19" s="18">
        <f>[15]Junho!$F$26</f>
        <v>96</v>
      </c>
      <c r="X19" s="18">
        <f>[15]Junho!$F$27</f>
        <v>95</v>
      </c>
      <c r="Y19" s="18">
        <f>[15]Junho!$F$28</f>
        <v>96</v>
      </c>
      <c r="Z19" s="18">
        <f>[15]Junho!$F$29</f>
        <v>84</v>
      </c>
      <c r="AA19" s="18">
        <f>[15]Junho!$F$30</f>
        <v>79</v>
      </c>
      <c r="AB19" s="18">
        <f>[15]Junho!$F$31</f>
        <v>86</v>
      </c>
      <c r="AC19" s="18">
        <f>[15]Junho!$F$32</f>
        <v>94</v>
      </c>
      <c r="AD19" s="18">
        <f>[15]Junho!$F$33</f>
        <v>80</v>
      </c>
      <c r="AE19" s="18">
        <f>[15]Junho!$F$34</f>
        <v>95</v>
      </c>
      <c r="AF19" s="34">
        <f t="shared" si="1"/>
        <v>97</v>
      </c>
      <c r="AG19" s="37">
        <f t="shared" si="2"/>
        <v>92.833333333333329</v>
      </c>
    </row>
    <row r="20" spans="1:33" ht="17.100000000000001" customHeight="1" x14ac:dyDescent="0.2">
      <c r="A20" s="15" t="s">
        <v>10</v>
      </c>
      <c r="B20" s="18">
        <f>[16]Junho!$F$5</f>
        <v>97</v>
      </c>
      <c r="C20" s="18">
        <f>[16]Junho!$F$6</f>
        <v>97</v>
      </c>
      <c r="D20" s="18">
        <f>[16]Junho!$F$7</f>
        <v>96</v>
      </c>
      <c r="E20" s="18">
        <f>[16]Junho!$F$8</f>
        <v>96</v>
      </c>
      <c r="F20" s="18">
        <f>[16]Junho!$F$9</f>
        <v>95</v>
      </c>
      <c r="G20" s="18">
        <f>[16]Junho!$F$10</f>
        <v>91</v>
      </c>
      <c r="H20" s="18">
        <f>[16]Junho!$F$11</f>
        <v>93</v>
      </c>
      <c r="I20" s="18">
        <f>[16]Junho!$F$12</f>
        <v>95</v>
      </c>
      <c r="J20" s="18">
        <f>[16]Junho!$F$13</f>
        <v>91</v>
      </c>
      <c r="K20" s="18">
        <f>[16]Junho!$F$14</f>
        <v>92</v>
      </c>
      <c r="L20" s="18">
        <f>[16]Junho!$F$15</f>
        <v>89</v>
      </c>
      <c r="M20" s="18">
        <f>[16]Junho!$F$16</f>
        <v>96</v>
      </c>
      <c r="N20" s="18">
        <f>[16]Junho!$F$17</f>
        <v>97</v>
      </c>
      <c r="O20" s="18">
        <f>[16]Junho!$F$18</f>
        <v>86</v>
      </c>
      <c r="P20" s="18">
        <f>[16]Junho!$F$19</f>
        <v>96</v>
      </c>
      <c r="Q20" s="18">
        <f>[16]Junho!$F$20</f>
        <v>94</v>
      </c>
      <c r="R20" s="18">
        <f>[16]Junho!$F$21</f>
        <v>96</v>
      </c>
      <c r="S20" s="18">
        <f>[16]Junho!$F$22</f>
        <v>96</v>
      </c>
      <c r="T20" s="18">
        <f>[16]Junho!$F$23</f>
        <v>95</v>
      </c>
      <c r="U20" s="18">
        <f>[16]Junho!$F$24</f>
        <v>92</v>
      </c>
      <c r="V20" s="18">
        <f>[16]Junho!$F$25</f>
        <v>96</v>
      </c>
      <c r="W20" s="18">
        <f>[16]Junho!$F$26</f>
        <v>96</v>
      </c>
      <c r="X20" s="18">
        <f>[16]Junho!$F$27</f>
        <v>97</v>
      </c>
      <c r="Y20" s="18">
        <f>[16]Junho!$F$28</f>
        <v>96</v>
      </c>
      <c r="Z20" s="18">
        <f>[16]Junho!$F$29</f>
        <v>84</v>
      </c>
      <c r="AA20" s="18">
        <f>[16]Junho!$F$30</f>
        <v>87</v>
      </c>
      <c r="AB20" s="18">
        <f>[16]Junho!$F$31</f>
        <v>92</v>
      </c>
      <c r="AC20" s="18">
        <f>[16]Junho!$F$32</f>
        <v>93</v>
      </c>
      <c r="AD20" s="18">
        <f>[16]Junho!$F$33</f>
        <v>87</v>
      </c>
      <c r="AE20" s="18">
        <f>[16]Junho!$F$34</f>
        <v>96</v>
      </c>
      <c r="AF20" s="34">
        <f t="shared" si="1"/>
        <v>97</v>
      </c>
      <c r="AG20" s="37">
        <f t="shared" si="2"/>
        <v>93.466666666666669</v>
      </c>
    </row>
    <row r="21" spans="1:33" ht="17.100000000000001" customHeight="1" x14ac:dyDescent="0.2">
      <c r="A21" s="15" t="s">
        <v>11</v>
      </c>
      <c r="B21" s="18">
        <f>[17]Junho!$F$5</f>
        <v>99</v>
      </c>
      <c r="C21" s="18">
        <f>[17]Junho!$F$6</f>
        <v>99</v>
      </c>
      <c r="D21" s="18">
        <f>[17]Junho!$F$7</f>
        <v>98</v>
      </c>
      <c r="E21" s="18">
        <f>[17]Junho!$F$8</f>
        <v>99</v>
      </c>
      <c r="F21" s="18">
        <f>[17]Junho!$F$9</f>
        <v>99</v>
      </c>
      <c r="G21" s="18">
        <f>[17]Junho!$F$10</f>
        <v>99</v>
      </c>
      <c r="H21" s="18">
        <f>[17]Junho!$F$11</f>
        <v>98</v>
      </c>
      <c r="I21" s="18">
        <f>[17]Junho!$F$12</f>
        <v>98</v>
      </c>
      <c r="J21" s="18">
        <f>[17]Junho!$F$13</f>
        <v>98</v>
      </c>
      <c r="K21" s="18">
        <f>[17]Junho!$F$14</f>
        <v>98</v>
      </c>
      <c r="L21" s="18">
        <f>[17]Junho!$F$15</f>
        <v>98</v>
      </c>
      <c r="M21" s="18">
        <f>[17]Junho!$F$16</f>
        <v>97</v>
      </c>
      <c r="N21" s="18">
        <f>[17]Junho!$F$17</f>
        <v>99</v>
      </c>
      <c r="O21" s="18">
        <f>[17]Junho!$F$18</f>
        <v>98</v>
      </c>
      <c r="P21" s="18">
        <f>[17]Junho!$F$19</f>
        <v>98</v>
      </c>
      <c r="Q21" s="18">
        <f>[17]Junho!$F$20</f>
        <v>85</v>
      </c>
      <c r="R21" s="18">
        <f>[17]Junho!$F$21</f>
        <v>99</v>
      </c>
      <c r="S21" s="18">
        <f>[17]Junho!$F$22</f>
        <v>98</v>
      </c>
      <c r="T21" s="18">
        <f>[17]Junho!$F$23</f>
        <v>94</v>
      </c>
      <c r="U21" s="18">
        <f>[17]Junho!$F$24</f>
        <v>96</v>
      </c>
      <c r="V21" s="18">
        <f>[17]Junho!$F$25</f>
        <v>99</v>
      </c>
      <c r="W21" s="18">
        <f>[17]Junho!$F$26</f>
        <v>99</v>
      </c>
      <c r="X21" s="18">
        <f>[17]Junho!$F$27</f>
        <v>98</v>
      </c>
      <c r="Y21" s="18">
        <f>[17]Junho!$F$28</f>
        <v>98</v>
      </c>
      <c r="Z21" s="18">
        <f>[17]Junho!$F$29</f>
        <v>93</v>
      </c>
      <c r="AA21" s="18">
        <f>[17]Junho!$F$30</f>
        <v>92</v>
      </c>
      <c r="AB21" s="18">
        <f>[17]Junho!$F$31</f>
        <v>97</v>
      </c>
      <c r="AC21" s="18">
        <f>[17]Junho!$F$32</f>
        <v>98</v>
      </c>
      <c r="AD21" s="18">
        <f>[17]Junho!$F$33</f>
        <v>98</v>
      </c>
      <c r="AE21" s="18">
        <f>[17]Junho!$F$34</f>
        <v>98</v>
      </c>
      <c r="AF21" s="34">
        <f t="shared" si="1"/>
        <v>99</v>
      </c>
      <c r="AG21" s="37">
        <f t="shared" si="2"/>
        <v>97.233333333333334</v>
      </c>
    </row>
    <row r="22" spans="1:33" ht="17.100000000000001" customHeight="1" x14ac:dyDescent="0.2">
      <c r="A22" s="15" t="s">
        <v>12</v>
      </c>
      <c r="B22" s="18" t="str">
        <f>[18]Junho!$F$5</f>
        <v>*</v>
      </c>
      <c r="C22" s="18" t="str">
        <f>[18]Junho!$F$6</f>
        <v>*</v>
      </c>
      <c r="D22" s="18" t="str">
        <f>[18]Junho!$F$7</f>
        <v>*</v>
      </c>
      <c r="E22" s="18" t="str">
        <f>[18]Junho!$F$8</f>
        <v>*</v>
      </c>
      <c r="F22" s="18" t="str">
        <f>[18]Junho!$F$9</f>
        <v>*</v>
      </c>
      <c r="G22" s="18" t="str">
        <f>[18]Junho!$F$10</f>
        <v>*</v>
      </c>
      <c r="H22" s="18" t="str">
        <f>[18]Junho!$F$11</f>
        <v>*</v>
      </c>
      <c r="I22" s="18" t="str">
        <f>[18]Junho!$F$12</f>
        <v>*</v>
      </c>
      <c r="J22" s="18" t="str">
        <f>[18]Junho!$F$13</f>
        <v>*</v>
      </c>
      <c r="K22" s="18" t="str">
        <f>[18]Junho!$F$14</f>
        <v>*</v>
      </c>
      <c r="L22" s="18" t="str">
        <f>[18]Junho!$F$15</f>
        <v>*</v>
      </c>
      <c r="M22" s="18" t="str">
        <f>[18]Junho!$F$16</f>
        <v>*</v>
      </c>
      <c r="N22" s="18" t="str">
        <f>[18]Junho!$F$17</f>
        <v>*</v>
      </c>
      <c r="O22" s="18" t="str">
        <f>[18]Junho!$F$18</f>
        <v>*</v>
      </c>
      <c r="P22" s="18" t="str">
        <f>[18]Junho!$F$19</f>
        <v>*</v>
      </c>
      <c r="Q22" s="18" t="str">
        <f>[18]Junho!$F$20</f>
        <v>*</v>
      </c>
      <c r="R22" s="18" t="str">
        <f>[18]Junho!$F$21</f>
        <v>*</v>
      </c>
      <c r="S22" s="18" t="str">
        <f>[18]Junho!$F$22</f>
        <v>*</v>
      </c>
      <c r="T22" s="18" t="str">
        <f>[18]Junho!$F$23</f>
        <v>*</v>
      </c>
      <c r="U22" s="18" t="str">
        <f>[18]Junho!$F$24</f>
        <v>*</v>
      </c>
      <c r="V22" s="18" t="str">
        <f>[18]Junho!$F$25</f>
        <v>*</v>
      </c>
      <c r="W22" s="18" t="str">
        <f>[18]Junho!$F$26</f>
        <v>*</v>
      </c>
      <c r="X22" s="18" t="str">
        <f>[18]Junho!$F$27</f>
        <v>*</v>
      </c>
      <c r="Y22" s="18" t="str">
        <f>[18]Junho!$F$28</f>
        <v>*</v>
      </c>
      <c r="Z22" s="18" t="str">
        <f>[18]Junho!$F$29</f>
        <v>*</v>
      </c>
      <c r="AA22" s="18" t="str">
        <f>[18]Junho!$F$30</f>
        <v>*</v>
      </c>
      <c r="AB22" s="18" t="str">
        <f>[18]Junho!$F$31</f>
        <v>*</v>
      </c>
      <c r="AC22" s="18" t="str">
        <f>[18]Junho!$F$32</f>
        <v>*</v>
      </c>
      <c r="AD22" s="18" t="str">
        <f>[18]Junho!$F$33</f>
        <v>*</v>
      </c>
      <c r="AE22" s="18" t="str">
        <f>[18]Junho!$F$34</f>
        <v>*</v>
      </c>
      <c r="AF22" s="34" t="s">
        <v>137</v>
      </c>
      <c r="AG22" s="37" t="s">
        <v>137</v>
      </c>
    </row>
    <row r="23" spans="1:33" ht="17.100000000000001" customHeight="1" x14ac:dyDescent="0.2">
      <c r="A23" s="15" t="s">
        <v>13</v>
      </c>
      <c r="B23" s="18">
        <f>[19]Junho!$F$5</f>
        <v>93</v>
      </c>
      <c r="C23" s="18">
        <f>[19]Junho!$F$6</f>
        <v>92</v>
      </c>
      <c r="D23" s="18">
        <f>[19]Junho!$F$7</f>
        <v>93</v>
      </c>
      <c r="E23" s="18">
        <f>[19]Junho!$F$8</f>
        <v>92</v>
      </c>
      <c r="F23" s="18">
        <f>[19]Junho!$F$9</f>
        <v>92</v>
      </c>
      <c r="G23" s="18">
        <f>[19]Junho!$F$10</f>
        <v>91</v>
      </c>
      <c r="H23" s="18">
        <f>[19]Junho!$F$11</f>
        <v>91</v>
      </c>
      <c r="I23" s="18">
        <f>[19]Junho!$F$12</f>
        <v>91</v>
      </c>
      <c r="J23" s="17">
        <f>[19]Junho!$F$13</f>
        <v>89</v>
      </c>
      <c r="K23" s="17">
        <f>[19]Junho!$F$14</f>
        <v>91</v>
      </c>
      <c r="L23" s="17">
        <f>[19]Junho!$F$15</f>
        <v>91</v>
      </c>
      <c r="M23" s="17">
        <f>[19]Junho!$F$16</f>
        <v>89</v>
      </c>
      <c r="N23" s="17">
        <f>[19]Junho!$F$17</f>
        <v>94</v>
      </c>
      <c r="O23" s="17">
        <f>[19]Junho!$F$18</f>
        <v>90</v>
      </c>
      <c r="P23" s="17">
        <f>[19]Junho!$F$19</f>
        <v>86</v>
      </c>
      <c r="Q23" s="17">
        <f>[19]Junho!$F$20</f>
        <v>90</v>
      </c>
      <c r="R23" s="17">
        <f>[19]Junho!$F$21</f>
        <v>91</v>
      </c>
      <c r="S23" s="17">
        <f>[19]Junho!$F$22</f>
        <v>91</v>
      </c>
      <c r="T23" s="17">
        <f>[19]Junho!$F$23</f>
        <v>84</v>
      </c>
      <c r="U23" s="17">
        <f>[19]Junho!$F$24</f>
        <v>86</v>
      </c>
      <c r="V23" s="17">
        <f>[19]Junho!$F$25</f>
        <v>91</v>
      </c>
      <c r="W23" s="17">
        <f>[19]Junho!$F$26</f>
        <v>89</v>
      </c>
      <c r="X23" s="17">
        <f>[19]Junho!$F$27</f>
        <v>89</v>
      </c>
      <c r="Y23" s="17">
        <f>[19]Junho!$F$28</f>
        <v>88</v>
      </c>
      <c r="Z23" s="17">
        <f>[19]Junho!$F$29</f>
        <v>90</v>
      </c>
      <c r="AA23" s="17">
        <f>[19]Junho!$F$30</f>
        <v>79</v>
      </c>
      <c r="AB23" s="17">
        <f>[19]Junho!$F$31</f>
        <v>89</v>
      </c>
      <c r="AC23" s="17">
        <f>[19]Junho!$F$32</f>
        <v>81</v>
      </c>
      <c r="AD23" s="17">
        <f>[19]Junho!$F$33</f>
        <v>80</v>
      </c>
      <c r="AE23" s="17">
        <f>[19]Junho!$F$34</f>
        <v>81</v>
      </c>
      <c r="AF23" s="34">
        <f t="shared" si="1"/>
        <v>94</v>
      </c>
      <c r="AG23" s="37">
        <f t="shared" si="2"/>
        <v>88.8</v>
      </c>
    </row>
    <row r="24" spans="1:33" ht="17.100000000000001" customHeight="1" x14ac:dyDescent="0.2">
      <c r="A24" s="15" t="s">
        <v>14</v>
      </c>
      <c r="B24" s="18">
        <f>[20]Junho!$F$5</f>
        <v>95</v>
      </c>
      <c r="C24" s="18">
        <f>[20]Junho!$F$6</f>
        <v>95</v>
      </c>
      <c r="D24" s="18">
        <f>[20]Junho!$F$7</f>
        <v>96</v>
      </c>
      <c r="E24" s="18">
        <f>[20]Junho!$F$8</f>
        <v>96</v>
      </c>
      <c r="F24" s="18">
        <f>[20]Junho!$F$9</f>
        <v>95</v>
      </c>
      <c r="G24" s="18">
        <f>[20]Junho!$F$10</f>
        <v>96</v>
      </c>
      <c r="H24" s="18">
        <f>[20]Junho!$F$11</f>
        <v>94</v>
      </c>
      <c r="I24" s="18">
        <f>[20]Junho!$F$12</f>
        <v>95</v>
      </c>
      <c r="J24" s="18">
        <f>[20]Junho!$F$13</f>
        <v>96</v>
      </c>
      <c r="K24" s="18">
        <f>[20]Junho!$F$14</f>
        <v>94</v>
      </c>
      <c r="L24" s="18">
        <f>[20]Junho!$F$15</f>
        <v>95</v>
      </c>
      <c r="M24" s="18">
        <f>[20]Junho!$F$16</f>
        <v>94</v>
      </c>
      <c r="N24" s="18">
        <f>[20]Junho!$F$17</f>
        <v>94</v>
      </c>
      <c r="O24" s="18">
        <f>[20]Junho!$F$18</f>
        <v>94</v>
      </c>
      <c r="P24" s="18">
        <f>[20]Junho!$F$19</f>
        <v>93</v>
      </c>
      <c r="Q24" s="18">
        <f>[20]Junho!$F$20</f>
        <v>95</v>
      </c>
      <c r="R24" s="18">
        <f>[20]Junho!$F$21</f>
        <v>96</v>
      </c>
      <c r="S24" s="18">
        <f>[20]Junho!$F$22</f>
        <v>95</v>
      </c>
      <c r="T24" s="18">
        <f>[20]Junho!$F$23</f>
        <v>92</v>
      </c>
      <c r="U24" s="18">
        <f>[20]Junho!$F$24</f>
        <v>93</v>
      </c>
      <c r="V24" s="18">
        <f>[20]Junho!$F$25</f>
        <v>94</v>
      </c>
      <c r="W24" s="18">
        <f>[20]Junho!$F$26</f>
        <v>96</v>
      </c>
      <c r="X24" s="18">
        <f>[20]Junho!$F$27</f>
        <v>95</v>
      </c>
      <c r="Y24" s="18">
        <f>[20]Junho!$F$28</f>
        <v>94</v>
      </c>
      <c r="Z24" s="18">
        <f>[20]Junho!$F$29</f>
        <v>78</v>
      </c>
      <c r="AA24" s="18">
        <f>[20]Junho!$F$30</f>
        <v>87</v>
      </c>
      <c r="AB24" s="18">
        <f>[20]Junho!$F$31</f>
        <v>92</v>
      </c>
      <c r="AC24" s="18">
        <f>[20]Junho!$F$32</f>
        <v>95</v>
      </c>
      <c r="AD24" s="18">
        <f>[20]Junho!$F$33</f>
        <v>94</v>
      </c>
      <c r="AE24" s="18">
        <f>[20]Junho!$F$34</f>
        <v>92</v>
      </c>
      <c r="AF24" s="34">
        <f t="shared" si="1"/>
        <v>96</v>
      </c>
      <c r="AG24" s="37">
        <f t="shared" si="2"/>
        <v>93.666666666666671</v>
      </c>
    </row>
    <row r="25" spans="1:33" ht="17.100000000000001" customHeight="1" x14ac:dyDescent="0.2">
      <c r="A25" s="15" t="s">
        <v>15</v>
      </c>
      <c r="B25" s="18">
        <f>[21]Junho!$F$5</f>
        <v>97</v>
      </c>
      <c r="C25" s="18">
        <f>[21]Junho!$F$6</f>
        <v>97</v>
      </c>
      <c r="D25" s="18">
        <f>[21]Junho!$F$7</f>
        <v>97</v>
      </c>
      <c r="E25" s="18">
        <f>[21]Junho!$F$8</f>
        <v>98</v>
      </c>
      <c r="F25" s="18">
        <f>[21]Junho!$F$9</f>
        <v>97</v>
      </c>
      <c r="G25" s="18">
        <f>[21]Junho!$F$10</f>
        <v>95</v>
      </c>
      <c r="H25" s="18">
        <f>[21]Junho!$F$11</f>
        <v>80</v>
      </c>
      <c r="I25" s="18">
        <f>[21]Junho!$F$12</f>
        <v>89</v>
      </c>
      <c r="J25" s="18">
        <f>[21]Junho!$F$13</f>
        <v>90</v>
      </c>
      <c r="K25" s="18">
        <f>[21]Junho!$F$14</f>
        <v>91</v>
      </c>
      <c r="L25" s="18">
        <f>[21]Junho!$F$15</f>
        <v>89</v>
      </c>
      <c r="M25" s="18">
        <f>[21]Junho!$F$16</f>
        <v>96</v>
      </c>
      <c r="N25" s="18">
        <f>[21]Junho!$F$17</f>
        <v>97</v>
      </c>
      <c r="O25" s="18">
        <f>[21]Junho!$F$18</f>
        <v>95</v>
      </c>
      <c r="P25" s="18">
        <f>[21]Junho!$F$19</f>
        <v>97</v>
      </c>
      <c r="Q25" s="18">
        <f>[21]Junho!$F$20</f>
        <v>91</v>
      </c>
      <c r="R25" s="18">
        <f>[21]Junho!$F$21</f>
        <v>97</v>
      </c>
      <c r="S25" s="18">
        <f>[21]Junho!$F$22</f>
        <v>97</v>
      </c>
      <c r="T25" s="18">
        <f>[21]Junho!$F$23</f>
        <v>98</v>
      </c>
      <c r="U25" s="18">
        <f>[21]Junho!$F$24</f>
        <v>96</v>
      </c>
      <c r="V25" s="18">
        <f>[21]Junho!$F$25</f>
        <v>96</v>
      </c>
      <c r="W25" s="18">
        <f>[21]Junho!$F$26</f>
        <v>95</v>
      </c>
      <c r="X25" s="18">
        <f>[21]Junho!$F$27</f>
        <v>89</v>
      </c>
      <c r="Y25" s="18">
        <f>[21]Junho!$F$28</f>
        <v>87</v>
      </c>
      <c r="Z25" s="18">
        <f>[21]Junho!$F$29</f>
        <v>95</v>
      </c>
      <c r="AA25" s="18">
        <f>[21]Junho!$F$30</f>
        <v>92</v>
      </c>
      <c r="AB25" s="18">
        <f>[21]Junho!$F$31</f>
        <v>93</v>
      </c>
      <c r="AC25" s="18">
        <f>[21]Junho!$F$32</f>
        <v>93</v>
      </c>
      <c r="AD25" s="18">
        <f>[21]Junho!$F$33</f>
        <v>87</v>
      </c>
      <c r="AE25" s="18">
        <f>[21]Junho!$F$34</f>
        <v>96</v>
      </c>
      <c r="AF25" s="34">
        <f t="shared" si="1"/>
        <v>98</v>
      </c>
      <c r="AG25" s="37">
        <f t="shared" si="2"/>
        <v>93.566666666666663</v>
      </c>
    </row>
    <row r="26" spans="1:33" ht="17.100000000000001" customHeight="1" x14ac:dyDescent="0.2">
      <c r="A26" s="15" t="s">
        <v>16</v>
      </c>
      <c r="B26" s="18">
        <f>[22]Junho!$F$5</f>
        <v>95</v>
      </c>
      <c r="C26" s="18">
        <f>[22]Junho!$F$6</f>
        <v>96</v>
      </c>
      <c r="D26" s="18">
        <f>[22]Junho!$F$7</f>
        <v>95</v>
      </c>
      <c r="E26" s="18">
        <f>[22]Junho!$F$8</f>
        <v>95</v>
      </c>
      <c r="F26" s="18">
        <f>[22]Junho!$F$9</f>
        <v>93</v>
      </c>
      <c r="G26" s="18">
        <f>[22]Junho!$F$10</f>
        <v>93</v>
      </c>
      <c r="H26" s="18" t="str">
        <f>[22]Junho!$F$11</f>
        <v>*</v>
      </c>
      <c r="I26" s="18" t="str">
        <f>[22]Junho!$F$12</f>
        <v>*</v>
      </c>
      <c r="J26" s="18" t="str">
        <f>[22]Junho!$F$13</f>
        <v>*</v>
      </c>
      <c r="K26" s="18" t="str">
        <f>[22]Junho!$F$14</f>
        <v>*</v>
      </c>
      <c r="L26" s="18" t="str">
        <f>[22]Junho!$F$15</f>
        <v>*</v>
      </c>
      <c r="M26" s="18" t="str">
        <f>[22]Junho!$F$16</f>
        <v>*</v>
      </c>
      <c r="N26" s="18" t="str">
        <f>[22]Junho!$F$17</f>
        <v>*</v>
      </c>
      <c r="O26" s="18" t="str">
        <f>[22]Junho!$F$18</f>
        <v>*</v>
      </c>
      <c r="P26" s="18" t="str">
        <f>[22]Junho!$F$19</f>
        <v>*</v>
      </c>
      <c r="Q26" s="18" t="str">
        <f>[22]Junho!$F$20</f>
        <v>*</v>
      </c>
      <c r="R26" s="18" t="str">
        <f>[22]Junho!$F$21</f>
        <v>*</v>
      </c>
      <c r="S26" s="18" t="str">
        <f>[22]Junho!$F$22</f>
        <v>*</v>
      </c>
      <c r="T26" s="18" t="str">
        <f>[22]Junho!$F$23</f>
        <v>*</v>
      </c>
      <c r="U26" s="18" t="str">
        <f>[22]Junho!$F$24</f>
        <v>*</v>
      </c>
      <c r="V26" s="18" t="str">
        <f>[22]Junho!$F$25</f>
        <v>*</v>
      </c>
      <c r="W26" s="18" t="str">
        <f>[22]Junho!$F$26</f>
        <v>*</v>
      </c>
      <c r="X26" s="18" t="str">
        <f>[22]Junho!$F$27</f>
        <v>*</v>
      </c>
      <c r="Y26" s="18" t="str">
        <f>[22]Junho!$F$28</f>
        <v>*</v>
      </c>
      <c r="Z26" s="18" t="str">
        <f>[22]Junho!$F$29</f>
        <v>*</v>
      </c>
      <c r="AA26" s="18" t="str">
        <f>[22]Junho!$F$30</f>
        <v>*</v>
      </c>
      <c r="AB26" s="18" t="str">
        <f>[22]Junho!$F$31</f>
        <v>*</v>
      </c>
      <c r="AC26" s="18" t="str">
        <f>[22]Junho!$F$32</f>
        <v>*</v>
      </c>
      <c r="AD26" s="18" t="str">
        <f>[22]Junho!$F$33</f>
        <v>*</v>
      </c>
      <c r="AE26" s="18" t="str">
        <f>[22]Junho!$F$34</f>
        <v>*</v>
      </c>
      <c r="AF26" s="34">
        <f t="shared" si="1"/>
        <v>96</v>
      </c>
      <c r="AG26" s="37">
        <f t="shared" si="2"/>
        <v>94.5</v>
      </c>
    </row>
    <row r="27" spans="1:33" ht="17.100000000000001" customHeight="1" x14ac:dyDescent="0.2">
      <c r="A27" s="15" t="s">
        <v>17</v>
      </c>
      <c r="B27" s="18">
        <f>[23]Junho!$F$5</f>
        <v>97</v>
      </c>
      <c r="C27" s="18">
        <f>[23]Junho!$F$6</f>
        <v>96</v>
      </c>
      <c r="D27" s="18">
        <f>[23]Junho!$F$7</f>
        <v>97</v>
      </c>
      <c r="E27" s="18">
        <f>[23]Junho!$F$8</f>
        <v>97</v>
      </c>
      <c r="F27" s="18">
        <f>[23]Junho!$F$9</f>
        <v>97</v>
      </c>
      <c r="G27" s="18">
        <f>[23]Junho!$F$10</f>
        <v>93</v>
      </c>
      <c r="H27" s="18">
        <f>[23]Junho!$F$11</f>
        <v>97</v>
      </c>
      <c r="I27" s="18">
        <f>[23]Junho!$F$12</f>
        <v>97</v>
      </c>
      <c r="J27" s="18">
        <f>[23]Junho!$F$13</f>
        <v>88</v>
      </c>
      <c r="K27" s="18">
        <f>[23]Junho!$F$14</f>
        <v>97</v>
      </c>
      <c r="L27" s="18">
        <f>[23]Junho!$F$15</f>
        <v>97</v>
      </c>
      <c r="M27" s="18">
        <f>[23]Junho!$F$16</f>
        <v>96</v>
      </c>
      <c r="N27" s="18">
        <f>[23]Junho!$F$17</f>
        <v>97</v>
      </c>
      <c r="O27" s="18">
        <f>[23]Junho!$F$18</f>
        <v>94</v>
      </c>
      <c r="P27" s="18">
        <f>[23]Junho!$F$19</f>
        <v>96</v>
      </c>
      <c r="Q27" s="18">
        <f>[23]Junho!$F$20</f>
        <v>91</v>
      </c>
      <c r="R27" s="18">
        <f>[23]Junho!$F$21</f>
        <v>97</v>
      </c>
      <c r="S27" s="18">
        <f>[23]Junho!$F$22</f>
        <v>95</v>
      </c>
      <c r="T27" s="18">
        <f>[23]Junho!$F$23</f>
        <v>93</v>
      </c>
      <c r="U27" s="18">
        <f>[23]Junho!$F$24</f>
        <v>96</v>
      </c>
      <c r="V27" s="18">
        <f>[23]Junho!$F$25</f>
        <v>97</v>
      </c>
      <c r="W27" s="18">
        <f>[23]Junho!$F$26</f>
        <v>96</v>
      </c>
      <c r="X27" s="18">
        <f>[23]Junho!$F$27</f>
        <v>97</v>
      </c>
      <c r="Y27" s="18">
        <f>[23]Junho!$F$28</f>
        <v>97</v>
      </c>
      <c r="Z27" s="18">
        <f>[23]Junho!$F$29</f>
        <v>91</v>
      </c>
      <c r="AA27" s="18">
        <f>[23]Junho!$F$30</f>
        <v>92</v>
      </c>
      <c r="AB27" s="18">
        <f>[23]Junho!$F$31</f>
        <v>96</v>
      </c>
      <c r="AC27" s="18">
        <f>[23]Junho!$F$32</f>
        <v>97</v>
      </c>
      <c r="AD27" s="18">
        <f>[23]Junho!$F$33</f>
        <v>89</v>
      </c>
      <c r="AE27" s="18">
        <f>[23]Junho!$F$34</f>
        <v>96</v>
      </c>
      <c r="AF27" s="34">
        <f>MAX(B27:AE27)</f>
        <v>97</v>
      </c>
      <c r="AG27" s="37">
        <f>AVERAGE(B27:AE27)</f>
        <v>95.2</v>
      </c>
    </row>
    <row r="28" spans="1:33" ht="17.100000000000001" customHeight="1" x14ac:dyDescent="0.2">
      <c r="A28" s="15" t="s">
        <v>18</v>
      </c>
      <c r="B28" s="18">
        <f>[24]Junho!$F$5</f>
        <v>100</v>
      </c>
      <c r="C28" s="18">
        <f>[24]Junho!$F$6</f>
        <v>100</v>
      </c>
      <c r="D28" s="18">
        <f>[24]Junho!$F$7</f>
        <v>100</v>
      </c>
      <c r="E28" s="18">
        <f>[24]Junho!$F$8</f>
        <v>96</v>
      </c>
      <c r="F28" s="18">
        <f>[24]Junho!$F$9</f>
        <v>92</v>
      </c>
      <c r="G28" s="18">
        <f>[24]Junho!$F$10</f>
        <v>90</v>
      </c>
      <c r="H28" s="18">
        <f>[24]Junho!$F$11</f>
        <v>85</v>
      </c>
      <c r="I28" s="18">
        <f>[24]Junho!$F$12</f>
        <v>87</v>
      </c>
      <c r="J28" s="18">
        <f>[24]Junho!$F$13</f>
        <v>86</v>
      </c>
      <c r="K28" s="18">
        <f>[24]Junho!$F$14</f>
        <v>88</v>
      </c>
      <c r="L28" s="18">
        <f>[24]Junho!$F$15</f>
        <v>93</v>
      </c>
      <c r="M28" s="18">
        <f>[24]Junho!$F$16</f>
        <v>94</v>
      </c>
      <c r="N28" s="18">
        <f>[24]Junho!$F$17</f>
        <v>97</v>
      </c>
      <c r="O28" s="18">
        <f>[24]Junho!$F$18</f>
        <v>88</v>
      </c>
      <c r="P28" s="18">
        <f>[24]Junho!$F$19</f>
        <v>93</v>
      </c>
      <c r="Q28" s="18">
        <f>[24]Junho!$F$20</f>
        <v>95</v>
      </c>
      <c r="R28" s="18">
        <f>[24]Junho!$F$21</f>
        <v>94</v>
      </c>
      <c r="S28" s="18">
        <f>[24]Junho!$F$22</f>
        <v>96</v>
      </c>
      <c r="T28" s="18">
        <f>[24]Junho!$F$23</f>
        <v>95</v>
      </c>
      <c r="U28" s="18">
        <f>[24]Junho!$F$24</f>
        <v>96</v>
      </c>
      <c r="V28" s="18">
        <f>[24]Junho!$F$25</f>
        <v>93</v>
      </c>
      <c r="W28" s="18">
        <f>[24]Junho!$F$26</f>
        <v>81</v>
      </c>
      <c r="X28" s="18">
        <f>[24]Junho!$F$27</f>
        <v>86</v>
      </c>
      <c r="Y28" s="18">
        <f>[24]Junho!$F$28</f>
        <v>81</v>
      </c>
      <c r="Z28" s="18">
        <f>[24]Junho!$F$29</f>
        <v>91</v>
      </c>
      <c r="AA28" s="18">
        <f>[24]Junho!$F$30</f>
        <v>88</v>
      </c>
      <c r="AB28" s="18">
        <f>[24]Junho!$F$31</f>
        <v>87</v>
      </c>
      <c r="AC28" s="18">
        <f>[24]Junho!$F$32</f>
        <v>77</v>
      </c>
      <c r="AD28" s="18">
        <f>[24]Junho!$F$33</f>
        <v>79</v>
      </c>
      <c r="AE28" s="18">
        <f>[24]Junho!$F$34</f>
        <v>90</v>
      </c>
      <c r="AF28" s="34">
        <f t="shared" si="1"/>
        <v>100</v>
      </c>
      <c r="AG28" s="37">
        <f t="shared" si="2"/>
        <v>90.6</v>
      </c>
    </row>
    <row r="29" spans="1:33" ht="17.100000000000001" customHeight="1" x14ac:dyDescent="0.2">
      <c r="A29" s="15" t="s">
        <v>19</v>
      </c>
      <c r="B29" s="18">
        <f>[25]Junho!$F$5</f>
        <v>96</v>
      </c>
      <c r="C29" s="18">
        <f>[25]Junho!$F$6</f>
        <v>94</v>
      </c>
      <c r="D29" s="18">
        <f>[25]Junho!$F$7</f>
        <v>96</v>
      </c>
      <c r="E29" s="18">
        <f>[25]Junho!$F$8</f>
        <v>95</v>
      </c>
      <c r="F29" s="18">
        <f>[25]Junho!$F$9</f>
        <v>95</v>
      </c>
      <c r="G29" s="18">
        <f>[25]Junho!$F$10</f>
        <v>93</v>
      </c>
      <c r="H29" s="18">
        <f>[25]Junho!$F$11</f>
        <v>81</v>
      </c>
      <c r="I29" s="18">
        <f>[25]Junho!$F$12</f>
        <v>89</v>
      </c>
      <c r="J29" s="18">
        <f>[25]Junho!$F$13</f>
        <v>90</v>
      </c>
      <c r="K29" s="18">
        <f>[25]Junho!$F$14</f>
        <v>85</v>
      </c>
      <c r="L29" s="18">
        <f>[25]Junho!$F$15</f>
        <v>87</v>
      </c>
      <c r="M29" s="18">
        <f>[25]Junho!$F$16</f>
        <v>96</v>
      </c>
      <c r="N29" s="18">
        <f>[25]Junho!$F$17</f>
        <v>97</v>
      </c>
      <c r="O29" s="18">
        <f>[25]Junho!$F$18</f>
        <v>94</v>
      </c>
      <c r="P29" s="18">
        <f>[25]Junho!$F$19</f>
        <v>95</v>
      </c>
      <c r="Q29" s="18">
        <f>[25]Junho!$F$20</f>
        <v>84</v>
      </c>
      <c r="R29" s="18">
        <f>[25]Junho!$F$21</f>
        <v>84</v>
      </c>
      <c r="S29" s="18">
        <f>[25]Junho!$F$22</f>
        <v>96</v>
      </c>
      <c r="T29" s="18">
        <f>[25]Junho!$F$23</f>
        <v>95</v>
      </c>
      <c r="U29" s="18">
        <f>[25]Junho!$F$24</f>
        <v>89</v>
      </c>
      <c r="V29" s="18">
        <f>[25]Junho!$F$25</f>
        <v>88</v>
      </c>
      <c r="W29" s="18">
        <f>[25]Junho!$F$26</f>
        <v>87</v>
      </c>
      <c r="X29" s="18">
        <f>[25]Junho!$F$27</f>
        <v>82</v>
      </c>
      <c r="Y29" s="18">
        <f>[25]Junho!$F$28</f>
        <v>88</v>
      </c>
      <c r="Z29" s="18">
        <f>[25]Junho!$F$29</f>
        <v>93</v>
      </c>
      <c r="AA29" s="18">
        <f>[25]Junho!$F$30</f>
        <v>87</v>
      </c>
      <c r="AB29" s="18">
        <f>[25]Junho!$F$31</f>
        <v>83</v>
      </c>
      <c r="AC29" s="18">
        <f>[25]Junho!$F$32</f>
        <v>83</v>
      </c>
      <c r="AD29" s="18">
        <f>[25]Junho!$F$33</f>
        <v>84</v>
      </c>
      <c r="AE29" s="18">
        <f>[25]Junho!$F$34</f>
        <v>95</v>
      </c>
      <c r="AF29" s="34">
        <f t="shared" si="1"/>
        <v>97</v>
      </c>
      <c r="AG29" s="37">
        <f t="shared" si="2"/>
        <v>90.033333333333331</v>
      </c>
    </row>
    <row r="30" spans="1:33" ht="17.100000000000001" customHeight="1" x14ac:dyDescent="0.2">
      <c r="A30" s="15" t="s">
        <v>31</v>
      </c>
      <c r="B30" s="18">
        <f>[26]Junho!$F$5</f>
        <v>96</v>
      </c>
      <c r="C30" s="18">
        <f>[26]Junho!$F$6</f>
        <v>96</v>
      </c>
      <c r="D30" s="18">
        <f>[26]Junho!$F$7</f>
        <v>94</v>
      </c>
      <c r="E30" s="18">
        <f>[26]Junho!$F$8</f>
        <v>95</v>
      </c>
      <c r="F30" s="18">
        <f>[26]Junho!$F$9</f>
        <v>92</v>
      </c>
      <c r="G30" s="18">
        <f>[26]Junho!$F$10</f>
        <v>84</v>
      </c>
      <c r="H30" s="18">
        <f>[26]Junho!$F$11</f>
        <v>85</v>
      </c>
      <c r="I30" s="18">
        <f>[26]Junho!$F$12</f>
        <v>84</v>
      </c>
      <c r="J30" s="18">
        <f>[26]Junho!$F$13</f>
        <v>75</v>
      </c>
      <c r="K30" s="18">
        <f>[26]Junho!$F$14</f>
        <v>88</v>
      </c>
      <c r="L30" s="18">
        <f>[26]Junho!$F$15</f>
        <v>92</v>
      </c>
      <c r="M30" s="18">
        <f>[26]Junho!$F$16</f>
        <v>89</v>
      </c>
      <c r="N30" s="18">
        <f>[26]Junho!$F$17</f>
        <v>95</v>
      </c>
      <c r="O30" s="18">
        <f>[26]Junho!$F$18</f>
        <v>84</v>
      </c>
      <c r="P30" s="18">
        <f>[26]Junho!$F$19</f>
        <v>95</v>
      </c>
      <c r="Q30" s="18">
        <f>[26]Junho!$F$20</f>
        <v>93</v>
      </c>
      <c r="R30" s="18">
        <f>[26]Junho!$F$21</f>
        <v>88</v>
      </c>
      <c r="S30" s="18">
        <f>[26]Junho!$F$22</f>
        <v>91</v>
      </c>
      <c r="T30" s="18">
        <f>[26]Junho!$F$23</f>
        <v>90</v>
      </c>
      <c r="U30" s="18">
        <f>[26]Junho!$F$24</f>
        <v>95</v>
      </c>
      <c r="V30" s="18">
        <f>[26]Junho!$F$25</f>
        <v>90</v>
      </c>
      <c r="W30" s="18">
        <f>[26]Junho!$F$26</f>
        <v>80</v>
      </c>
      <c r="X30" s="18">
        <f>[26]Junho!$F$27</f>
        <v>84</v>
      </c>
      <c r="Y30" s="18">
        <f>[26]Junho!$F$28</f>
        <v>86</v>
      </c>
      <c r="Z30" s="18">
        <f>[26]Junho!$F$29</f>
        <v>84</v>
      </c>
      <c r="AA30" s="18">
        <f>[26]Junho!$F$30</f>
        <v>82</v>
      </c>
      <c r="AB30" s="18">
        <f>[26]Junho!$F$31</f>
        <v>87</v>
      </c>
      <c r="AC30" s="18">
        <f>[26]Junho!$F$32</f>
        <v>79</v>
      </c>
      <c r="AD30" s="18">
        <f>[26]Junho!$F$33</f>
        <v>72</v>
      </c>
      <c r="AE30" s="18">
        <f>[26]Junho!$F$34</f>
        <v>94</v>
      </c>
      <c r="AF30" s="34">
        <f t="shared" si="1"/>
        <v>96</v>
      </c>
      <c r="AG30" s="37">
        <f t="shared" si="2"/>
        <v>87.966666666666669</v>
      </c>
    </row>
    <row r="31" spans="1:33" ht="17.100000000000001" customHeight="1" x14ac:dyDescent="0.2">
      <c r="A31" s="15" t="s">
        <v>51</v>
      </c>
      <c r="B31" s="18">
        <f>[27]Junho!$F$5</f>
        <v>97</v>
      </c>
      <c r="C31" s="18">
        <f>[27]Junho!$F$6</f>
        <v>96</v>
      </c>
      <c r="D31" s="18">
        <f>[27]Junho!$F$7</f>
        <v>94</v>
      </c>
      <c r="E31" s="18">
        <f>[27]Junho!$F$8</f>
        <v>90</v>
      </c>
      <c r="F31" s="18">
        <f>[27]Junho!$F$9</f>
        <v>85</v>
      </c>
      <c r="G31" s="18">
        <f>[27]Junho!$F$10</f>
        <v>86</v>
      </c>
      <c r="H31" s="18">
        <f>[27]Junho!$F$11</f>
        <v>85</v>
      </c>
      <c r="I31" s="18">
        <f>[27]Junho!$F$12</f>
        <v>82</v>
      </c>
      <c r="J31" s="18">
        <f>[27]Junho!$F$13</f>
        <v>87</v>
      </c>
      <c r="K31" s="18">
        <f>[27]Junho!$F$14</f>
        <v>86</v>
      </c>
      <c r="L31" s="18">
        <f>[27]Junho!$F$15</f>
        <v>83</v>
      </c>
      <c r="M31" s="18">
        <f>[27]Junho!$F$16</f>
        <v>84</v>
      </c>
      <c r="N31" s="18">
        <f>[27]Junho!$F$17</f>
        <v>87</v>
      </c>
      <c r="O31" s="18">
        <f>[27]Junho!$F$18</f>
        <v>84</v>
      </c>
      <c r="P31" s="18">
        <f>[27]Junho!$F$19</f>
        <v>86</v>
      </c>
      <c r="Q31" s="18">
        <f>[27]Junho!$F$20</f>
        <v>94</v>
      </c>
      <c r="R31" s="18">
        <f>[27]Junho!$F$21</f>
        <v>90</v>
      </c>
      <c r="S31" s="18">
        <f>[27]Junho!$F$22</f>
        <v>89</v>
      </c>
      <c r="T31" s="18">
        <f>[27]Junho!$F$23</f>
        <v>97</v>
      </c>
      <c r="U31" s="18">
        <f>[27]Junho!$F$24</f>
        <v>97</v>
      </c>
      <c r="V31" s="18">
        <f>[27]Junho!$F$25</f>
        <v>91</v>
      </c>
      <c r="W31" s="18">
        <f>[27]Junho!$F$26</f>
        <v>85</v>
      </c>
      <c r="X31" s="18">
        <f>[27]Junho!$F$27</f>
        <v>81</v>
      </c>
      <c r="Y31" s="18">
        <f>[27]Junho!$F$28</f>
        <v>83</v>
      </c>
      <c r="Z31" s="18">
        <f>[27]Junho!$F$29</f>
        <v>82</v>
      </c>
      <c r="AA31" s="18">
        <f>[27]Junho!$F$30</f>
        <v>82</v>
      </c>
      <c r="AB31" s="18">
        <f>[27]Junho!$F$31</f>
        <v>76</v>
      </c>
      <c r="AC31" s="18">
        <f>[27]Junho!$F$32</f>
        <v>67</v>
      </c>
      <c r="AD31" s="18">
        <f>[27]Junho!$F$33</f>
        <v>76</v>
      </c>
      <c r="AE31" s="18">
        <f>[27]Junho!$F$34</f>
        <v>81</v>
      </c>
      <c r="AF31" s="34">
        <f>MAX(B31:AE31)</f>
        <v>97</v>
      </c>
      <c r="AG31" s="37">
        <f>AVERAGE(B31:AE31)</f>
        <v>86.1</v>
      </c>
    </row>
    <row r="32" spans="1:33" ht="17.100000000000001" customHeight="1" x14ac:dyDescent="0.2">
      <c r="A32" s="15" t="s">
        <v>20</v>
      </c>
      <c r="B32" s="18">
        <f>[28]Junho!$F$5</f>
        <v>96</v>
      </c>
      <c r="C32" s="18">
        <f>[28]Junho!$F$6</f>
        <v>96</v>
      </c>
      <c r="D32" s="18">
        <f>[28]Junho!$F$7</f>
        <v>97</v>
      </c>
      <c r="E32" s="18">
        <f>[28]Junho!$F$8</f>
        <v>96</v>
      </c>
      <c r="F32" s="18">
        <f>[28]Junho!$F$9</f>
        <v>93</v>
      </c>
      <c r="G32" s="18">
        <f>[28]Junho!$F$10</f>
        <v>95</v>
      </c>
      <c r="H32" s="18">
        <f>[28]Junho!$F$11</f>
        <v>95</v>
      </c>
      <c r="I32" s="18">
        <f>[28]Junho!$F$12</f>
        <v>94</v>
      </c>
      <c r="J32" s="18">
        <f>[28]Junho!$F$13</f>
        <v>93</v>
      </c>
      <c r="K32" s="18">
        <f>[28]Junho!$F$14</f>
        <v>92</v>
      </c>
      <c r="L32" s="18">
        <f>[28]Junho!$F$15</f>
        <v>94</v>
      </c>
      <c r="M32" s="18">
        <f>[28]Junho!$F$16</f>
        <v>91</v>
      </c>
      <c r="N32" s="18">
        <f>[28]Junho!$F$17</f>
        <v>92</v>
      </c>
      <c r="O32" s="18">
        <f>[28]Junho!$F$18</f>
        <v>89</v>
      </c>
      <c r="P32" s="18">
        <f>[28]Junho!$F$19</f>
        <v>94</v>
      </c>
      <c r="Q32" s="18">
        <f>[28]Junho!$F$20</f>
        <v>94</v>
      </c>
      <c r="R32" s="18">
        <f>[28]Junho!$F$21</f>
        <v>95</v>
      </c>
      <c r="S32" s="18">
        <f>[28]Junho!$F$22</f>
        <v>95</v>
      </c>
      <c r="T32" s="18">
        <f>[28]Junho!$F$23</f>
        <v>87</v>
      </c>
      <c r="U32" s="18">
        <f>[28]Junho!$F$24</f>
        <v>88</v>
      </c>
      <c r="V32" s="18">
        <f>[28]Junho!$F$25</f>
        <v>89</v>
      </c>
      <c r="W32" s="18">
        <f>[28]Junho!$F$26</f>
        <v>92</v>
      </c>
      <c r="X32" s="18">
        <f>[28]Junho!$F$27</f>
        <v>94</v>
      </c>
      <c r="Y32" s="18">
        <f>[28]Junho!$F$28</f>
        <v>87</v>
      </c>
      <c r="Z32" s="18">
        <f>[28]Junho!$F$29</f>
        <v>78</v>
      </c>
      <c r="AA32" s="18">
        <f>[28]Junho!$F$30</f>
        <v>87</v>
      </c>
      <c r="AB32" s="18">
        <f>[28]Junho!$F$31</f>
        <v>89</v>
      </c>
      <c r="AC32" s="18">
        <f>[28]Junho!$F$32</f>
        <v>88</v>
      </c>
      <c r="AD32" s="18">
        <f>[28]Junho!$F$33</f>
        <v>89</v>
      </c>
      <c r="AE32" s="18">
        <f>[28]Junho!$F$34</f>
        <v>91</v>
      </c>
      <c r="AF32" s="34">
        <f>MAX(B32:AE32)</f>
        <v>97</v>
      </c>
      <c r="AG32" s="37">
        <f>AVERAGE(B32:AE32)</f>
        <v>91.666666666666671</v>
      </c>
    </row>
    <row r="33" spans="1:35" s="5" customFormat="1" ht="17.100000000000001" customHeight="1" thickBot="1" x14ac:dyDescent="0.25">
      <c r="A33" s="119" t="s">
        <v>33</v>
      </c>
      <c r="B33" s="120">
        <f t="shared" ref="B33:AF33" si="5">MAX(B5:B32)</f>
        <v>100</v>
      </c>
      <c r="C33" s="120">
        <f t="shared" si="5"/>
        <v>100</v>
      </c>
      <c r="D33" s="120">
        <f t="shared" si="5"/>
        <v>100</v>
      </c>
      <c r="E33" s="120">
        <f t="shared" si="5"/>
        <v>100</v>
      </c>
      <c r="F33" s="120">
        <f t="shared" si="5"/>
        <v>100</v>
      </c>
      <c r="G33" s="120">
        <f t="shared" si="5"/>
        <v>100</v>
      </c>
      <c r="H33" s="120">
        <f t="shared" si="5"/>
        <v>100</v>
      </c>
      <c r="I33" s="120">
        <f t="shared" si="5"/>
        <v>100</v>
      </c>
      <c r="J33" s="120">
        <f t="shared" si="5"/>
        <v>100</v>
      </c>
      <c r="K33" s="120">
        <f t="shared" si="5"/>
        <v>100</v>
      </c>
      <c r="L33" s="120">
        <f t="shared" si="5"/>
        <v>100</v>
      </c>
      <c r="M33" s="120">
        <f t="shared" si="5"/>
        <v>100</v>
      </c>
      <c r="N33" s="120">
        <f t="shared" si="5"/>
        <v>100</v>
      </c>
      <c r="O33" s="120">
        <f t="shared" si="5"/>
        <v>100</v>
      </c>
      <c r="P33" s="120">
        <f t="shared" si="5"/>
        <v>99</v>
      </c>
      <c r="Q33" s="120">
        <f t="shared" si="5"/>
        <v>100</v>
      </c>
      <c r="R33" s="120">
        <f t="shared" si="5"/>
        <v>100</v>
      </c>
      <c r="S33" s="120">
        <f t="shared" si="5"/>
        <v>100</v>
      </c>
      <c r="T33" s="120">
        <f t="shared" si="5"/>
        <v>100</v>
      </c>
      <c r="U33" s="120">
        <f t="shared" si="5"/>
        <v>100</v>
      </c>
      <c r="V33" s="120">
        <f t="shared" si="5"/>
        <v>100</v>
      </c>
      <c r="W33" s="120">
        <f t="shared" si="5"/>
        <v>100</v>
      </c>
      <c r="X33" s="120">
        <f t="shared" si="5"/>
        <v>100</v>
      </c>
      <c r="Y33" s="120">
        <f t="shared" si="5"/>
        <v>100</v>
      </c>
      <c r="Z33" s="120">
        <f t="shared" si="5"/>
        <v>100</v>
      </c>
      <c r="AA33" s="120">
        <f t="shared" si="5"/>
        <v>100</v>
      </c>
      <c r="AB33" s="120">
        <f t="shared" si="5"/>
        <v>100</v>
      </c>
      <c r="AC33" s="120">
        <f t="shared" si="5"/>
        <v>100</v>
      </c>
      <c r="AD33" s="120">
        <f t="shared" si="5"/>
        <v>100</v>
      </c>
      <c r="AE33" s="120">
        <f t="shared" si="5"/>
        <v>100</v>
      </c>
      <c r="AF33" s="121">
        <f t="shared" si="5"/>
        <v>100</v>
      </c>
      <c r="AG33" s="150">
        <f>AVERAGE(AG5:AG32)</f>
        <v>91.557692307692292</v>
      </c>
      <c r="AH33" s="8"/>
    </row>
    <row r="34" spans="1:35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8"/>
      <c r="AG34" s="129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0"/>
      <c r="AG35" s="131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35"/>
      <c r="AG36" s="136"/>
      <c r="AH36" s="2"/>
      <c r="AI36" s="2"/>
    </row>
    <row r="37" spans="1:35" ht="13.5" thickBot="1" x14ac:dyDescent="0.25">
      <c r="A37" s="137"/>
      <c r="B37" s="138" t="s">
        <v>54</v>
      </c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1"/>
      <c r="AG37" s="142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</row>
    <row r="41" spans="1:35" x14ac:dyDescent="0.2">
      <c r="E41" s="2" t="s">
        <v>54</v>
      </c>
    </row>
    <row r="42" spans="1:35" x14ac:dyDescent="0.2">
      <c r="K42" s="2" t="s">
        <v>54</v>
      </c>
      <c r="Q42" s="78"/>
      <c r="U42" s="2" t="s">
        <v>54</v>
      </c>
    </row>
  </sheetData>
  <mergeCells count="33">
    <mergeCell ref="J3:J4"/>
    <mergeCell ref="N3:N4"/>
    <mergeCell ref="L3:L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H3:H4"/>
    <mergeCell ref="V3:V4"/>
    <mergeCell ref="K3:K4"/>
    <mergeCell ref="T3:T4"/>
    <mergeCell ref="A2:A4"/>
    <mergeCell ref="B2:AF2"/>
    <mergeCell ref="S3:S4"/>
    <mergeCell ref="Z3:Z4"/>
    <mergeCell ref="M3:M4"/>
    <mergeCell ref="AE3:AE4"/>
    <mergeCell ref="B3:B4"/>
    <mergeCell ref="C3:C4"/>
    <mergeCell ref="D3:D4"/>
    <mergeCell ref="E3:E4"/>
    <mergeCell ref="F3:F4"/>
    <mergeCell ref="G3:G4"/>
    <mergeCell ref="U3:U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75" t="s">
        <v>27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</row>
    <row r="2" spans="1:33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9"/>
    </row>
    <row r="3" spans="1:33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42</v>
      </c>
      <c r="AG3" s="35" t="s">
        <v>40</v>
      </c>
    </row>
    <row r="4" spans="1:33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[1]Junho!$G$5</f>
        <v>73</v>
      </c>
      <c r="C5" s="16">
        <f>[1]Junho!$G$6</f>
        <v>79</v>
      </c>
      <c r="D5" s="16">
        <f>[1]Junho!$G$7</f>
        <v>51</v>
      </c>
      <c r="E5" s="16">
        <f>[1]Junho!$G$8</f>
        <v>36</v>
      </c>
      <c r="F5" s="16">
        <f>[1]Junho!$G$9</f>
        <v>40</v>
      </c>
      <c r="G5" s="16">
        <f>[1]Junho!$G$10</f>
        <v>30</v>
      </c>
      <c r="H5" s="16">
        <f>[1]Junho!$G$11</f>
        <v>28</v>
      </c>
      <c r="I5" s="16">
        <f>[1]Junho!$G$12</f>
        <v>29</v>
      </c>
      <c r="J5" s="16">
        <f>[1]Junho!$G$13</f>
        <v>32</v>
      </c>
      <c r="K5" s="16">
        <f>[1]Junho!$G$14</f>
        <v>33</v>
      </c>
      <c r="L5" s="16">
        <f>[1]Junho!$G$15</f>
        <v>31</v>
      </c>
      <c r="M5" s="16">
        <f>[1]Junho!$G$16</f>
        <v>32</v>
      </c>
      <c r="N5" s="16">
        <f>[1]Junho!$G$17</f>
        <v>27</v>
      </c>
      <c r="O5" s="16">
        <f>[1]Junho!$G$18</f>
        <v>32</v>
      </c>
      <c r="P5" s="16">
        <f>[1]Junho!$G$19</f>
        <v>68</v>
      </c>
      <c r="Q5" s="16">
        <f>[1]Junho!$G$20</f>
        <v>50</v>
      </c>
      <c r="R5" s="16">
        <f>[1]Junho!$G$21</f>
        <v>36</v>
      </c>
      <c r="S5" s="16">
        <f>[1]Junho!$G$22</f>
        <v>43</v>
      </c>
      <c r="T5" s="16">
        <f>[1]Junho!$G$23</f>
        <v>64</v>
      </c>
      <c r="U5" s="16">
        <f>[1]Junho!$G$24</f>
        <v>49</v>
      </c>
      <c r="V5" s="16">
        <f>[1]Junho!$G$25</f>
        <v>30</v>
      </c>
      <c r="W5" s="16">
        <f>[1]Junho!$G$26</f>
        <v>33</v>
      </c>
      <c r="X5" s="16">
        <f>[1]Junho!$G$27</f>
        <v>24</v>
      </c>
      <c r="Y5" s="16">
        <f>[1]Junho!$G$28</f>
        <v>38</v>
      </c>
      <c r="Z5" s="16">
        <f>[1]Junho!$G$29</f>
        <v>42</v>
      </c>
      <c r="AA5" s="16">
        <f>[1]Junho!$G$30</f>
        <v>47</v>
      </c>
      <c r="AB5" s="16">
        <f>[1]Junho!$G$31</f>
        <v>35</v>
      </c>
      <c r="AC5" s="16">
        <f>[1]Junho!$G$32</f>
        <v>26</v>
      </c>
      <c r="AD5" s="16">
        <f>[1]Junho!$G$33</f>
        <v>26</v>
      </c>
      <c r="AE5" s="16">
        <f>[1]Junho!$G$34</f>
        <v>34</v>
      </c>
      <c r="AF5" s="33">
        <f t="shared" ref="AF5:AF13" si="1">MIN(B5:AE5)</f>
        <v>24</v>
      </c>
      <c r="AG5" s="39">
        <f t="shared" ref="AG5:AG13" si="2">AVERAGE(B5:AE5)</f>
        <v>39.93333333333333</v>
      </c>
    </row>
    <row r="6" spans="1:33" ht="17.100000000000001" customHeight="1" x14ac:dyDescent="0.2">
      <c r="A6" s="15" t="s">
        <v>0</v>
      </c>
      <c r="B6" s="17">
        <f>[2]Junho!$G$5</f>
        <v>76</v>
      </c>
      <c r="C6" s="17">
        <f>[2]Junho!$G$6</f>
        <v>77</v>
      </c>
      <c r="D6" s="17">
        <f>[2]Junho!$G$7</f>
        <v>76</v>
      </c>
      <c r="E6" s="17">
        <f>[2]Junho!$G$8</f>
        <v>62</v>
      </c>
      <c r="F6" s="17">
        <f>[2]Junho!$G$9</f>
        <v>45</v>
      </c>
      <c r="G6" s="17">
        <f>[2]Junho!$G$10</f>
        <v>34</v>
      </c>
      <c r="H6" s="17">
        <f>[2]Junho!$G$11</f>
        <v>34</v>
      </c>
      <c r="I6" s="17">
        <f>[2]Junho!$G$12</f>
        <v>42</v>
      </c>
      <c r="J6" s="17">
        <f>[2]Junho!$G$13</f>
        <v>40</v>
      </c>
      <c r="K6" s="17">
        <f>[2]Junho!$G$14</f>
        <v>36</v>
      </c>
      <c r="L6" s="17">
        <f>[2]Junho!$G$15</f>
        <v>40</v>
      </c>
      <c r="M6" s="17">
        <f>[2]Junho!$G$16</f>
        <v>73</v>
      </c>
      <c r="N6" s="17">
        <f>[2]Junho!$G$17</f>
        <v>55</v>
      </c>
      <c r="O6" s="17">
        <f>[2]Junho!$G$18</f>
        <v>58</v>
      </c>
      <c r="P6" s="17">
        <f>[2]Junho!$G$19</f>
        <v>25</v>
      </c>
      <c r="Q6" s="17">
        <f>[2]Junho!$G$20</f>
        <v>42</v>
      </c>
      <c r="R6" s="17">
        <f>[2]Junho!$G$21</f>
        <v>53</v>
      </c>
      <c r="S6" s="17">
        <f>[2]Junho!$G$22</f>
        <v>79</v>
      </c>
      <c r="T6" s="17">
        <f>[2]Junho!$G$23</f>
        <v>37</v>
      </c>
      <c r="U6" s="17">
        <f>[2]Junho!$G$24</f>
        <v>58</v>
      </c>
      <c r="V6" s="17">
        <f>[2]Junho!$G$25</f>
        <v>49</v>
      </c>
      <c r="W6" s="17">
        <f>[2]Junho!$G$26</f>
        <v>40</v>
      </c>
      <c r="X6" s="17">
        <f>[2]Junho!$G$27</f>
        <v>38</v>
      </c>
      <c r="Y6" s="17">
        <f>[2]Junho!$G$28</f>
        <v>45</v>
      </c>
      <c r="Z6" s="17">
        <f>[2]Junho!$G$29</f>
        <v>53</v>
      </c>
      <c r="AA6" s="17">
        <f>[2]Junho!$G$30</f>
        <v>61</v>
      </c>
      <c r="AB6" s="17">
        <f>[2]Junho!$G$31</f>
        <v>50</v>
      </c>
      <c r="AC6" s="17">
        <f>[2]Junho!$G$32</f>
        <v>39</v>
      </c>
      <c r="AD6" s="17">
        <f>[2]Junho!$G$33</f>
        <v>38</v>
      </c>
      <c r="AE6" s="17">
        <f>[2]Junho!$G$34</f>
        <v>72</v>
      </c>
      <c r="AF6" s="34">
        <f t="shared" si="1"/>
        <v>25</v>
      </c>
      <c r="AG6" s="37">
        <f t="shared" si="2"/>
        <v>50.9</v>
      </c>
    </row>
    <row r="7" spans="1:33" ht="17.100000000000001" customHeight="1" x14ac:dyDescent="0.2">
      <c r="A7" s="15" t="s">
        <v>1</v>
      </c>
      <c r="B7" s="17" t="str">
        <f>[3]Junho!$G$5</f>
        <v>*</v>
      </c>
      <c r="C7" s="17" t="str">
        <f>[3]Junho!$G$6</f>
        <v>*</v>
      </c>
      <c r="D7" s="17" t="str">
        <f>[3]Junho!$G$7</f>
        <v>*</v>
      </c>
      <c r="E7" s="17" t="str">
        <f>[3]Junho!$G$8</f>
        <v>*</v>
      </c>
      <c r="F7" s="17" t="str">
        <f>[3]Junho!$G$9</f>
        <v>*</v>
      </c>
      <c r="G7" s="17" t="str">
        <f>[3]Junho!$G$10</f>
        <v>*</v>
      </c>
      <c r="H7" s="17" t="str">
        <f>[3]Junho!$G$11</f>
        <v>*</v>
      </c>
      <c r="I7" s="17" t="str">
        <f>[3]Junho!$G$12</f>
        <v>*</v>
      </c>
      <c r="J7" s="17" t="str">
        <f>[3]Junho!$G$13</f>
        <v>*</v>
      </c>
      <c r="K7" s="17" t="str">
        <f>[3]Junho!$G$14</f>
        <v>*</v>
      </c>
      <c r="L7" s="17" t="str">
        <f>[3]Junho!$G$15</f>
        <v>*</v>
      </c>
      <c r="M7" s="17" t="str">
        <f>[3]Junho!$G$16</f>
        <v>*</v>
      </c>
      <c r="N7" s="17" t="str">
        <f>[3]Junho!$G$17</f>
        <v>*</v>
      </c>
      <c r="O7" s="17" t="str">
        <f>[3]Junho!$G$18</f>
        <v>*</v>
      </c>
      <c r="P7" s="17" t="str">
        <f>[3]Junho!$G$19</f>
        <v>*</v>
      </c>
      <c r="Q7" s="17" t="str">
        <f>[3]Junho!$G$20</f>
        <v>*</v>
      </c>
      <c r="R7" s="17" t="str">
        <f>[3]Junho!$G$21</f>
        <v>*</v>
      </c>
      <c r="S7" s="17" t="str">
        <f>[3]Junho!$G$22</f>
        <v>*</v>
      </c>
      <c r="T7" s="17" t="str">
        <f>[3]Junho!$G$23</f>
        <v>*</v>
      </c>
      <c r="U7" s="17" t="str">
        <f>[3]Junho!$G$24</f>
        <v>*</v>
      </c>
      <c r="V7" s="17" t="str">
        <f>[3]Junho!$G$25</f>
        <v>*</v>
      </c>
      <c r="W7" s="17" t="str">
        <f>[3]Junho!$G$26</f>
        <v>*</v>
      </c>
      <c r="X7" s="17" t="str">
        <f>[3]Junho!$G$27</f>
        <v>*</v>
      </c>
      <c r="Y7" s="17" t="str">
        <f>[3]Junho!$G$28</f>
        <v>*</v>
      </c>
      <c r="Z7" s="17" t="str">
        <f>[3]Junho!$G$29</f>
        <v>*</v>
      </c>
      <c r="AA7" s="17" t="str">
        <f>[3]Junho!$G$30</f>
        <v>*</v>
      </c>
      <c r="AB7" s="17" t="str">
        <f>[3]Junho!$G$31</f>
        <v>*</v>
      </c>
      <c r="AC7" s="17" t="str">
        <f>[3]Junho!$G$32</f>
        <v>*</v>
      </c>
      <c r="AD7" s="17" t="str">
        <f>[3]Junho!$G$33</f>
        <v>*</v>
      </c>
      <c r="AE7" s="17" t="str">
        <f>[3]Junho!$G$34</f>
        <v>*</v>
      </c>
      <c r="AF7" s="81" t="s">
        <v>137</v>
      </c>
      <c r="AG7" s="82" t="s">
        <v>137</v>
      </c>
    </row>
    <row r="8" spans="1:33" ht="17.100000000000001" customHeight="1" x14ac:dyDescent="0.2">
      <c r="A8" s="15" t="s">
        <v>55</v>
      </c>
      <c r="B8" s="17">
        <f>[4]Junho!$G$5</f>
        <v>87</v>
      </c>
      <c r="C8" s="17">
        <f>[4]Junho!$G$6</f>
        <v>79</v>
      </c>
      <c r="D8" s="17">
        <f>[4]Junho!$G$7</f>
        <v>72</v>
      </c>
      <c r="E8" s="17">
        <f>[4]Junho!$G$8</f>
        <v>47</v>
      </c>
      <c r="F8" s="17">
        <f>[4]Junho!$G$9</f>
        <v>46</v>
      </c>
      <c r="G8" s="17">
        <f>[4]Junho!$G$10</f>
        <v>37</v>
      </c>
      <c r="H8" s="17">
        <f>[4]Junho!$G$11</f>
        <v>37</v>
      </c>
      <c r="I8" s="17">
        <f>[4]Junho!$G$12</f>
        <v>34</v>
      </c>
      <c r="J8" s="17">
        <f>[4]Junho!$G$13</f>
        <v>42</v>
      </c>
      <c r="K8" s="17">
        <f>[4]Junho!$G$14</f>
        <v>36</v>
      </c>
      <c r="L8" s="17">
        <f>[4]Junho!$G$15</f>
        <v>36</v>
      </c>
      <c r="M8" s="17">
        <f>[4]Junho!$G$16</f>
        <v>44</v>
      </c>
      <c r="N8" s="17">
        <f>[4]Junho!$G$17</f>
        <v>34</v>
      </c>
      <c r="O8" s="17">
        <f>[4]Junho!$G$18</f>
        <v>36</v>
      </c>
      <c r="P8" s="17">
        <f>[4]Junho!$G$19</f>
        <v>59</v>
      </c>
      <c r="Q8" s="17">
        <f>[4]Junho!$G$20</f>
        <v>42</v>
      </c>
      <c r="R8" s="17">
        <f>[4]Junho!$G$21</f>
        <v>48</v>
      </c>
      <c r="S8" s="17">
        <f>[4]Junho!$G$22</f>
        <v>58</v>
      </c>
      <c r="T8" s="17">
        <f>[4]Junho!$G$23</f>
        <v>63</v>
      </c>
      <c r="U8" s="17">
        <f>[4]Junho!$G$24</f>
        <v>53</v>
      </c>
      <c r="V8" s="17">
        <f>[4]Junho!$G$25</f>
        <v>45</v>
      </c>
      <c r="W8" s="17">
        <f>[4]Junho!$G$26</f>
        <v>40</v>
      </c>
      <c r="X8" s="17">
        <f>[4]Junho!$G$27</f>
        <v>28</v>
      </c>
      <c r="Y8" s="17">
        <f>[4]Junho!$G$28</f>
        <v>42</v>
      </c>
      <c r="Z8" s="17">
        <f>[4]Junho!$G$29</f>
        <v>48</v>
      </c>
      <c r="AA8" s="17">
        <f>[4]Junho!$G$30</f>
        <v>50</v>
      </c>
      <c r="AB8" s="17">
        <f>[4]Junho!$G$31</f>
        <v>47</v>
      </c>
      <c r="AC8" s="17">
        <f>[4]Junho!$G$32</f>
        <v>38</v>
      </c>
      <c r="AD8" s="17">
        <f>[4]Junho!$G$33</f>
        <v>30</v>
      </c>
      <c r="AE8" s="17">
        <f>[4]Junho!$G$34</f>
        <v>39</v>
      </c>
      <c r="AF8" s="34">
        <f t="shared" ref="AF8" si="3">MIN(B8:AE8)</f>
        <v>28</v>
      </c>
      <c r="AG8" s="37">
        <f t="shared" ref="AG8" si="4">AVERAGE(B8:AE8)</f>
        <v>46.56666666666667</v>
      </c>
    </row>
    <row r="9" spans="1:33" ht="17.100000000000001" customHeight="1" x14ac:dyDescent="0.2">
      <c r="A9" s="15" t="s">
        <v>48</v>
      </c>
      <c r="B9" s="17">
        <f>[5]Junho!$G$5</f>
        <v>73</v>
      </c>
      <c r="C9" s="17">
        <f>[5]Junho!$G$6</f>
        <v>74</v>
      </c>
      <c r="D9" s="17">
        <f>[5]Junho!$G$7</f>
        <v>64</v>
      </c>
      <c r="E9" s="17">
        <f>[5]Junho!$G$8</f>
        <v>55</v>
      </c>
      <c r="F9" s="17">
        <f>[5]Junho!$G$9</f>
        <v>41</v>
      </c>
      <c r="G9" s="17">
        <f>[5]Junho!$G$10</f>
        <v>38</v>
      </c>
      <c r="H9" s="17">
        <f>[5]Junho!$G$11</f>
        <v>40</v>
      </c>
      <c r="I9" s="17">
        <f>[5]Junho!$G$12</f>
        <v>42</v>
      </c>
      <c r="J9" s="17">
        <f>[5]Junho!$G$13</f>
        <v>44</v>
      </c>
      <c r="K9" s="17">
        <f>[5]Junho!$G$14</f>
        <v>50</v>
      </c>
      <c r="L9" s="17">
        <f>[5]Junho!$G$15</f>
        <v>51</v>
      </c>
      <c r="M9" s="17">
        <f>[5]Junho!$G$16</f>
        <v>76</v>
      </c>
      <c r="N9" s="17">
        <f>[5]Junho!$G$17</f>
        <v>57</v>
      </c>
      <c r="O9" s="17">
        <f>[5]Junho!$G$18</f>
        <v>73</v>
      </c>
      <c r="P9" s="17">
        <f>[5]Junho!$G$19</f>
        <v>51</v>
      </c>
      <c r="Q9" s="17">
        <f>[5]Junho!$G$20</f>
        <v>51</v>
      </c>
      <c r="R9" s="17">
        <f>[5]Junho!$G$21</f>
        <v>53</v>
      </c>
      <c r="S9" s="17">
        <f>[5]Junho!$G$22</f>
        <v>81</v>
      </c>
      <c r="T9" s="17">
        <f>[5]Junho!$G$23</f>
        <v>50</v>
      </c>
      <c r="U9" s="17">
        <f>[5]Junho!$G$24</f>
        <v>57</v>
      </c>
      <c r="V9" s="17">
        <f>[5]Junho!$G$25</f>
        <v>47</v>
      </c>
      <c r="W9" s="17">
        <f>[5]Junho!$G$26</f>
        <v>41</v>
      </c>
      <c r="X9" s="17">
        <f>[5]Junho!$G$27</f>
        <v>40</v>
      </c>
      <c r="Y9" s="17">
        <f>[5]Junho!$G$28</f>
        <v>47</v>
      </c>
      <c r="Z9" s="17">
        <f>[5]Junho!$G$29</f>
        <v>48</v>
      </c>
      <c r="AA9" s="17">
        <f>[5]Junho!$G$30</f>
        <v>52</v>
      </c>
      <c r="AB9" s="17">
        <f>[5]Junho!$G$31</f>
        <v>46</v>
      </c>
      <c r="AC9" s="17">
        <f>[5]Junho!$G$32</f>
        <v>42</v>
      </c>
      <c r="AD9" s="17">
        <f>[5]Junho!$G$33</f>
        <v>43</v>
      </c>
      <c r="AE9" s="17">
        <f>[5]Junho!$G$34</f>
        <v>66</v>
      </c>
      <c r="AF9" s="34">
        <f t="shared" si="1"/>
        <v>38</v>
      </c>
      <c r="AG9" s="37">
        <f t="shared" si="2"/>
        <v>53.1</v>
      </c>
    </row>
    <row r="10" spans="1:33" ht="17.100000000000001" customHeight="1" x14ac:dyDescent="0.2">
      <c r="A10" s="15" t="s">
        <v>2</v>
      </c>
      <c r="B10" s="17">
        <f>[6]Junho!$G$5</f>
        <v>69</v>
      </c>
      <c r="C10" s="17">
        <f>[6]Junho!$G$6</f>
        <v>79</v>
      </c>
      <c r="D10" s="17">
        <f>[6]Junho!$G$7</f>
        <v>56</v>
      </c>
      <c r="E10" s="17">
        <f>[6]Junho!$G$8</f>
        <v>48</v>
      </c>
      <c r="F10" s="17">
        <f>[6]Junho!$G$9</f>
        <v>35</v>
      </c>
      <c r="G10" s="17">
        <f>[6]Junho!$G$10</f>
        <v>30</v>
      </c>
      <c r="H10" s="17">
        <f>[6]Junho!$G$11</f>
        <v>32</v>
      </c>
      <c r="I10" s="17">
        <f>[6]Junho!$G$12</f>
        <v>31</v>
      </c>
      <c r="J10" s="17">
        <f>[6]Junho!$G$13</f>
        <v>36</v>
      </c>
      <c r="K10" s="17">
        <f>[6]Junho!$G$14</f>
        <v>46</v>
      </c>
      <c r="L10" s="17">
        <f>[6]Junho!$G$15</f>
        <v>44</v>
      </c>
      <c r="M10" s="17">
        <f>[6]Junho!$G$16</f>
        <v>55</v>
      </c>
      <c r="N10" s="17">
        <f>[6]Junho!$G$17</f>
        <v>37</v>
      </c>
      <c r="O10" s="17">
        <f>[6]Junho!$G$18</f>
        <v>42</v>
      </c>
      <c r="P10" s="17">
        <f>[6]Junho!$G$19</f>
        <v>62</v>
      </c>
      <c r="Q10" s="17">
        <f>[6]Junho!$G$20</f>
        <v>55</v>
      </c>
      <c r="R10" s="17">
        <f>[6]Junho!$G$21</f>
        <v>38</v>
      </c>
      <c r="S10" s="17">
        <f>[6]Junho!$G$22</f>
        <v>65</v>
      </c>
      <c r="T10" s="17">
        <f>[6]Junho!$G$23</f>
        <v>73</v>
      </c>
      <c r="U10" s="17">
        <f>[6]Junho!$G$24</f>
        <v>50</v>
      </c>
      <c r="V10" s="17">
        <f>[6]Junho!$G$25</f>
        <v>27</v>
      </c>
      <c r="W10" s="17">
        <f>[6]Junho!$G$26</f>
        <v>32</v>
      </c>
      <c r="X10" s="17">
        <f>[6]Junho!$G$27</f>
        <v>32</v>
      </c>
      <c r="Y10" s="17">
        <f>[6]Junho!$G$28</f>
        <v>35</v>
      </c>
      <c r="Z10" s="17">
        <f>[6]Junho!$G$29</f>
        <v>40</v>
      </c>
      <c r="AA10" s="17">
        <f>[6]Junho!$G$30</f>
        <v>48</v>
      </c>
      <c r="AB10" s="17">
        <f>[6]Junho!$G$31</f>
        <v>33</v>
      </c>
      <c r="AC10" s="17">
        <f>[6]Junho!$G$32</f>
        <v>31</v>
      </c>
      <c r="AD10" s="17">
        <f>[6]Junho!$G$33</f>
        <v>32</v>
      </c>
      <c r="AE10" s="17">
        <f>[6]Junho!$G$34</f>
        <v>46</v>
      </c>
      <c r="AF10" s="34">
        <f t="shared" si="1"/>
        <v>27</v>
      </c>
      <c r="AG10" s="37">
        <f t="shared" si="2"/>
        <v>44.633333333333333</v>
      </c>
    </row>
    <row r="11" spans="1:33" ht="17.100000000000001" customHeight="1" x14ac:dyDescent="0.2">
      <c r="A11" s="15" t="s">
        <v>3</v>
      </c>
      <c r="B11" s="17">
        <f>[7]Junho!$G$5</f>
        <v>66</v>
      </c>
      <c r="C11" s="17">
        <f>[7]Junho!$G$6</f>
        <v>81</v>
      </c>
      <c r="D11" s="17">
        <f>[7]Junho!$G$7</f>
        <v>60</v>
      </c>
      <c r="E11" s="17">
        <f>[7]Junho!$G$8</f>
        <v>31</v>
      </c>
      <c r="F11" s="17">
        <f>[7]Junho!$G$9</f>
        <v>43</v>
      </c>
      <c r="G11" s="17">
        <f>[7]Junho!$G$10</f>
        <v>40</v>
      </c>
      <c r="H11" s="17">
        <f>[7]Junho!$G$11</f>
        <v>34</v>
      </c>
      <c r="I11" s="17">
        <f>[7]Junho!$G$12</f>
        <v>36</v>
      </c>
      <c r="J11" s="17">
        <f>[7]Junho!$G$13</f>
        <v>31</v>
      </c>
      <c r="K11" s="17">
        <f>[7]Junho!$G$14</f>
        <v>34</v>
      </c>
      <c r="L11" s="17">
        <f>[7]Junho!$G$15</f>
        <v>26</v>
      </c>
      <c r="M11" s="17">
        <f>[7]Junho!$G$16</f>
        <v>30</v>
      </c>
      <c r="N11" s="17">
        <f>[7]Junho!$G$17</f>
        <v>33</v>
      </c>
      <c r="O11" s="17">
        <f>[7]Junho!$G$18</f>
        <v>35</v>
      </c>
      <c r="P11" s="17">
        <f>[7]Junho!$G$19</f>
        <v>52</v>
      </c>
      <c r="Q11" s="17">
        <f>[7]Junho!$G$20</f>
        <v>54</v>
      </c>
      <c r="R11" s="17">
        <f>[7]Junho!$G$21</f>
        <v>42</v>
      </c>
      <c r="S11" s="17">
        <f>[7]Junho!$G$22</f>
        <v>39</v>
      </c>
      <c r="T11" s="17">
        <f>[7]Junho!$G$23</f>
        <v>70</v>
      </c>
      <c r="U11" s="17">
        <f>[7]Junho!$G$24</f>
        <v>50</v>
      </c>
      <c r="V11" s="17">
        <f>[7]Junho!$G$25</f>
        <v>35</v>
      </c>
      <c r="W11" s="17">
        <f>[7]Junho!$G$26</f>
        <v>33</v>
      </c>
      <c r="X11" s="17">
        <f>[7]Junho!$G$27</f>
        <v>29</v>
      </c>
      <c r="Y11" s="17">
        <f>[7]Junho!$G$28</f>
        <v>35</v>
      </c>
      <c r="Z11" s="17">
        <f>[7]Junho!$G$29</f>
        <v>42</v>
      </c>
      <c r="AA11" s="17">
        <f>[7]Junho!$G$30</f>
        <v>46</v>
      </c>
      <c r="AB11" s="17">
        <f>[7]Junho!$G$31</f>
        <v>33</v>
      </c>
      <c r="AC11" s="17">
        <f>[7]Junho!$G$32</f>
        <v>32</v>
      </c>
      <c r="AD11" s="17">
        <f>[7]Junho!$G$33</f>
        <v>30</v>
      </c>
      <c r="AE11" s="17">
        <f>[7]Junho!$G$34</f>
        <v>34</v>
      </c>
      <c r="AF11" s="34">
        <f t="shared" si="1"/>
        <v>26</v>
      </c>
      <c r="AG11" s="37">
        <f t="shared" si="2"/>
        <v>41.2</v>
      </c>
    </row>
    <row r="12" spans="1:33" ht="17.100000000000001" customHeight="1" x14ac:dyDescent="0.2">
      <c r="A12" s="15" t="s">
        <v>4</v>
      </c>
      <c r="B12" s="17">
        <f>[8]Junho!$G$5</f>
        <v>66</v>
      </c>
      <c r="C12" s="17">
        <f>[8]Junho!$G$6</f>
        <v>84</v>
      </c>
      <c r="D12" s="17">
        <f>[8]Junho!$G$7</f>
        <v>51</v>
      </c>
      <c r="E12" s="17">
        <f>[8]Junho!$G$8</f>
        <v>34</v>
      </c>
      <c r="F12" s="17">
        <f>[8]Junho!$G$9</f>
        <v>38</v>
      </c>
      <c r="G12" s="17">
        <f>[8]Junho!$G$10</f>
        <v>36</v>
      </c>
      <c r="H12" s="17">
        <f>[8]Junho!$G$11</f>
        <v>33</v>
      </c>
      <c r="I12" s="17">
        <f>[8]Junho!$G$12</f>
        <v>37</v>
      </c>
      <c r="J12" s="17">
        <f>[8]Junho!$G$13</f>
        <v>38</v>
      </c>
      <c r="K12" s="17">
        <f>[8]Junho!$G$14</f>
        <v>40</v>
      </c>
      <c r="L12" s="17">
        <f>[8]Junho!$G$15</f>
        <v>34</v>
      </c>
      <c r="M12" s="17">
        <f>[8]Junho!$G$16</f>
        <v>35</v>
      </c>
      <c r="N12" s="17">
        <f>[8]Junho!$G$17</f>
        <v>35</v>
      </c>
      <c r="O12" s="17">
        <f>[8]Junho!$G$18</f>
        <v>40</v>
      </c>
      <c r="P12" s="17">
        <f>[8]Junho!$G$19</f>
        <v>49</v>
      </c>
      <c r="Q12" s="17">
        <f>[8]Junho!$G$20</f>
        <v>56</v>
      </c>
      <c r="R12" s="17">
        <f>[8]Junho!$G$21</f>
        <v>44</v>
      </c>
      <c r="S12" s="17">
        <f>[8]Junho!$G$22</f>
        <v>39</v>
      </c>
      <c r="T12" s="17">
        <f>[8]Junho!$G$23</f>
        <v>78</v>
      </c>
      <c r="U12" s="17">
        <f>[8]Junho!$G$24</f>
        <v>52</v>
      </c>
      <c r="V12" s="17">
        <f>[8]Junho!$G$25</f>
        <v>30</v>
      </c>
      <c r="W12" s="17">
        <f>[8]Junho!$G$26</f>
        <v>33</v>
      </c>
      <c r="X12" s="17">
        <f>[8]Junho!$G$27</f>
        <v>32</v>
      </c>
      <c r="Y12" s="17">
        <f>[8]Junho!$G$28</f>
        <v>35</v>
      </c>
      <c r="Z12" s="17">
        <f>[8]Junho!$G$29</f>
        <v>34</v>
      </c>
      <c r="AA12" s="17">
        <f>[8]Junho!$G$30</f>
        <v>45</v>
      </c>
      <c r="AB12" s="17">
        <f>[8]Junho!$G$31</f>
        <v>32</v>
      </c>
      <c r="AC12" s="17">
        <f>[8]Junho!$G$32</f>
        <v>32</v>
      </c>
      <c r="AD12" s="17">
        <f>[8]Junho!$G$33</f>
        <v>34</v>
      </c>
      <c r="AE12" s="17">
        <f>[8]Junho!$G$34</f>
        <v>40</v>
      </c>
      <c r="AF12" s="34">
        <f t="shared" si="1"/>
        <v>30</v>
      </c>
      <c r="AG12" s="37">
        <f t="shared" si="2"/>
        <v>42.2</v>
      </c>
    </row>
    <row r="13" spans="1:33" ht="17.100000000000001" customHeight="1" x14ac:dyDescent="0.2">
      <c r="A13" s="15" t="s">
        <v>5</v>
      </c>
      <c r="B13" s="18">
        <f>[9]Junho!$G$5</f>
        <v>66</v>
      </c>
      <c r="C13" s="18">
        <f>[9]Junho!$G$6</f>
        <v>65</v>
      </c>
      <c r="D13" s="18">
        <f>[9]Junho!$G$7</f>
        <v>57</v>
      </c>
      <c r="E13" s="18">
        <f>[9]Junho!$G$8</f>
        <v>50</v>
      </c>
      <c r="F13" s="18">
        <f>[9]Junho!$G$9</f>
        <v>35</v>
      </c>
      <c r="G13" s="18">
        <f>[9]Junho!$G$10</f>
        <v>43</v>
      </c>
      <c r="H13" s="18">
        <f>[9]Junho!$G$11</f>
        <v>42</v>
      </c>
      <c r="I13" s="18">
        <f>[9]Junho!$G$12</f>
        <v>41</v>
      </c>
      <c r="J13" s="18">
        <f>[9]Junho!$G$13</f>
        <v>43</v>
      </c>
      <c r="K13" s="18">
        <f>[9]Junho!$G$14</f>
        <v>46</v>
      </c>
      <c r="L13" s="18">
        <f>[9]Junho!$G$15</f>
        <v>49</v>
      </c>
      <c r="M13" s="18">
        <f>[9]Junho!$G$16</f>
        <v>58</v>
      </c>
      <c r="N13" s="18">
        <f>[9]Junho!$G$17</f>
        <v>49</v>
      </c>
      <c r="O13" s="18">
        <f>[9]Junho!$G$18</f>
        <v>44</v>
      </c>
      <c r="P13" s="18">
        <f>[9]Junho!$G$19</f>
        <v>58</v>
      </c>
      <c r="Q13" s="18">
        <f>[9]Junho!$G$20</f>
        <v>57</v>
      </c>
      <c r="R13" s="18">
        <f>[9]Junho!$G$21</f>
        <v>53</v>
      </c>
      <c r="S13" s="18">
        <f>[9]Junho!$G$22</f>
        <v>63</v>
      </c>
      <c r="T13" s="18">
        <f>[9]Junho!$G$23</f>
        <v>56</v>
      </c>
      <c r="U13" s="18">
        <f>[9]Junho!$G$24</f>
        <v>57</v>
      </c>
      <c r="V13" s="18">
        <f>[9]Junho!$G$25</f>
        <v>49</v>
      </c>
      <c r="W13" s="18">
        <f>[9]Junho!$G$26</f>
        <v>41</v>
      </c>
      <c r="X13" s="18">
        <f>[9]Junho!$G$27</f>
        <v>39</v>
      </c>
      <c r="Y13" s="18">
        <f>[9]Junho!$G$28</f>
        <v>54</v>
      </c>
      <c r="Z13" s="18">
        <f>[9]Junho!$G$29</f>
        <v>47</v>
      </c>
      <c r="AA13" s="18">
        <f>[9]Junho!$G$30</f>
        <v>48</v>
      </c>
      <c r="AB13" s="18">
        <f>[9]Junho!$G$31</f>
        <v>47</v>
      </c>
      <c r="AC13" s="18">
        <f>[9]Junho!$G$32</f>
        <v>46</v>
      </c>
      <c r="AD13" s="18">
        <f>[9]Junho!$G$33</f>
        <v>44</v>
      </c>
      <c r="AE13" s="18">
        <f>[9]Junho!$G$34</f>
        <v>52</v>
      </c>
      <c r="AF13" s="34">
        <f t="shared" si="1"/>
        <v>35</v>
      </c>
      <c r="AG13" s="37">
        <f t="shared" si="2"/>
        <v>49.966666666666669</v>
      </c>
    </row>
    <row r="14" spans="1:33" ht="17.100000000000001" customHeight="1" x14ac:dyDescent="0.2">
      <c r="A14" s="15" t="s">
        <v>50</v>
      </c>
      <c r="B14" s="18">
        <f>[10]Junho!$G$5</f>
        <v>59</v>
      </c>
      <c r="C14" s="18">
        <f>[10]Junho!$G$6</f>
        <v>69</v>
      </c>
      <c r="D14" s="18">
        <f>[10]Junho!$G$7</f>
        <v>33</v>
      </c>
      <c r="E14" s="18">
        <f>[10]Junho!$G$8</f>
        <v>33</v>
      </c>
      <c r="F14" s="18">
        <f>[10]Junho!$G$9</f>
        <v>27</v>
      </c>
      <c r="G14" s="18">
        <f>[10]Junho!$G$10</f>
        <v>31</v>
      </c>
      <c r="H14" s="18">
        <f>[10]Junho!$G$11</f>
        <v>26</v>
      </c>
      <c r="I14" s="18">
        <f>[10]Junho!$G$12</f>
        <v>35</v>
      </c>
      <c r="J14" s="18">
        <f>[10]Junho!$G$13</f>
        <v>32</v>
      </c>
      <c r="K14" s="18">
        <f>[10]Junho!$G$14</f>
        <v>31</v>
      </c>
      <c r="L14" s="18">
        <f>[10]Junho!$G$15</f>
        <v>27</v>
      </c>
      <c r="M14" s="18">
        <f>[10]Junho!$G$16</f>
        <v>33</v>
      </c>
      <c r="N14" s="18">
        <f>[10]Junho!$G$17</f>
        <v>33</v>
      </c>
      <c r="O14" s="18">
        <f>[10]Junho!$G$18</f>
        <v>43</v>
      </c>
      <c r="P14" s="18">
        <f>[10]Junho!$G$19</f>
        <v>47</v>
      </c>
      <c r="Q14" s="18">
        <f>[10]Junho!$G$20</f>
        <v>39</v>
      </c>
      <c r="R14" s="18">
        <f>[10]Junho!$G$21</f>
        <v>34</v>
      </c>
      <c r="S14" s="18">
        <f>[10]Junho!$G$22</f>
        <v>38</v>
      </c>
      <c r="T14" s="18">
        <f>[10]Junho!$G$23</f>
        <v>74</v>
      </c>
      <c r="U14" s="18">
        <f>[10]Junho!$G$24</f>
        <v>43</v>
      </c>
      <c r="V14" s="18">
        <f>[10]Junho!$G$25</f>
        <v>26</v>
      </c>
      <c r="W14" s="18">
        <f>[10]Junho!$G$26</f>
        <v>22</v>
      </c>
      <c r="X14" s="18">
        <f>[10]Junho!$G$27</f>
        <v>28</v>
      </c>
      <c r="Y14" s="18">
        <f>[10]Junho!$G$28</f>
        <v>30</v>
      </c>
      <c r="Z14" s="18">
        <f>[10]Junho!$G$29</f>
        <v>30</v>
      </c>
      <c r="AA14" s="18">
        <f>[10]Junho!$G$30</f>
        <v>36</v>
      </c>
      <c r="AB14" s="18">
        <f>[10]Junho!$G$31</f>
        <v>31</v>
      </c>
      <c r="AC14" s="18">
        <f>[10]Junho!$G$32</f>
        <v>25</v>
      </c>
      <c r="AD14" s="18">
        <f>[10]Junho!$G$33</f>
        <v>28</v>
      </c>
      <c r="AE14" s="18">
        <f>[10]Junho!$G$34</f>
        <v>39</v>
      </c>
      <c r="AF14" s="34">
        <f>MIN(B14:AE14)</f>
        <v>22</v>
      </c>
      <c r="AG14" s="37">
        <f>AVERAGE(B14:AE14)</f>
        <v>36.06666666666667</v>
      </c>
    </row>
    <row r="15" spans="1:33" ht="17.100000000000001" customHeight="1" x14ac:dyDescent="0.2">
      <c r="A15" s="15" t="s">
        <v>6</v>
      </c>
      <c r="B15" s="18">
        <f>[11]Junho!$G$5</f>
        <v>56</v>
      </c>
      <c r="C15" s="18">
        <f>[11]Junho!$G$6</f>
        <v>62</v>
      </c>
      <c r="D15" s="18">
        <f>[11]Junho!$G$7</f>
        <v>49</v>
      </c>
      <c r="E15" s="18">
        <f>[11]Junho!$G$8</f>
        <v>41</v>
      </c>
      <c r="F15" s="18">
        <f>[11]Junho!$G$9</f>
        <v>35</v>
      </c>
      <c r="G15" s="18">
        <f>[11]Junho!$G$10</f>
        <v>26</v>
      </c>
      <c r="H15" s="18">
        <f>[11]Junho!$G$11</f>
        <v>37</v>
      </c>
      <c r="I15" s="18">
        <f>[11]Junho!$G$12</f>
        <v>36</v>
      </c>
      <c r="J15" s="18">
        <f>[11]Junho!$G$13</f>
        <v>45</v>
      </c>
      <c r="K15" s="18">
        <f>[11]Junho!$G$14</f>
        <v>41</v>
      </c>
      <c r="L15" s="18">
        <f>[11]Junho!$G$15</f>
        <v>41</v>
      </c>
      <c r="M15" s="18">
        <f>[11]Junho!$G$16</f>
        <v>39</v>
      </c>
      <c r="N15" s="17" t="s">
        <v>137</v>
      </c>
      <c r="O15" s="18">
        <f>[11]Junho!$G$18</f>
        <v>38</v>
      </c>
      <c r="P15" s="18">
        <f>[11]Junho!$G$19</f>
        <v>61</v>
      </c>
      <c r="Q15" s="18">
        <f>[11]Junho!$G$20</f>
        <v>52</v>
      </c>
      <c r="R15" s="18">
        <f>[11]Junho!$G$21</f>
        <v>37</v>
      </c>
      <c r="S15" s="18">
        <f>[11]Junho!$G$22</f>
        <v>61</v>
      </c>
      <c r="T15" s="18">
        <f>[11]Junho!$G$23</f>
        <v>67</v>
      </c>
      <c r="U15" s="18">
        <f>[11]Junho!$G$24</f>
        <v>48</v>
      </c>
      <c r="V15" s="18">
        <f>[11]Junho!$G$25</f>
        <v>31</v>
      </c>
      <c r="W15" s="18">
        <f>[11]Junho!$G$26</f>
        <v>33</v>
      </c>
      <c r="X15" s="18">
        <f>[11]Junho!$G$27</f>
        <v>28</v>
      </c>
      <c r="Y15" s="18">
        <f>[11]Junho!$G$28</f>
        <v>28</v>
      </c>
      <c r="Z15" s="18">
        <f>[11]Junho!$G$29</f>
        <v>32</v>
      </c>
      <c r="AA15" s="18">
        <f>[11]Junho!$G$30</f>
        <v>38</v>
      </c>
      <c r="AB15" s="18">
        <f>[11]Junho!$G$31</f>
        <v>36</v>
      </c>
      <c r="AC15" s="18">
        <f>[11]Junho!$G$32</f>
        <v>28</v>
      </c>
      <c r="AD15" s="18">
        <f>[11]Junho!$G$33</f>
        <v>30</v>
      </c>
      <c r="AE15" s="18">
        <f>[11]Junho!$G$34</f>
        <v>37</v>
      </c>
      <c r="AF15" s="34">
        <f t="shared" ref="AF15:AF30" si="5">MIN(B15:AE15)</f>
        <v>26</v>
      </c>
      <c r="AG15" s="37">
        <f t="shared" ref="AG15:AG30" si="6">AVERAGE(B15:AE15)</f>
        <v>41.137931034482762</v>
      </c>
    </row>
    <row r="16" spans="1:33" ht="17.100000000000001" customHeight="1" x14ac:dyDescent="0.2">
      <c r="A16" s="15" t="s">
        <v>7</v>
      </c>
      <c r="B16" s="18">
        <f>[12]Junho!$G$5</f>
        <v>78</v>
      </c>
      <c r="C16" s="18">
        <f>[12]Junho!$G$6</f>
        <v>76</v>
      </c>
      <c r="D16" s="18">
        <f>[12]Junho!$G$7</f>
        <v>76</v>
      </c>
      <c r="E16" s="18">
        <f>[12]Junho!$G$8</f>
        <v>62</v>
      </c>
      <c r="F16" s="18">
        <f>[12]Junho!$G$9</f>
        <v>52</v>
      </c>
      <c r="G16" s="18">
        <f>[12]Junho!$G$10</f>
        <v>38</v>
      </c>
      <c r="H16" s="18">
        <f>[12]Junho!$G$11</f>
        <v>41</v>
      </c>
      <c r="I16" s="18">
        <f>[12]Junho!$G$12</f>
        <v>43</v>
      </c>
      <c r="J16" s="18">
        <f>[12]Junho!$G$13</f>
        <v>50</v>
      </c>
      <c r="K16" s="18">
        <f>[12]Junho!$G$14</f>
        <v>48</v>
      </c>
      <c r="L16" s="18">
        <f>[12]Junho!$G$15</f>
        <v>46</v>
      </c>
      <c r="M16" s="18">
        <f>[12]Junho!$G$16</f>
        <v>65</v>
      </c>
      <c r="N16" s="18">
        <f>[12]Junho!$G$17</f>
        <v>59</v>
      </c>
      <c r="O16" s="18">
        <f>[12]Junho!$G$18</f>
        <v>52</v>
      </c>
      <c r="P16" s="18">
        <f>[12]Junho!$G$19</f>
        <v>49</v>
      </c>
      <c r="Q16" s="18">
        <f>[12]Junho!$G$20</f>
        <v>59</v>
      </c>
      <c r="R16" s="18">
        <f>[12]Junho!$G$21</f>
        <v>55</v>
      </c>
      <c r="S16" s="18">
        <f>[12]Junho!$G$22</f>
        <v>74</v>
      </c>
      <c r="T16" s="18">
        <f>[12]Junho!$G$23</f>
        <v>57</v>
      </c>
      <c r="U16" s="18">
        <f>[12]Junho!$G$24</f>
        <v>61</v>
      </c>
      <c r="V16" s="18">
        <f>[12]Junho!$G$25</f>
        <v>53</v>
      </c>
      <c r="W16" s="18">
        <f>[12]Junho!$G$26</f>
        <v>46</v>
      </c>
      <c r="X16" s="18">
        <f>[12]Junho!$G$27</f>
        <v>39</v>
      </c>
      <c r="Y16" s="18">
        <f>[12]Junho!$G$28</f>
        <v>51</v>
      </c>
      <c r="Z16" s="18">
        <f>[12]Junho!$G$29</f>
        <v>53</v>
      </c>
      <c r="AA16" s="18">
        <f>[12]Junho!$G$30</f>
        <v>61</v>
      </c>
      <c r="AB16" s="18">
        <f>[12]Junho!$G$31</f>
        <v>55</v>
      </c>
      <c r="AC16" s="18">
        <f>[12]Junho!$G$32</f>
        <v>41</v>
      </c>
      <c r="AD16" s="18">
        <f>[12]Junho!$G$33</f>
        <v>45</v>
      </c>
      <c r="AE16" s="18">
        <f>[12]Junho!$G$34</f>
        <v>60</v>
      </c>
      <c r="AF16" s="34">
        <f t="shared" si="5"/>
        <v>38</v>
      </c>
      <c r="AG16" s="37">
        <f t="shared" si="6"/>
        <v>54.833333333333336</v>
      </c>
    </row>
    <row r="17" spans="1:33" ht="17.100000000000001" customHeight="1" x14ac:dyDescent="0.2">
      <c r="A17" s="15" t="s">
        <v>8</v>
      </c>
      <c r="B17" s="18">
        <f>[13]Junho!$G$5</f>
        <v>79</v>
      </c>
      <c r="C17" s="18">
        <f>[13]Junho!$G$6</f>
        <v>69</v>
      </c>
      <c r="D17" s="18">
        <f>[13]Junho!$G$7</f>
        <v>80</v>
      </c>
      <c r="E17" s="18">
        <f>[13]Junho!$G$8</f>
        <v>57</v>
      </c>
      <c r="F17" s="18">
        <f>[13]Junho!$G$9</f>
        <v>48</v>
      </c>
      <c r="G17" s="18">
        <f>[13]Junho!$G$10</f>
        <v>43</v>
      </c>
      <c r="H17" s="18">
        <f>[13]Junho!$G$11</f>
        <v>37</v>
      </c>
      <c r="I17" s="18">
        <f>[13]Junho!$G$12</f>
        <v>50</v>
      </c>
      <c r="J17" s="18">
        <f>[13]Junho!$G$13</f>
        <v>47</v>
      </c>
      <c r="K17" s="18">
        <f>[13]Junho!$G$14</f>
        <v>38</v>
      </c>
      <c r="L17" s="18">
        <f>[13]Junho!$G$15</f>
        <v>41</v>
      </c>
      <c r="M17" s="18">
        <f>[13]Junho!$G$16</f>
        <v>80</v>
      </c>
      <c r="N17" s="18">
        <f>[13]Junho!$G$17</f>
        <v>53</v>
      </c>
      <c r="O17" s="18">
        <f>[13]Junho!$G$18</f>
        <v>62</v>
      </c>
      <c r="P17" s="18">
        <f>[13]Junho!$G$19</f>
        <v>25</v>
      </c>
      <c r="Q17" s="18">
        <f>[13]Junho!$G$20</f>
        <v>59</v>
      </c>
      <c r="R17" s="18">
        <f>[13]Junho!$G$21</f>
        <v>57</v>
      </c>
      <c r="S17" s="18">
        <f>[13]Junho!$G$22</f>
        <v>78</v>
      </c>
      <c r="T17" s="17">
        <f>[13]Junho!$G$23</f>
        <v>60</v>
      </c>
      <c r="U17" s="17">
        <f>[13]Junho!$G$24</f>
        <v>59</v>
      </c>
      <c r="V17" s="17">
        <f>[13]Junho!$G$25</f>
        <v>55</v>
      </c>
      <c r="W17" s="17">
        <f>[13]Junho!$G$26</f>
        <v>52</v>
      </c>
      <c r="X17" s="17">
        <f>[13]Junho!$G$27</f>
        <v>43</v>
      </c>
      <c r="Y17" s="17">
        <f>[13]Junho!$G$28</f>
        <v>60</v>
      </c>
      <c r="Z17" s="17">
        <f>[13]Junho!$G$29</f>
        <v>56</v>
      </c>
      <c r="AA17" s="17">
        <f>[13]Junho!$G$30</f>
        <v>57</v>
      </c>
      <c r="AB17" s="17">
        <f>[13]Junho!$G$31</f>
        <v>53</v>
      </c>
      <c r="AC17" s="17">
        <f>[13]Junho!$G$32</f>
        <v>46</v>
      </c>
      <c r="AD17" s="17">
        <f>[13]Junho!$G$33</f>
        <v>44</v>
      </c>
      <c r="AE17" s="17">
        <f>[13]Junho!$G$34</f>
        <v>63</v>
      </c>
      <c r="AF17" s="34">
        <f t="shared" si="5"/>
        <v>25</v>
      </c>
      <c r="AG17" s="37">
        <f t="shared" si="6"/>
        <v>55.033333333333331</v>
      </c>
    </row>
    <row r="18" spans="1:33" ht="17.100000000000001" customHeight="1" x14ac:dyDescent="0.2">
      <c r="A18" s="15" t="s">
        <v>9</v>
      </c>
      <c r="B18" s="18">
        <f>[14]Junho!$G$5</f>
        <v>74</v>
      </c>
      <c r="C18" s="18">
        <f>[14]Junho!$G$6</f>
        <v>76</v>
      </c>
      <c r="D18" s="18">
        <f>[14]Junho!$G$7</f>
        <v>65</v>
      </c>
      <c r="E18" s="18">
        <f>[14]Junho!$G$8</f>
        <v>50</v>
      </c>
      <c r="F18" s="18">
        <f>[14]Junho!$G$9</f>
        <v>39</v>
      </c>
      <c r="G18" s="18">
        <f>[14]Junho!$G$10</f>
        <v>36</v>
      </c>
      <c r="H18" s="18">
        <f>[14]Junho!$G$11</f>
        <v>33</v>
      </c>
      <c r="I18" s="18">
        <f>[14]Junho!$G$12</f>
        <v>33</v>
      </c>
      <c r="J18" s="18">
        <f>[14]Junho!$G$13</f>
        <v>38</v>
      </c>
      <c r="K18" s="18">
        <f>[14]Junho!$G$14</f>
        <v>47</v>
      </c>
      <c r="L18" s="18">
        <f>[14]Junho!$G$15</f>
        <v>38</v>
      </c>
      <c r="M18" s="18">
        <f>[14]Junho!$G$16</f>
        <v>60</v>
      </c>
      <c r="N18" s="18">
        <f>[14]Junho!$G$17</f>
        <v>43</v>
      </c>
      <c r="O18" s="18">
        <f>[14]Junho!$G$18</f>
        <v>39</v>
      </c>
      <c r="P18" s="18">
        <f>[14]Junho!$G$19</f>
        <v>56</v>
      </c>
      <c r="Q18" s="18">
        <f>[14]Junho!$G$20</f>
        <v>61</v>
      </c>
      <c r="R18" s="18">
        <f>[14]Junho!$G$21</f>
        <v>48</v>
      </c>
      <c r="S18" s="18">
        <f>[14]Junho!$G$22</f>
        <v>72</v>
      </c>
      <c r="T18" s="18">
        <f>[14]Junho!$G$23</f>
        <v>59</v>
      </c>
      <c r="U18" s="18">
        <f>[14]Junho!$G$24</f>
        <v>53</v>
      </c>
      <c r="V18" s="18">
        <f>[14]Junho!$G$25</f>
        <v>45</v>
      </c>
      <c r="W18" s="18">
        <f>[14]Junho!$G$26</f>
        <v>37</v>
      </c>
      <c r="X18" s="18">
        <f>[14]Junho!$G$27</f>
        <v>32</v>
      </c>
      <c r="Y18" s="18">
        <f>[14]Junho!$G$28</f>
        <v>53</v>
      </c>
      <c r="Z18" s="18">
        <f>[14]Junho!$G$29</f>
        <v>50</v>
      </c>
      <c r="AA18" s="18">
        <f>[14]Junho!$G$30</f>
        <v>54</v>
      </c>
      <c r="AB18" s="18">
        <f>[14]Junho!$G$31</f>
        <v>46</v>
      </c>
      <c r="AC18" s="18">
        <f>[14]Junho!$G$32</f>
        <v>32</v>
      </c>
      <c r="AD18" s="18">
        <f>[14]Junho!$G$33</f>
        <v>34</v>
      </c>
      <c r="AE18" s="18">
        <f>[14]Junho!$G$34</f>
        <v>50</v>
      </c>
      <c r="AF18" s="34">
        <f t="shared" si="5"/>
        <v>32</v>
      </c>
      <c r="AG18" s="37">
        <f t="shared" si="6"/>
        <v>48.43333333333333</v>
      </c>
    </row>
    <row r="19" spans="1:33" ht="17.100000000000001" customHeight="1" x14ac:dyDescent="0.2">
      <c r="A19" s="15" t="s">
        <v>49</v>
      </c>
      <c r="B19" s="18">
        <f>[15]Junho!$G$5</f>
        <v>71</v>
      </c>
      <c r="C19" s="18">
        <f>[15]Junho!$G$6</f>
        <v>68</v>
      </c>
      <c r="D19" s="18">
        <f>[15]Junho!$G$7</f>
        <v>60</v>
      </c>
      <c r="E19" s="18">
        <f>[15]Junho!$G$8</f>
        <v>50</v>
      </c>
      <c r="F19" s="18">
        <f>[15]Junho!$G$9</f>
        <v>37</v>
      </c>
      <c r="G19" s="18">
        <f>[15]Junho!$G$10</f>
        <v>31</v>
      </c>
      <c r="H19" s="18">
        <f>[15]Junho!$G$11</f>
        <v>37</v>
      </c>
      <c r="I19" s="18">
        <f>[15]Junho!$G$12</f>
        <v>39</v>
      </c>
      <c r="J19" s="18">
        <f>[15]Junho!$G$13</f>
        <v>46</v>
      </c>
      <c r="K19" s="18">
        <f>[15]Junho!$G$14</f>
        <v>45</v>
      </c>
      <c r="L19" s="18">
        <f>[15]Junho!$G$15</f>
        <v>50</v>
      </c>
      <c r="M19" s="18">
        <f>[15]Junho!$G$16</f>
        <v>68</v>
      </c>
      <c r="N19" s="18">
        <f>[15]Junho!$G$17</f>
        <v>50</v>
      </c>
      <c r="O19" s="18">
        <f>[15]Junho!$G$18</f>
        <v>62</v>
      </c>
      <c r="P19" s="18">
        <f>[15]Junho!$G$19</f>
        <v>55</v>
      </c>
      <c r="Q19" s="18">
        <f>[15]Junho!$G$20</f>
        <v>43</v>
      </c>
      <c r="R19" s="18">
        <f>[15]Junho!$G$21</f>
        <v>53</v>
      </c>
      <c r="S19" s="18">
        <f>[15]Junho!$G$22</f>
        <v>75</v>
      </c>
      <c r="T19" s="18">
        <f>[15]Junho!$G$23</f>
        <v>51</v>
      </c>
      <c r="U19" s="18">
        <f>[15]Junho!$G$24</f>
        <v>55</v>
      </c>
      <c r="V19" s="18">
        <f>[15]Junho!$G$25</f>
        <v>46</v>
      </c>
      <c r="W19" s="18">
        <f>[15]Junho!$G$26</f>
        <v>37</v>
      </c>
      <c r="X19" s="18">
        <f>[15]Junho!$G$27</f>
        <v>38</v>
      </c>
      <c r="Y19" s="18">
        <f>[15]Junho!$G$28</f>
        <v>32</v>
      </c>
      <c r="Z19" s="18">
        <f>[15]Junho!$G$29</f>
        <v>46</v>
      </c>
      <c r="AA19" s="18">
        <f>[15]Junho!$G$30</f>
        <v>52</v>
      </c>
      <c r="AB19" s="18">
        <f>[15]Junho!$G$31</f>
        <v>40</v>
      </c>
      <c r="AC19" s="18">
        <f>[15]Junho!$G$32</f>
        <v>38</v>
      </c>
      <c r="AD19" s="18">
        <f>[15]Junho!$G$33</f>
        <v>40</v>
      </c>
      <c r="AE19" s="18">
        <f>[15]Junho!$G$34</f>
        <v>56</v>
      </c>
      <c r="AF19" s="34">
        <f t="shared" si="5"/>
        <v>31</v>
      </c>
      <c r="AG19" s="37">
        <f t="shared" si="6"/>
        <v>49.033333333333331</v>
      </c>
    </row>
    <row r="20" spans="1:33" ht="17.100000000000001" customHeight="1" x14ac:dyDescent="0.2">
      <c r="A20" s="15" t="s">
        <v>10</v>
      </c>
      <c r="B20" s="18">
        <f>[16]Junho!$G$5</f>
        <v>77</v>
      </c>
      <c r="C20" s="18">
        <f>[16]Junho!$G$6</f>
        <v>84</v>
      </c>
      <c r="D20" s="18">
        <f>[16]Junho!$G$7</f>
        <v>74</v>
      </c>
      <c r="E20" s="18">
        <f>[16]Junho!$G$8</f>
        <v>55</v>
      </c>
      <c r="F20" s="18">
        <f>[16]Junho!$G$9</f>
        <v>42</v>
      </c>
      <c r="G20" s="18">
        <f>[16]Junho!$G$10</f>
        <v>39</v>
      </c>
      <c r="H20" s="18">
        <f>[16]Junho!$G$11</f>
        <v>33</v>
      </c>
      <c r="I20" s="18">
        <f>[16]Junho!$G$12</f>
        <v>41</v>
      </c>
      <c r="J20" s="18">
        <f>[16]Junho!$G$13</f>
        <v>44</v>
      </c>
      <c r="K20" s="18">
        <f>[16]Junho!$G$14</f>
        <v>41</v>
      </c>
      <c r="L20" s="18">
        <f>[16]Junho!$G$15</f>
        <v>45</v>
      </c>
      <c r="M20" s="18">
        <f>[16]Junho!$G$16</f>
        <v>69</v>
      </c>
      <c r="N20" s="18">
        <f>[16]Junho!$G$17</f>
        <v>51</v>
      </c>
      <c r="O20" s="18">
        <f>[16]Junho!$G$18</f>
        <v>58</v>
      </c>
      <c r="P20" s="18">
        <f>[16]Junho!$G$19</f>
        <v>30</v>
      </c>
      <c r="Q20" s="18">
        <f>[16]Junho!$G$20</f>
        <v>49</v>
      </c>
      <c r="R20" s="18">
        <f>[16]Junho!$G$21</f>
        <v>53</v>
      </c>
      <c r="S20" s="18">
        <f>[16]Junho!$G$22</f>
        <v>74</v>
      </c>
      <c r="T20" s="18">
        <f>[16]Junho!$G$23</f>
        <v>54</v>
      </c>
      <c r="U20" s="18">
        <f>[16]Junho!$G$24</f>
        <v>55</v>
      </c>
      <c r="V20" s="18">
        <f>[16]Junho!$G$25</f>
        <v>51</v>
      </c>
      <c r="W20" s="18">
        <f>[16]Junho!$G$26</f>
        <v>38</v>
      </c>
      <c r="X20" s="18">
        <f>[16]Junho!$G$27</f>
        <v>36</v>
      </c>
      <c r="Y20" s="18">
        <f>[16]Junho!$G$28</f>
        <v>53</v>
      </c>
      <c r="Z20" s="18">
        <f>[16]Junho!$G$29</f>
        <v>51</v>
      </c>
      <c r="AA20" s="18">
        <f>[16]Junho!$G$30</f>
        <v>57</v>
      </c>
      <c r="AB20" s="18">
        <f>[16]Junho!$G$31</f>
        <v>50</v>
      </c>
      <c r="AC20" s="18">
        <f>[16]Junho!$G$32</f>
        <v>33</v>
      </c>
      <c r="AD20" s="18">
        <f>[16]Junho!$G$33</f>
        <v>40</v>
      </c>
      <c r="AE20" s="18">
        <f>[16]Junho!$G$34</f>
        <v>59</v>
      </c>
      <c r="AF20" s="34">
        <f t="shared" si="5"/>
        <v>30</v>
      </c>
      <c r="AG20" s="37">
        <f t="shared" si="6"/>
        <v>51.2</v>
      </c>
    </row>
    <row r="21" spans="1:33" ht="17.100000000000001" customHeight="1" x14ac:dyDescent="0.2">
      <c r="A21" s="15" t="s">
        <v>11</v>
      </c>
      <c r="B21" s="18">
        <f>[17]Junho!$G$5</f>
        <v>93</v>
      </c>
      <c r="C21" s="18">
        <f>[17]Junho!$G$6</f>
        <v>73</v>
      </c>
      <c r="D21" s="18">
        <f>[17]Junho!$G$7</f>
        <v>66</v>
      </c>
      <c r="E21" s="18">
        <f>[17]Junho!$G$8</f>
        <v>60</v>
      </c>
      <c r="F21" s="18">
        <f>[17]Junho!$G$9</f>
        <v>41</v>
      </c>
      <c r="G21" s="18">
        <f>[17]Junho!$G$10</f>
        <v>31</v>
      </c>
      <c r="H21" s="18">
        <f>[17]Junho!$G$11</f>
        <v>40</v>
      </c>
      <c r="I21" s="18">
        <f>[17]Junho!$G$12</f>
        <v>33</v>
      </c>
      <c r="J21" s="18">
        <f>[17]Junho!$G$13</f>
        <v>43</v>
      </c>
      <c r="K21" s="18">
        <f>[17]Junho!$G$14</f>
        <v>43</v>
      </c>
      <c r="L21" s="18">
        <f>[17]Junho!$G$15</f>
        <v>45</v>
      </c>
      <c r="M21" s="18">
        <f>[17]Junho!$G$16</f>
        <v>62</v>
      </c>
      <c r="N21" s="18">
        <f>[17]Junho!$G$17</f>
        <v>46</v>
      </c>
      <c r="O21" s="18">
        <f>[17]Junho!$G$18</f>
        <v>48</v>
      </c>
      <c r="P21" s="18">
        <f>[17]Junho!$G$19</f>
        <v>60</v>
      </c>
      <c r="Q21" s="18">
        <f>[17]Junho!$G$20</f>
        <v>58</v>
      </c>
      <c r="R21" s="18">
        <f>[17]Junho!$G$21</f>
        <v>47</v>
      </c>
      <c r="S21" s="18">
        <f>[17]Junho!$G$22</f>
        <v>69</v>
      </c>
      <c r="T21" s="18">
        <f>[17]Junho!$G$23</f>
        <v>67</v>
      </c>
      <c r="U21" s="18">
        <f>[17]Junho!$G$24</f>
        <v>57</v>
      </c>
      <c r="V21" s="18">
        <f>[17]Junho!$G$25</f>
        <v>43</v>
      </c>
      <c r="W21" s="18">
        <f>[17]Junho!$G$26</f>
        <v>38</v>
      </c>
      <c r="X21" s="18">
        <f>[17]Junho!$G$27</f>
        <v>37</v>
      </c>
      <c r="Y21" s="18">
        <f>[17]Junho!$G$28</f>
        <v>50</v>
      </c>
      <c r="Z21" s="18">
        <f>[17]Junho!$G$29</f>
        <v>51</v>
      </c>
      <c r="AA21" s="18">
        <f>[17]Junho!$G$30</f>
        <v>58</v>
      </c>
      <c r="AB21" s="18">
        <f>[17]Junho!$G$31</f>
        <v>48</v>
      </c>
      <c r="AC21" s="18">
        <f>[17]Junho!$G$32</f>
        <v>34</v>
      </c>
      <c r="AD21" s="18">
        <f>[17]Junho!$G$33</f>
        <v>40</v>
      </c>
      <c r="AE21" s="18">
        <f>[17]Junho!$G$34</f>
        <v>47</v>
      </c>
      <c r="AF21" s="34">
        <f t="shared" si="5"/>
        <v>31</v>
      </c>
      <c r="AG21" s="37">
        <f t="shared" si="6"/>
        <v>50.93333333333333</v>
      </c>
    </row>
    <row r="22" spans="1:33" ht="17.100000000000001" customHeight="1" x14ac:dyDescent="0.2">
      <c r="A22" s="15" t="s">
        <v>12</v>
      </c>
      <c r="B22" s="18" t="str">
        <f>[18]Junho!$G$5</f>
        <v>*</v>
      </c>
      <c r="C22" s="18" t="str">
        <f>[18]Junho!$G$6</f>
        <v>*</v>
      </c>
      <c r="D22" s="18" t="str">
        <f>[18]Junho!$G$7</f>
        <v>*</v>
      </c>
      <c r="E22" s="18" t="str">
        <f>[18]Junho!$G$8</f>
        <v>*</v>
      </c>
      <c r="F22" s="18" t="str">
        <f>[18]Junho!$G$9</f>
        <v>*</v>
      </c>
      <c r="G22" s="18" t="str">
        <f>[18]Junho!$G$10</f>
        <v>*</v>
      </c>
      <c r="H22" s="18" t="str">
        <f>[18]Junho!$G$11</f>
        <v>*</v>
      </c>
      <c r="I22" s="18" t="str">
        <f>[18]Junho!$G$12</f>
        <v>*</v>
      </c>
      <c r="J22" s="18" t="str">
        <f>[18]Junho!$G$13</f>
        <v>*</v>
      </c>
      <c r="K22" s="18" t="str">
        <f>[18]Junho!$G$14</f>
        <v>*</v>
      </c>
      <c r="L22" s="18" t="str">
        <f>[18]Junho!$G$15</f>
        <v>*</v>
      </c>
      <c r="M22" s="18" t="str">
        <f>[18]Junho!$G$16</f>
        <v>*</v>
      </c>
      <c r="N22" s="18" t="str">
        <f>[18]Junho!$G$17</f>
        <v>*</v>
      </c>
      <c r="O22" s="18" t="str">
        <f>[18]Junho!$G$18</f>
        <v>*</v>
      </c>
      <c r="P22" s="18" t="str">
        <f>[18]Junho!$G$19</f>
        <v>*</v>
      </c>
      <c r="Q22" s="18" t="str">
        <f>[18]Junho!$G$20</f>
        <v>*</v>
      </c>
      <c r="R22" s="18" t="str">
        <f>[18]Junho!$G$21</f>
        <v>*</v>
      </c>
      <c r="S22" s="18" t="str">
        <f>[18]Junho!$G$22</f>
        <v>*</v>
      </c>
      <c r="T22" s="18" t="str">
        <f>[18]Junho!$G$23</f>
        <v>*</v>
      </c>
      <c r="U22" s="18" t="str">
        <f>[18]Junho!$G$24</f>
        <v>*</v>
      </c>
      <c r="V22" s="18" t="str">
        <f>[18]Junho!$G$25</f>
        <v>*</v>
      </c>
      <c r="W22" s="18" t="str">
        <f>[18]Junho!$G$26</f>
        <v>*</v>
      </c>
      <c r="X22" s="18" t="str">
        <f>[18]Junho!$G$27</f>
        <v>*</v>
      </c>
      <c r="Y22" s="18" t="str">
        <f>[18]Junho!$G$28</f>
        <v>*</v>
      </c>
      <c r="Z22" s="18" t="str">
        <f>[18]Junho!$G$29</f>
        <v>*</v>
      </c>
      <c r="AA22" s="18" t="str">
        <f>[18]Junho!$G$30</f>
        <v>*</v>
      </c>
      <c r="AB22" s="18" t="str">
        <f>[18]Junho!$G$31</f>
        <v>*</v>
      </c>
      <c r="AC22" s="18" t="str">
        <f>[18]Junho!$G$32</f>
        <v>*</v>
      </c>
      <c r="AD22" s="18" t="str">
        <f>[18]Junho!$G$33</f>
        <v>*</v>
      </c>
      <c r="AE22" s="18" t="str">
        <f>[18]Junho!$G$34</f>
        <v>*</v>
      </c>
      <c r="AF22" s="34" t="s">
        <v>137</v>
      </c>
      <c r="AG22" s="37" t="s">
        <v>137</v>
      </c>
    </row>
    <row r="23" spans="1:33" ht="17.100000000000001" customHeight="1" x14ac:dyDescent="0.2">
      <c r="A23" s="15" t="s">
        <v>13</v>
      </c>
      <c r="B23" s="18">
        <f>[19]Junho!$G$5</f>
        <v>72</v>
      </c>
      <c r="C23" s="18">
        <f>[19]Junho!$G$6</f>
        <v>81</v>
      </c>
      <c r="D23" s="18">
        <f>[19]Junho!$G$7</f>
        <v>52</v>
      </c>
      <c r="E23" s="18">
        <f>[19]Junho!$G$8</f>
        <v>45</v>
      </c>
      <c r="F23" s="18">
        <f>[19]Junho!$G$9</f>
        <v>33</v>
      </c>
      <c r="G23" s="18">
        <f>[19]Junho!$G$10</f>
        <v>38</v>
      </c>
      <c r="H23" s="18">
        <f>[19]Junho!$G$11</f>
        <v>39</v>
      </c>
      <c r="I23" s="18">
        <f>[19]Junho!$G$12</f>
        <v>37</v>
      </c>
      <c r="J23" s="17">
        <f>[19]Junho!$G$13</f>
        <v>41</v>
      </c>
      <c r="K23" s="17">
        <f>[19]Junho!$G$14</f>
        <v>45</v>
      </c>
      <c r="L23" s="17">
        <f>[19]Junho!$G$15</f>
        <v>40</v>
      </c>
      <c r="M23" s="17">
        <f>[19]Junho!$G$16</f>
        <v>65</v>
      </c>
      <c r="N23" s="17">
        <f>[19]Junho!$G$17</f>
        <v>42</v>
      </c>
      <c r="O23" s="17">
        <f>[19]Junho!$G$18</f>
        <v>42</v>
      </c>
      <c r="P23" s="17">
        <f>[19]Junho!$G$19</f>
        <v>58</v>
      </c>
      <c r="Q23" s="17">
        <f>[19]Junho!$G$20</f>
        <v>56</v>
      </c>
      <c r="R23" s="17">
        <f>[19]Junho!$G$21</f>
        <v>48</v>
      </c>
      <c r="S23" s="17">
        <f>[19]Junho!$G$22</f>
        <v>67</v>
      </c>
      <c r="T23" s="17">
        <f>[19]Junho!$G$23</f>
        <v>66</v>
      </c>
      <c r="U23" s="17">
        <f>[19]Junho!$G$24</f>
        <v>52</v>
      </c>
      <c r="V23" s="17">
        <f>[19]Junho!$G$25</f>
        <v>33</v>
      </c>
      <c r="W23" s="17">
        <f>[19]Junho!$G$26</f>
        <v>33</v>
      </c>
      <c r="X23" s="17">
        <f>[19]Junho!$G$27</f>
        <v>29</v>
      </c>
      <c r="Y23" s="17">
        <f>[19]Junho!$G$28</f>
        <v>39</v>
      </c>
      <c r="Z23" s="17">
        <f>[19]Junho!$G$29</f>
        <v>27</v>
      </c>
      <c r="AA23" s="17">
        <f>[19]Junho!$G$30</f>
        <v>36</v>
      </c>
      <c r="AB23" s="17">
        <f>[19]Junho!$G$31</f>
        <v>35</v>
      </c>
      <c r="AC23" s="17">
        <f>[19]Junho!$G$32</f>
        <v>35</v>
      </c>
      <c r="AD23" s="17">
        <f>[19]Junho!$G$33</f>
        <v>35</v>
      </c>
      <c r="AE23" s="17">
        <f>[19]Junho!$G$34</f>
        <v>43</v>
      </c>
      <c r="AF23" s="34">
        <f t="shared" si="5"/>
        <v>27</v>
      </c>
      <c r="AG23" s="37">
        <f t="shared" si="6"/>
        <v>45.466666666666669</v>
      </c>
    </row>
    <row r="24" spans="1:33" ht="17.100000000000001" customHeight="1" x14ac:dyDescent="0.2">
      <c r="A24" s="15" t="s">
        <v>14</v>
      </c>
      <c r="B24" s="18">
        <f>[20]Junho!$G$5</f>
        <v>79</v>
      </c>
      <c r="C24" s="18">
        <f>[20]Junho!$G$6</f>
        <v>90</v>
      </c>
      <c r="D24" s="18">
        <f>[20]Junho!$G$7</f>
        <v>64</v>
      </c>
      <c r="E24" s="18">
        <f>[20]Junho!$G$8</f>
        <v>33</v>
      </c>
      <c r="F24" s="18">
        <f>[20]Junho!$G$9</f>
        <v>46</v>
      </c>
      <c r="G24" s="18">
        <f>[20]Junho!$G$10</f>
        <v>44</v>
      </c>
      <c r="H24" s="18">
        <f>[20]Junho!$G$11</f>
        <v>32</v>
      </c>
      <c r="I24" s="18">
        <f>[20]Junho!$G$12</f>
        <v>44</v>
      </c>
      <c r="J24" s="18">
        <f>[20]Junho!$G$13</f>
        <v>39</v>
      </c>
      <c r="K24" s="18">
        <f>[20]Junho!$G$14</f>
        <v>34</v>
      </c>
      <c r="L24" s="18">
        <f>[20]Junho!$G$15</f>
        <v>31</v>
      </c>
      <c r="M24" s="18">
        <f>[20]Junho!$G$16</f>
        <v>33</v>
      </c>
      <c r="N24" s="18">
        <f>[20]Junho!$G$17</f>
        <v>33</v>
      </c>
      <c r="O24" s="18">
        <f>[20]Junho!$G$18</f>
        <v>34</v>
      </c>
      <c r="P24" s="18">
        <f>[20]Junho!$G$19</f>
        <v>60</v>
      </c>
      <c r="Q24" s="18">
        <f>[20]Junho!$G$20</f>
        <v>56</v>
      </c>
      <c r="R24" s="18">
        <f>[20]Junho!$G$21</f>
        <v>46</v>
      </c>
      <c r="S24" s="18">
        <f>[20]Junho!$G$22</f>
        <v>42</v>
      </c>
      <c r="T24" s="18">
        <f>[20]Junho!$G$23</f>
        <v>71</v>
      </c>
      <c r="U24" s="18">
        <f>[20]Junho!$G$24</f>
        <v>50</v>
      </c>
      <c r="V24" s="18">
        <f>[20]Junho!$G$25</f>
        <v>41</v>
      </c>
      <c r="W24" s="18">
        <f>[20]Junho!$G$26</f>
        <v>39</v>
      </c>
      <c r="X24" s="18">
        <f>[20]Junho!$G$27</f>
        <v>30</v>
      </c>
      <c r="Y24" s="18">
        <f>[20]Junho!$G$28</f>
        <v>41</v>
      </c>
      <c r="Z24" s="18">
        <f>[20]Junho!$G$29</f>
        <v>45</v>
      </c>
      <c r="AA24" s="18">
        <f>[20]Junho!$G$30</f>
        <v>45</v>
      </c>
      <c r="AB24" s="18">
        <f>[20]Junho!$G$31</f>
        <v>35</v>
      </c>
      <c r="AC24" s="18">
        <f>[20]Junho!$G$32</f>
        <v>35</v>
      </c>
      <c r="AD24" s="18">
        <f>[20]Junho!$G$33</f>
        <v>34</v>
      </c>
      <c r="AE24" s="18">
        <f>[20]Junho!$G$34</f>
        <v>34</v>
      </c>
      <c r="AF24" s="34">
        <f t="shared" si="5"/>
        <v>30</v>
      </c>
      <c r="AG24" s="37">
        <f t="shared" si="6"/>
        <v>44.666666666666664</v>
      </c>
    </row>
    <row r="25" spans="1:33" ht="17.100000000000001" customHeight="1" x14ac:dyDescent="0.2">
      <c r="A25" s="15" t="s">
        <v>15</v>
      </c>
      <c r="B25" s="18">
        <f>[21]Junho!$G$5</f>
        <v>83</v>
      </c>
      <c r="C25" s="18">
        <f>[21]Junho!$G$6</f>
        <v>88</v>
      </c>
      <c r="D25" s="18">
        <f>[21]Junho!$G$7</f>
        <v>75</v>
      </c>
      <c r="E25" s="18">
        <f>[21]Junho!$G$8</f>
        <v>68</v>
      </c>
      <c r="F25" s="18">
        <f>[21]Junho!$G$9</f>
        <v>53</v>
      </c>
      <c r="G25" s="18">
        <f>[21]Junho!$G$10</f>
        <v>29</v>
      </c>
      <c r="H25" s="18">
        <f>[21]Junho!$G$11</f>
        <v>35</v>
      </c>
      <c r="I25" s="18">
        <f>[21]Junho!$G$12</f>
        <v>39</v>
      </c>
      <c r="J25" s="18">
        <f>[21]Junho!$G$13</f>
        <v>31</v>
      </c>
      <c r="K25" s="18">
        <f>[21]Junho!$G$14</f>
        <v>43</v>
      </c>
      <c r="L25" s="18">
        <f>[21]Junho!$G$15</f>
        <v>46</v>
      </c>
      <c r="M25" s="18">
        <f>[21]Junho!$G$16</f>
        <v>72</v>
      </c>
      <c r="N25" s="18">
        <f>[21]Junho!$G$17</f>
        <v>52</v>
      </c>
      <c r="O25" s="18">
        <f>[21]Junho!$G$18</f>
        <v>64</v>
      </c>
      <c r="P25" s="18">
        <f>[21]Junho!$G$19</f>
        <v>31</v>
      </c>
      <c r="Q25" s="18">
        <f>[21]Junho!$G$20</f>
        <v>44</v>
      </c>
      <c r="R25" s="18">
        <f>[21]Junho!$G$21</f>
        <v>54</v>
      </c>
      <c r="S25" s="18">
        <f>[21]Junho!$G$22</f>
        <v>77</v>
      </c>
      <c r="T25" s="18">
        <f>[21]Junho!$G$23</f>
        <v>34</v>
      </c>
      <c r="U25" s="18">
        <f>[21]Junho!$G$24</f>
        <v>67</v>
      </c>
      <c r="V25" s="18">
        <f>[21]Junho!$G$25</f>
        <v>52</v>
      </c>
      <c r="W25" s="18">
        <f>[21]Junho!$G$26</f>
        <v>50</v>
      </c>
      <c r="X25" s="18">
        <f>[21]Junho!$G$27</f>
        <v>46</v>
      </c>
      <c r="Y25" s="18">
        <f>[21]Junho!$G$28</f>
        <v>51</v>
      </c>
      <c r="Z25" s="18">
        <f>[21]Junho!$G$29</f>
        <v>59</v>
      </c>
      <c r="AA25" s="18">
        <f>[21]Junho!$G$30</f>
        <v>67</v>
      </c>
      <c r="AB25" s="18">
        <f>[21]Junho!$G$31</f>
        <v>58</v>
      </c>
      <c r="AC25" s="18">
        <f>[21]Junho!$G$32</f>
        <v>50</v>
      </c>
      <c r="AD25" s="18">
        <f>[21]Junho!$G$33</f>
        <v>50</v>
      </c>
      <c r="AE25" s="18">
        <f>[21]Junho!$G$34</f>
        <v>61</v>
      </c>
      <c r="AF25" s="34">
        <f t="shared" si="5"/>
        <v>29</v>
      </c>
      <c r="AG25" s="37">
        <f t="shared" si="6"/>
        <v>54.3</v>
      </c>
    </row>
    <row r="26" spans="1:33" ht="17.100000000000001" customHeight="1" x14ac:dyDescent="0.2">
      <c r="A26" s="15" t="s">
        <v>16</v>
      </c>
      <c r="B26" s="18">
        <f>[22]Junho!$G$5</f>
        <v>80</v>
      </c>
      <c r="C26" s="18">
        <f>[22]Junho!$G$6</f>
        <v>77</v>
      </c>
      <c r="D26" s="18">
        <f>[22]Junho!$G$7</f>
        <v>57</v>
      </c>
      <c r="E26" s="18">
        <f>[22]Junho!$G$8</f>
        <v>46</v>
      </c>
      <c r="F26" s="18">
        <f>[22]Junho!$G$9</f>
        <v>39</v>
      </c>
      <c r="G26" s="18">
        <f>[22]Junho!$G$10</f>
        <v>41</v>
      </c>
      <c r="H26" s="18" t="str">
        <f>[22]Junho!$G$11</f>
        <v>*</v>
      </c>
      <c r="I26" s="18" t="str">
        <f>[22]Junho!$G$12</f>
        <v>*</v>
      </c>
      <c r="J26" s="18" t="str">
        <f>[22]Junho!$G$13</f>
        <v>*</v>
      </c>
      <c r="K26" s="18" t="str">
        <f>[22]Junho!$G$14</f>
        <v>*</v>
      </c>
      <c r="L26" s="18" t="str">
        <f>[22]Junho!$G$15</f>
        <v>*</v>
      </c>
      <c r="M26" s="18" t="str">
        <f>[22]Junho!$G$16</f>
        <v>*</v>
      </c>
      <c r="N26" s="18" t="str">
        <f>[22]Junho!$G$17</f>
        <v>*</v>
      </c>
      <c r="O26" s="18" t="str">
        <f>[22]Junho!$G$18</f>
        <v>*</v>
      </c>
      <c r="P26" s="18" t="str">
        <f>[22]Junho!$G$19</f>
        <v>*</v>
      </c>
      <c r="Q26" s="18" t="str">
        <f>[22]Junho!$G$20</f>
        <v>*</v>
      </c>
      <c r="R26" s="18" t="str">
        <f>[22]Junho!$G$21</f>
        <v>*</v>
      </c>
      <c r="S26" s="18" t="str">
        <f>[22]Junho!$G$22</f>
        <v>*</v>
      </c>
      <c r="T26" s="18" t="str">
        <f>[22]Junho!$G$23</f>
        <v>*</v>
      </c>
      <c r="U26" s="18" t="str">
        <f>[22]Junho!$G$24</f>
        <v>*</v>
      </c>
      <c r="V26" s="18" t="str">
        <f>[22]Junho!$G$25</f>
        <v>*</v>
      </c>
      <c r="W26" s="18" t="str">
        <f>[22]Junho!$G$26</f>
        <v>*</v>
      </c>
      <c r="X26" s="18" t="str">
        <f>[22]Junho!$G$27</f>
        <v>*</v>
      </c>
      <c r="Y26" s="18" t="str">
        <f>[22]Junho!$G$28</f>
        <v>*</v>
      </c>
      <c r="Z26" s="18" t="str">
        <f>[22]Junho!$G$29</f>
        <v>*</v>
      </c>
      <c r="AA26" s="18" t="str">
        <f>[22]Junho!$G$30</f>
        <v>*</v>
      </c>
      <c r="AB26" s="18" t="str">
        <f>[22]Junho!$G$31</f>
        <v>*</v>
      </c>
      <c r="AC26" s="18" t="str">
        <f>[22]Junho!$G$32</f>
        <v>*</v>
      </c>
      <c r="AD26" s="18" t="str">
        <f>[22]Junho!$G$33</f>
        <v>*</v>
      </c>
      <c r="AE26" s="18" t="str">
        <f>[22]Junho!$G$34</f>
        <v>*</v>
      </c>
      <c r="AF26" s="34">
        <f t="shared" si="5"/>
        <v>39</v>
      </c>
      <c r="AG26" s="37">
        <f t="shared" si="6"/>
        <v>56.666666666666664</v>
      </c>
    </row>
    <row r="27" spans="1:33" ht="17.100000000000001" customHeight="1" x14ac:dyDescent="0.2">
      <c r="A27" s="15" t="s">
        <v>17</v>
      </c>
      <c r="B27" s="18">
        <f>[23]Junho!$G$5</f>
        <v>86</v>
      </c>
      <c r="C27" s="18">
        <f>[23]Junho!$G$6</f>
        <v>70</v>
      </c>
      <c r="D27" s="18">
        <f>[23]Junho!$G$7</f>
        <v>66</v>
      </c>
      <c r="E27" s="18">
        <f>[23]Junho!$G$8</f>
        <v>55</v>
      </c>
      <c r="F27" s="18">
        <f>[23]Junho!$G$9</f>
        <v>41</v>
      </c>
      <c r="G27" s="18">
        <f>[23]Junho!$G$10</f>
        <v>34</v>
      </c>
      <c r="H27" s="18">
        <f>[23]Junho!$G$11</f>
        <v>37</v>
      </c>
      <c r="I27" s="18">
        <f>[23]Junho!$G$12</f>
        <v>37</v>
      </c>
      <c r="J27" s="18">
        <f>[23]Junho!$G$13</f>
        <v>46</v>
      </c>
      <c r="K27" s="18">
        <f>[23]Junho!$G$14</f>
        <v>46</v>
      </c>
      <c r="L27" s="18">
        <f>[23]Junho!$G$15</f>
        <v>45</v>
      </c>
      <c r="M27" s="18">
        <f>[23]Junho!$G$16</f>
        <v>58</v>
      </c>
      <c r="N27" s="18">
        <f>[23]Junho!$G$17</f>
        <v>44</v>
      </c>
      <c r="O27" s="18">
        <f>[23]Junho!$G$18</f>
        <v>47</v>
      </c>
      <c r="P27" s="18">
        <f>[23]Junho!$G$19</f>
        <v>63</v>
      </c>
      <c r="Q27" s="18">
        <f>[23]Junho!$G$20</f>
        <v>59</v>
      </c>
      <c r="R27" s="18">
        <f>[23]Junho!$G$21</f>
        <v>47</v>
      </c>
      <c r="S27" s="18">
        <f>[23]Junho!$G$22</f>
        <v>64</v>
      </c>
      <c r="T27" s="18">
        <f>[23]Junho!$G$23</f>
        <v>64</v>
      </c>
      <c r="U27" s="18">
        <f>[23]Junho!$G$24</f>
        <v>55</v>
      </c>
      <c r="V27" s="18">
        <f>[23]Junho!$G$25</f>
        <v>44</v>
      </c>
      <c r="W27" s="18">
        <f>[23]Junho!$G$26</f>
        <v>41</v>
      </c>
      <c r="X27" s="18">
        <f>[23]Junho!$G$27</f>
        <v>37</v>
      </c>
      <c r="Y27" s="18">
        <f>[23]Junho!$G$28</f>
        <v>51</v>
      </c>
      <c r="Z27" s="18">
        <f>[23]Junho!$G$29</f>
        <v>50</v>
      </c>
      <c r="AA27" s="18">
        <f>[23]Junho!$G$30</f>
        <v>55</v>
      </c>
      <c r="AB27" s="18">
        <f>[23]Junho!$G$31</f>
        <v>47</v>
      </c>
      <c r="AC27" s="18">
        <f>[23]Junho!$G$32</f>
        <v>36</v>
      </c>
      <c r="AD27" s="18">
        <f>[23]Junho!$G$33</f>
        <v>39</v>
      </c>
      <c r="AE27" s="18">
        <f>[23]Junho!$G$34</f>
        <v>47</v>
      </c>
      <c r="AF27" s="34">
        <f>MIN(B27:AE27)</f>
        <v>34</v>
      </c>
      <c r="AG27" s="37">
        <f>AVERAGE(B27:AE27)</f>
        <v>50.366666666666667</v>
      </c>
    </row>
    <row r="28" spans="1:33" ht="17.100000000000001" customHeight="1" x14ac:dyDescent="0.2">
      <c r="A28" s="15" t="s">
        <v>18</v>
      </c>
      <c r="B28" s="18">
        <f>[24]Junho!$G$5</f>
        <v>69</v>
      </c>
      <c r="C28" s="18">
        <f>[24]Junho!$G$6</f>
        <v>75</v>
      </c>
      <c r="D28" s="18">
        <f>[24]Junho!$G$7</f>
        <v>61</v>
      </c>
      <c r="E28" s="18">
        <f>[24]Junho!$G$8</f>
        <v>43</v>
      </c>
      <c r="F28" s="18">
        <f>[24]Junho!$G$9</f>
        <v>35</v>
      </c>
      <c r="G28" s="18">
        <f>[24]Junho!$G$10</f>
        <v>31</v>
      </c>
      <c r="H28" s="18">
        <f>[24]Junho!$G$11</f>
        <v>38</v>
      </c>
      <c r="I28" s="18">
        <f>[24]Junho!$G$12</f>
        <v>40</v>
      </c>
      <c r="J28" s="18">
        <f>[24]Junho!$G$13</f>
        <v>42</v>
      </c>
      <c r="K28" s="18">
        <f>[24]Junho!$G$14</f>
        <v>47</v>
      </c>
      <c r="L28" s="18">
        <f>[24]Junho!$G$15</f>
        <v>42</v>
      </c>
      <c r="M28" s="18">
        <f>[24]Junho!$G$16</f>
        <v>35</v>
      </c>
      <c r="N28" s="18">
        <f>[24]Junho!$G$17</f>
        <v>39</v>
      </c>
      <c r="O28" s="18">
        <f>[24]Junho!$G$18</f>
        <v>43</v>
      </c>
      <c r="P28" s="18">
        <f>[24]Junho!$G$19</f>
        <v>70</v>
      </c>
      <c r="Q28" s="18">
        <f>[24]Junho!$G$20</f>
        <v>61</v>
      </c>
      <c r="R28" s="18">
        <f>[24]Junho!$G$21</f>
        <v>41</v>
      </c>
      <c r="S28" s="18">
        <f>[24]Junho!$G$22</f>
        <v>62</v>
      </c>
      <c r="T28" s="18">
        <f>[24]Junho!$G$23</f>
        <v>75</v>
      </c>
      <c r="U28" s="18">
        <f>[24]Junho!$G$24</f>
        <v>55</v>
      </c>
      <c r="V28" s="18">
        <f>[24]Junho!$G$25</f>
        <v>32</v>
      </c>
      <c r="W28" s="18">
        <f>[24]Junho!$G$26</f>
        <v>30</v>
      </c>
      <c r="X28" s="18">
        <f>[24]Junho!$G$27</f>
        <v>32</v>
      </c>
      <c r="Y28" s="18">
        <f>[24]Junho!$G$28</f>
        <v>33</v>
      </c>
      <c r="Z28" s="18">
        <f>[24]Junho!$G$29</f>
        <v>39</v>
      </c>
      <c r="AA28" s="18">
        <f>[24]Junho!$G$30</f>
        <v>53</v>
      </c>
      <c r="AB28" s="18">
        <f>[24]Junho!$G$31</f>
        <v>44</v>
      </c>
      <c r="AC28" s="18">
        <f>[24]Junho!$G$32</f>
        <v>34</v>
      </c>
      <c r="AD28" s="18">
        <f>[24]Junho!$G$33</f>
        <v>38</v>
      </c>
      <c r="AE28" s="18">
        <f>[24]Junho!$G$34</f>
        <v>49</v>
      </c>
      <c r="AF28" s="34">
        <f t="shared" si="5"/>
        <v>30</v>
      </c>
      <c r="AG28" s="37">
        <f t="shared" si="6"/>
        <v>46.266666666666666</v>
      </c>
    </row>
    <row r="29" spans="1:33" ht="17.100000000000001" customHeight="1" x14ac:dyDescent="0.2">
      <c r="A29" s="15" t="s">
        <v>19</v>
      </c>
      <c r="B29" s="18">
        <f>[25]Junho!$G$5</f>
        <v>70</v>
      </c>
      <c r="C29" s="18">
        <f>[25]Junho!$G$6</f>
        <v>77</v>
      </c>
      <c r="D29" s="18">
        <f>[25]Junho!$G$7</f>
        <v>76</v>
      </c>
      <c r="E29" s="18">
        <f>[25]Junho!$G$8</f>
        <v>61</v>
      </c>
      <c r="F29" s="18">
        <f>[25]Junho!$G$9</f>
        <v>49</v>
      </c>
      <c r="G29" s="18">
        <f>[25]Junho!$G$10</f>
        <v>38</v>
      </c>
      <c r="H29" s="18">
        <f>[25]Junho!$G$11</f>
        <v>28</v>
      </c>
      <c r="I29" s="18">
        <f>[25]Junho!$G$12</f>
        <v>42</v>
      </c>
      <c r="J29" s="18">
        <f>[25]Junho!$G$13</f>
        <v>45</v>
      </c>
      <c r="K29" s="18">
        <f>[25]Junho!$G$14</f>
        <v>32</v>
      </c>
      <c r="L29" s="18">
        <f>[25]Junho!$G$15</f>
        <v>49</v>
      </c>
      <c r="M29" s="18">
        <f>[25]Junho!$G$16</f>
        <v>86</v>
      </c>
      <c r="N29" s="18">
        <f>[25]Junho!$G$17</f>
        <v>70</v>
      </c>
      <c r="O29" s="18">
        <f>[25]Junho!$G$18</f>
        <v>62</v>
      </c>
      <c r="P29" s="18">
        <f>[25]Junho!$G$19</f>
        <v>31</v>
      </c>
      <c r="Q29" s="18">
        <f>[25]Junho!$G$20</f>
        <v>40</v>
      </c>
      <c r="R29" s="18">
        <f>[25]Junho!$G$21</f>
        <v>51</v>
      </c>
      <c r="S29" s="18">
        <f>[25]Junho!$G$22</f>
        <v>79</v>
      </c>
      <c r="T29" s="18">
        <f>[25]Junho!$G$23</f>
        <v>41</v>
      </c>
      <c r="U29" s="18">
        <f>[25]Junho!$G$24</f>
        <v>58</v>
      </c>
      <c r="V29" s="18">
        <f>[25]Junho!$G$25</f>
        <v>55</v>
      </c>
      <c r="W29" s="18">
        <f>[25]Junho!$G$26</f>
        <v>44</v>
      </c>
      <c r="X29" s="18">
        <f>[25]Junho!$G$27</f>
        <v>40</v>
      </c>
      <c r="Y29" s="18">
        <f>[25]Junho!$G$28</f>
        <v>49</v>
      </c>
      <c r="Z29" s="18">
        <f>[25]Junho!$G$29</f>
        <v>54</v>
      </c>
      <c r="AA29" s="18">
        <f>[25]Junho!$G$30</f>
        <v>59</v>
      </c>
      <c r="AB29" s="18">
        <f>[25]Junho!$G$31</f>
        <v>52</v>
      </c>
      <c r="AC29" s="18">
        <f>[25]Junho!$G$32</f>
        <v>43</v>
      </c>
      <c r="AD29" s="18">
        <f>[25]Junho!$G$33</f>
        <v>41</v>
      </c>
      <c r="AE29" s="18">
        <f>[25]Junho!$G$34</f>
        <v>88</v>
      </c>
      <c r="AF29" s="34">
        <f t="shared" si="5"/>
        <v>28</v>
      </c>
      <c r="AG29" s="37">
        <f t="shared" si="6"/>
        <v>53.666666666666664</v>
      </c>
    </row>
    <row r="30" spans="1:33" ht="17.100000000000001" customHeight="1" x14ac:dyDescent="0.2">
      <c r="A30" s="15" t="s">
        <v>31</v>
      </c>
      <c r="B30" s="18">
        <f>[26]Junho!$G$5</f>
        <v>82</v>
      </c>
      <c r="C30" s="18">
        <f>[26]Junho!$G$6</f>
        <v>75</v>
      </c>
      <c r="D30" s="18">
        <f>[26]Junho!$G$7</f>
        <v>61</v>
      </c>
      <c r="E30" s="18">
        <f>[26]Junho!$G$8</f>
        <v>47</v>
      </c>
      <c r="F30" s="18">
        <f>[26]Junho!$G$9</f>
        <v>38</v>
      </c>
      <c r="G30" s="18">
        <f>[26]Junho!$G$10</f>
        <v>31</v>
      </c>
      <c r="H30" s="18">
        <f>[26]Junho!$G$11</f>
        <v>36</v>
      </c>
      <c r="I30" s="18">
        <f>[26]Junho!$G$12</f>
        <v>31</v>
      </c>
      <c r="J30" s="18">
        <f>[26]Junho!$G$13</f>
        <v>42</v>
      </c>
      <c r="K30" s="18">
        <f>[26]Junho!$G$14</f>
        <v>46</v>
      </c>
      <c r="L30" s="18">
        <f>[26]Junho!$G$15</f>
        <v>45</v>
      </c>
      <c r="M30" s="18">
        <f>[26]Junho!$G$16</f>
        <v>59</v>
      </c>
      <c r="N30" s="18">
        <f>[26]Junho!$G$17</f>
        <v>44</v>
      </c>
      <c r="O30" s="18">
        <f>[26]Junho!$G$18</f>
        <v>45</v>
      </c>
      <c r="P30" s="18">
        <f>[26]Junho!$G$19</f>
        <v>60</v>
      </c>
      <c r="Q30" s="18">
        <f>[26]Junho!$G$20</f>
        <v>59</v>
      </c>
      <c r="R30" s="18">
        <f>[26]Junho!$G$21</f>
        <v>46</v>
      </c>
      <c r="S30" s="18">
        <f>[26]Junho!$G$22</f>
        <v>65</v>
      </c>
      <c r="T30" s="18">
        <f>[26]Junho!$G$23</f>
        <v>77</v>
      </c>
      <c r="U30" s="18">
        <f>[26]Junho!$G$24</f>
        <v>53</v>
      </c>
      <c r="V30" s="18">
        <f>[26]Junho!$G$25</f>
        <v>39</v>
      </c>
      <c r="W30" s="18">
        <f>[26]Junho!$G$26</f>
        <v>37</v>
      </c>
      <c r="X30" s="18">
        <f>[26]Junho!$G$27</f>
        <v>29</v>
      </c>
      <c r="Y30" s="18">
        <f>[26]Junho!$G$28</f>
        <v>34</v>
      </c>
      <c r="Z30" s="18">
        <f>[26]Junho!$G$29</f>
        <v>44</v>
      </c>
      <c r="AA30" s="18">
        <f>[26]Junho!$G$30</f>
        <v>52</v>
      </c>
      <c r="AB30" s="18">
        <f>[26]Junho!$G$31</f>
        <v>39</v>
      </c>
      <c r="AC30" s="18">
        <f>[26]Junho!$G$32</f>
        <v>34</v>
      </c>
      <c r="AD30" s="18">
        <f>[26]Junho!$G$33</f>
        <v>34</v>
      </c>
      <c r="AE30" s="18">
        <f>[26]Junho!$G$34</f>
        <v>49</v>
      </c>
      <c r="AF30" s="34">
        <f t="shared" si="5"/>
        <v>29</v>
      </c>
      <c r="AG30" s="37">
        <f t="shared" si="6"/>
        <v>47.766666666666666</v>
      </c>
    </row>
    <row r="31" spans="1:33" ht="17.100000000000001" customHeight="1" x14ac:dyDescent="0.2">
      <c r="A31" s="15" t="s">
        <v>51</v>
      </c>
      <c r="B31" s="18">
        <f>[27]Junho!$G$5</f>
        <v>54</v>
      </c>
      <c r="C31" s="18">
        <f>[27]Junho!$G$6</f>
        <v>70</v>
      </c>
      <c r="D31" s="18">
        <f>[27]Junho!$G$7</f>
        <v>44</v>
      </c>
      <c r="E31" s="18">
        <f>[27]Junho!$G$8</f>
        <v>33</v>
      </c>
      <c r="F31" s="18">
        <f>[27]Junho!$G$9</f>
        <v>25</v>
      </c>
      <c r="G31" s="18">
        <f>[27]Junho!$G$10</f>
        <v>28</v>
      </c>
      <c r="H31" s="18">
        <f>[27]Junho!$G$11</f>
        <v>32</v>
      </c>
      <c r="I31" s="18">
        <f>[27]Junho!$G$12</f>
        <v>27</v>
      </c>
      <c r="J31" s="18">
        <f>[27]Junho!$G$13</f>
        <v>40</v>
      </c>
      <c r="K31" s="18">
        <f>[27]Junho!$G$14</f>
        <v>38</v>
      </c>
      <c r="L31" s="18">
        <f>[27]Junho!$G$15</f>
        <v>34</v>
      </c>
      <c r="M31" s="18">
        <f>[27]Junho!$G$16</f>
        <v>29</v>
      </c>
      <c r="N31" s="18">
        <f>[27]Junho!$G$17</f>
        <v>30</v>
      </c>
      <c r="O31" s="18">
        <f>[27]Junho!$G$18</f>
        <v>41</v>
      </c>
      <c r="P31" s="18">
        <f>[27]Junho!$G$19</f>
        <v>65</v>
      </c>
      <c r="Q31" s="18">
        <f>[27]Junho!$G$20</f>
        <v>51</v>
      </c>
      <c r="R31" s="18">
        <f>[27]Junho!$G$21</f>
        <v>31</v>
      </c>
      <c r="S31" s="18">
        <f>[27]Junho!$G$22</f>
        <v>42</v>
      </c>
      <c r="T31" s="18">
        <f>[27]Junho!$G$23</f>
        <v>78</v>
      </c>
      <c r="U31" s="18">
        <f>[27]Junho!$G$24</f>
        <v>49</v>
      </c>
      <c r="V31" s="18">
        <f>[27]Junho!$G$25</f>
        <v>28</v>
      </c>
      <c r="W31" s="18">
        <f>[27]Junho!$G$26</f>
        <v>27</v>
      </c>
      <c r="X31" s="18">
        <f>[27]Junho!$G$27</f>
        <v>29</v>
      </c>
      <c r="Y31" s="18">
        <f>[27]Junho!$G$28</f>
        <v>26</v>
      </c>
      <c r="Z31" s="18">
        <f>[27]Junho!$G$29</f>
        <v>26</v>
      </c>
      <c r="AA31" s="18">
        <f>[27]Junho!$G$30</f>
        <v>25</v>
      </c>
      <c r="AB31" s="18">
        <f>[27]Junho!$G$31</f>
        <v>30</v>
      </c>
      <c r="AC31" s="18">
        <f>[27]Junho!$G$32</f>
        <v>27</v>
      </c>
      <c r="AD31" s="18">
        <f>[27]Junho!$G$33</f>
        <v>29</v>
      </c>
      <c r="AE31" s="18">
        <f>[27]Junho!$G$34</f>
        <v>37</v>
      </c>
      <c r="AF31" s="34">
        <f>MIN(B31:AE31)</f>
        <v>25</v>
      </c>
      <c r="AG31" s="37">
        <f>AVERAGE(B31:AE31)</f>
        <v>37.5</v>
      </c>
    </row>
    <row r="32" spans="1:33" ht="17.100000000000001" customHeight="1" x14ac:dyDescent="0.2">
      <c r="A32" s="15" t="s">
        <v>20</v>
      </c>
      <c r="B32" s="18">
        <f>[28]Junho!$G$5</f>
        <v>75</v>
      </c>
      <c r="C32" s="18">
        <f>[28]Junho!$G$6</f>
        <v>89</v>
      </c>
      <c r="D32" s="18">
        <f>[28]Junho!$G$7</f>
        <v>65</v>
      </c>
      <c r="E32" s="18">
        <f>[28]Junho!$G$8</f>
        <v>44</v>
      </c>
      <c r="F32" s="18">
        <f>[28]Junho!$G$9</f>
        <v>45</v>
      </c>
      <c r="G32" s="18">
        <f>[28]Junho!$G$10</f>
        <v>46</v>
      </c>
      <c r="H32" s="18">
        <f>[28]Junho!$G$11</f>
        <v>38</v>
      </c>
      <c r="I32" s="18">
        <f>[28]Junho!$G$12</f>
        <v>36</v>
      </c>
      <c r="J32" s="18">
        <f>[28]Junho!$G$13</f>
        <v>42</v>
      </c>
      <c r="K32" s="18">
        <f>[28]Junho!$G$14</f>
        <v>34</v>
      </c>
      <c r="L32" s="18">
        <f>[28]Junho!$G$15</f>
        <v>36</v>
      </c>
      <c r="M32" s="18">
        <f>[28]Junho!$G$16</f>
        <v>36</v>
      </c>
      <c r="N32" s="18">
        <f>[28]Junho!$G$17</f>
        <v>32</v>
      </c>
      <c r="O32" s="18">
        <f>[28]Junho!$G$18</f>
        <v>40</v>
      </c>
      <c r="P32" s="18">
        <f>[28]Junho!$G$19</f>
        <v>65</v>
      </c>
      <c r="Q32" s="18">
        <f>[28]Junho!$G$20</f>
        <v>48</v>
      </c>
      <c r="R32" s="18">
        <f>[28]Junho!$G$21</f>
        <v>40</v>
      </c>
      <c r="S32" s="18">
        <f>[28]Junho!$G$22</f>
        <v>46</v>
      </c>
      <c r="T32" s="18">
        <f>[28]Junho!$G$23</f>
        <v>71</v>
      </c>
      <c r="U32" s="18">
        <f>[28]Junho!$G$24</f>
        <v>47</v>
      </c>
      <c r="V32" s="18">
        <f>[28]Junho!$G$25</f>
        <v>44</v>
      </c>
      <c r="W32" s="18">
        <f>[28]Junho!$G$26</f>
        <v>39</v>
      </c>
      <c r="X32" s="18">
        <f>[28]Junho!$G$27</f>
        <v>30</v>
      </c>
      <c r="Y32" s="18">
        <f>[28]Junho!$G$28</f>
        <v>46</v>
      </c>
      <c r="Z32" s="18">
        <f>[28]Junho!$G$29</f>
        <v>40</v>
      </c>
      <c r="AA32" s="18">
        <f>[28]Junho!$G$30</f>
        <v>43</v>
      </c>
      <c r="AB32" s="18">
        <f>[28]Junho!$G$31</f>
        <v>36</v>
      </c>
      <c r="AC32" s="18">
        <f>[28]Junho!$G$32</f>
        <v>29</v>
      </c>
      <c r="AD32" s="18">
        <f>[28]Junho!$G$33</f>
        <v>31</v>
      </c>
      <c r="AE32" s="18">
        <f>[28]Junho!$G$34</f>
        <v>37</v>
      </c>
      <c r="AF32" s="34">
        <f>MIN(B32:AE32)</f>
        <v>29</v>
      </c>
      <c r="AG32" s="37">
        <f>AVERAGE(B32:AE32)</f>
        <v>45</v>
      </c>
    </row>
    <row r="33" spans="1:35" s="5" customFormat="1" ht="17.100000000000001" customHeight="1" thickBot="1" x14ac:dyDescent="0.25">
      <c r="A33" s="151" t="s">
        <v>35</v>
      </c>
      <c r="B33" s="120">
        <f t="shared" ref="B33:AF33" si="7">MIN(B5:B32)</f>
        <v>54</v>
      </c>
      <c r="C33" s="120">
        <f t="shared" si="7"/>
        <v>62</v>
      </c>
      <c r="D33" s="120">
        <f t="shared" si="7"/>
        <v>33</v>
      </c>
      <c r="E33" s="120">
        <f t="shared" si="7"/>
        <v>31</v>
      </c>
      <c r="F33" s="120">
        <f t="shared" si="7"/>
        <v>25</v>
      </c>
      <c r="G33" s="120">
        <f t="shared" si="7"/>
        <v>26</v>
      </c>
      <c r="H33" s="120">
        <f t="shared" si="7"/>
        <v>26</v>
      </c>
      <c r="I33" s="120">
        <f t="shared" si="7"/>
        <v>27</v>
      </c>
      <c r="J33" s="120">
        <f t="shared" si="7"/>
        <v>31</v>
      </c>
      <c r="K33" s="120">
        <f t="shared" si="7"/>
        <v>31</v>
      </c>
      <c r="L33" s="120">
        <f t="shared" si="7"/>
        <v>26</v>
      </c>
      <c r="M33" s="120">
        <f t="shared" si="7"/>
        <v>29</v>
      </c>
      <c r="N33" s="120">
        <f t="shared" si="7"/>
        <v>27</v>
      </c>
      <c r="O33" s="120">
        <f t="shared" si="7"/>
        <v>32</v>
      </c>
      <c r="P33" s="120">
        <f t="shared" si="7"/>
        <v>25</v>
      </c>
      <c r="Q33" s="120">
        <f t="shared" si="7"/>
        <v>39</v>
      </c>
      <c r="R33" s="120">
        <f t="shared" si="7"/>
        <v>31</v>
      </c>
      <c r="S33" s="120">
        <f t="shared" si="7"/>
        <v>38</v>
      </c>
      <c r="T33" s="120">
        <f t="shared" si="7"/>
        <v>34</v>
      </c>
      <c r="U33" s="120">
        <f t="shared" si="7"/>
        <v>43</v>
      </c>
      <c r="V33" s="120">
        <f t="shared" si="7"/>
        <v>26</v>
      </c>
      <c r="W33" s="120">
        <f t="shared" si="7"/>
        <v>22</v>
      </c>
      <c r="X33" s="120">
        <f t="shared" si="7"/>
        <v>24</v>
      </c>
      <c r="Y33" s="120">
        <f t="shared" si="7"/>
        <v>26</v>
      </c>
      <c r="Z33" s="120">
        <f t="shared" si="7"/>
        <v>26</v>
      </c>
      <c r="AA33" s="120">
        <f t="shared" si="7"/>
        <v>25</v>
      </c>
      <c r="AB33" s="120">
        <f t="shared" si="7"/>
        <v>30</v>
      </c>
      <c r="AC33" s="120">
        <f t="shared" si="7"/>
        <v>25</v>
      </c>
      <c r="AD33" s="120">
        <f t="shared" si="7"/>
        <v>26</v>
      </c>
      <c r="AE33" s="120">
        <f t="shared" si="7"/>
        <v>34</v>
      </c>
      <c r="AF33" s="152">
        <f t="shared" si="7"/>
        <v>22</v>
      </c>
      <c r="AG33" s="150">
        <f>AVERAGE(AG5:AG32)</f>
        <v>47.570689655172409</v>
      </c>
    </row>
    <row r="34" spans="1:35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53"/>
      <c r="AG34" s="129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0"/>
      <c r="AG35" s="131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35"/>
      <c r="AG36" s="136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1"/>
      <c r="AG37" s="142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R41" sqref="R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75" t="s">
        <v>28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</row>
    <row r="2" spans="1:32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</row>
    <row r="3" spans="1:32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41</v>
      </c>
    </row>
    <row r="4" spans="1:32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</row>
    <row r="5" spans="1:32" s="5" customFormat="1" ht="20.100000000000001" customHeight="1" x14ac:dyDescent="0.2">
      <c r="A5" s="15" t="s">
        <v>47</v>
      </c>
      <c r="B5" s="16">
        <f>[1]Junho!$H$5</f>
        <v>6.84</v>
      </c>
      <c r="C5" s="16">
        <f>[1]Junho!$H$6</f>
        <v>10.08</v>
      </c>
      <c r="D5" s="16">
        <f>[1]Junho!$H$7</f>
        <v>7.2</v>
      </c>
      <c r="E5" s="16">
        <f>[1]Junho!$H$8</f>
        <v>9.3600000000000012</v>
      </c>
      <c r="F5" s="16">
        <f>[1]Junho!$H$9</f>
        <v>15.120000000000001</v>
      </c>
      <c r="G5" s="16">
        <f>[1]Junho!$H$10</f>
        <v>16.920000000000002</v>
      </c>
      <c r="H5" s="16">
        <f>[1]Junho!$H$11</f>
        <v>11.16</v>
      </c>
      <c r="I5" s="16">
        <f>[1]Junho!$H$12</f>
        <v>10.08</v>
      </c>
      <c r="J5" s="16">
        <f>[1]Junho!$H$13</f>
        <v>9.7200000000000006</v>
      </c>
      <c r="K5" s="16">
        <f>[1]Junho!$H$14</f>
        <v>10.08</v>
      </c>
      <c r="L5" s="16">
        <f>[1]Junho!$H$15</f>
        <v>10.44</v>
      </c>
      <c r="M5" s="16">
        <f>[1]Junho!$H$16</f>
        <v>7.9200000000000008</v>
      </c>
      <c r="N5" s="16">
        <f>[1]Junho!$H$17</f>
        <v>12.24</v>
      </c>
      <c r="O5" s="16">
        <f>[1]Junho!$H$18</f>
        <v>16.2</v>
      </c>
      <c r="P5" s="16">
        <f>[1]Junho!$H$19</f>
        <v>16.2</v>
      </c>
      <c r="Q5" s="16">
        <f>[1]Junho!$H$20</f>
        <v>8.64</v>
      </c>
      <c r="R5" s="16">
        <f>[1]Junho!$H$21</f>
        <v>10.44</v>
      </c>
      <c r="S5" s="16">
        <f>[1]Junho!$H$22</f>
        <v>17.64</v>
      </c>
      <c r="T5" s="16">
        <f>[1]Junho!$H$23</f>
        <v>14.4</v>
      </c>
      <c r="U5" s="16">
        <f>[1]Junho!$H$24</f>
        <v>12.6</v>
      </c>
      <c r="V5" s="16">
        <f>[1]Junho!$H$25</f>
        <v>10.44</v>
      </c>
      <c r="W5" s="16">
        <f>[1]Junho!$H$26</f>
        <v>11.16</v>
      </c>
      <c r="X5" s="16">
        <f>[1]Junho!$H$27</f>
        <v>6.12</v>
      </c>
      <c r="Y5" s="16">
        <f>[1]Junho!$H$28</f>
        <v>11.879999999999999</v>
      </c>
      <c r="Z5" s="16">
        <f>[1]Junho!$H$29</f>
        <v>11.879999999999999</v>
      </c>
      <c r="AA5" s="16">
        <f>[1]Junho!$H$30</f>
        <v>12.24</v>
      </c>
      <c r="AB5" s="16">
        <f>[1]Junho!$H$31</f>
        <v>11.16</v>
      </c>
      <c r="AC5" s="16">
        <f>[1]Junho!$H$32</f>
        <v>8.64</v>
      </c>
      <c r="AD5" s="16">
        <f>[1]Junho!$H$33</f>
        <v>12.96</v>
      </c>
      <c r="AE5" s="16">
        <f>[1]Junho!$H$34</f>
        <v>15.840000000000002</v>
      </c>
      <c r="AF5" s="33">
        <f t="shared" ref="AF5:AF14" si="1">MAX(B5:AE5)</f>
        <v>17.64</v>
      </c>
    </row>
    <row r="6" spans="1:32" ht="17.100000000000001" customHeight="1" x14ac:dyDescent="0.2">
      <c r="A6" s="15" t="s">
        <v>0</v>
      </c>
      <c r="B6" s="17">
        <f>[2]Junho!$H$5</f>
        <v>14.76</v>
      </c>
      <c r="C6" s="17">
        <f>[2]Junho!$H$6</f>
        <v>12.24</v>
      </c>
      <c r="D6" s="17">
        <f>[2]Junho!$H$7</f>
        <v>16.920000000000002</v>
      </c>
      <c r="E6" s="17">
        <f>[2]Junho!$H$8</f>
        <v>13.68</v>
      </c>
      <c r="F6" s="17">
        <f>[2]Junho!$H$9</f>
        <v>18</v>
      </c>
      <c r="G6" s="17">
        <f>[2]Junho!$H$10</f>
        <v>18.36</v>
      </c>
      <c r="H6" s="17">
        <f>[2]Junho!$H$11</f>
        <v>10.8</v>
      </c>
      <c r="I6" s="17">
        <f>[2]Junho!$H$12</f>
        <v>13.32</v>
      </c>
      <c r="J6" s="17">
        <f>[2]Junho!$H$13</f>
        <v>14.4</v>
      </c>
      <c r="K6" s="17">
        <f>[2]Junho!$H$14</f>
        <v>11.879999999999999</v>
      </c>
      <c r="L6" s="17">
        <f>[2]Junho!$H$15</f>
        <v>22.32</v>
      </c>
      <c r="M6" s="17">
        <f>[2]Junho!$H$16</f>
        <v>7.9200000000000008</v>
      </c>
      <c r="N6" s="17">
        <f>[2]Junho!$H$17</f>
        <v>15.840000000000002</v>
      </c>
      <c r="O6" s="17">
        <f>[2]Junho!$H$18</f>
        <v>20.16</v>
      </c>
      <c r="P6" s="17">
        <f>[2]Junho!$H$19</f>
        <v>15.120000000000001</v>
      </c>
      <c r="Q6" s="17">
        <f>[2]Junho!$H$20</f>
        <v>14.76</v>
      </c>
      <c r="R6" s="17">
        <f>[2]Junho!$H$21</f>
        <v>18.36</v>
      </c>
      <c r="S6" s="17">
        <f>[2]Junho!$H$22</f>
        <v>14.76</v>
      </c>
      <c r="T6" s="17">
        <f>[2]Junho!$H$23</f>
        <v>17.28</v>
      </c>
      <c r="U6" s="17">
        <f>[2]Junho!$H$24</f>
        <v>21.240000000000002</v>
      </c>
      <c r="V6" s="17">
        <f>[2]Junho!$H$25</f>
        <v>12.24</v>
      </c>
      <c r="W6" s="17">
        <f>[2]Junho!$H$26</f>
        <v>14.76</v>
      </c>
      <c r="X6" s="17">
        <f>[2]Junho!$H$27</f>
        <v>8.64</v>
      </c>
      <c r="Y6" s="17">
        <f>[2]Junho!$H$28</f>
        <v>14.4</v>
      </c>
      <c r="Z6" s="17">
        <f>[2]Junho!$H$29</f>
        <v>20.52</v>
      </c>
      <c r="AA6" s="17">
        <f>[2]Junho!$H$30</f>
        <v>20.52</v>
      </c>
      <c r="AB6" s="17">
        <f>[2]Junho!$H$31</f>
        <v>20.88</v>
      </c>
      <c r="AC6" s="17">
        <f>[2]Junho!$H$32</f>
        <v>19.8</v>
      </c>
      <c r="AD6" s="17">
        <f>[2]Junho!$H$33</f>
        <v>16.920000000000002</v>
      </c>
      <c r="AE6" s="17">
        <f>[2]Junho!$H$34</f>
        <v>11.16</v>
      </c>
      <c r="AF6" s="34">
        <f t="shared" si="1"/>
        <v>22.32</v>
      </c>
    </row>
    <row r="7" spans="1:32" ht="17.100000000000001" customHeight="1" x14ac:dyDescent="0.2">
      <c r="A7" s="15" t="s">
        <v>1</v>
      </c>
      <c r="B7" s="17" t="str">
        <f>[3]Junho!$H$5</f>
        <v>*</v>
      </c>
      <c r="C7" s="17" t="str">
        <f>[3]Junho!$H$6</f>
        <v>*</v>
      </c>
      <c r="D7" s="17" t="str">
        <f>[3]Junho!$H$7</f>
        <v>*</v>
      </c>
      <c r="E7" s="17" t="str">
        <f>[3]Junho!$H$8</f>
        <v>*</v>
      </c>
      <c r="F7" s="17" t="str">
        <f>[3]Junho!$H$9</f>
        <v>*</v>
      </c>
      <c r="G7" s="17" t="str">
        <f>[3]Junho!$H$10</f>
        <v>*</v>
      </c>
      <c r="H7" s="17" t="str">
        <f>[3]Junho!$H$11</f>
        <v>*</v>
      </c>
      <c r="I7" s="17" t="str">
        <f>[3]Junho!$H$12</f>
        <v>*</v>
      </c>
      <c r="J7" s="17" t="str">
        <f>[3]Junho!$H$13</f>
        <v>*</v>
      </c>
      <c r="K7" s="17" t="str">
        <f>[3]Junho!$H$14</f>
        <v>*</v>
      </c>
      <c r="L7" s="17" t="str">
        <f>[3]Junho!$H$15</f>
        <v>*</v>
      </c>
      <c r="M7" s="17" t="str">
        <f>[3]Junho!$H$16</f>
        <v>*</v>
      </c>
      <c r="N7" s="17" t="str">
        <f>[3]Junho!$H$17</f>
        <v>*</v>
      </c>
      <c r="O7" s="17" t="str">
        <f>[3]Junho!$H$18</f>
        <v>*</v>
      </c>
      <c r="P7" s="17" t="str">
        <f>[3]Junho!$H$19</f>
        <v>*</v>
      </c>
      <c r="Q7" s="17" t="str">
        <f>[3]Junho!$H$20</f>
        <v>*</v>
      </c>
      <c r="R7" s="17" t="str">
        <f>[3]Junho!$H$21</f>
        <v>*</v>
      </c>
      <c r="S7" s="17" t="str">
        <f>[3]Junho!$H$22</f>
        <v>*</v>
      </c>
      <c r="T7" s="17" t="str">
        <f>[3]Junho!$H$23</f>
        <v>*</v>
      </c>
      <c r="U7" s="17" t="str">
        <f>[3]Junho!$H$24</f>
        <v>*</v>
      </c>
      <c r="V7" s="17" t="str">
        <f>[3]Junho!$H$25</f>
        <v>*</v>
      </c>
      <c r="W7" s="17" t="str">
        <f>[3]Junho!$H$26</f>
        <v>*</v>
      </c>
      <c r="X7" s="17" t="str">
        <f>[3]Junho!$H$27</f>
        <v>*</v>
      </c>
      <c r="Y7" s="17" t="str">
        <f>[3]Junho!$H$28</f>
        <v>*</v>
      </c>
      <c r="Z7" s="17" t="str">
        <f>[3]Junho!$H$29</f>
        <v>*</v>
      </c>
      <c r="AA7" s="17" t="str">
        <f>[3]Junho!$H$30</f>
        <v>*</v>
      </c>
      <c r="AB7" s="17" t="str">
        <f>[3]Junho!$H$31</f>
        <v>*</v>
      </c>
      <c r="AC7" s="17" t="str">
        <f>[3]Junho!$H$32</f>
        <v>*</v>
      </c>
      <c r="AD7" s="17" t="str">
        <f>[3]Junho!$H$33</f>
        <v>*</v>
      </c>
      <c r="AE7" s="17" t="str">
        <f>[3]Junho!$H$34</f>
        <v>*</v>
      </c>
      <c r="AF7" s="81" t="s">
        <v>137</v>
      </c>
    </row>
    <row r="8" spans="1:32" ht="17.100000000000001" customHeight="1" x14ac:dyDescent="0.2">
      <c r="A8" s="15" t="s">
        <v>55</v>
      </c>
      <c r="B8" s="17">
        <f>[4]Junho!$H$5</f>
        <v>13.68</v>
      </c>
      <c r="C8" s="17">
        <f>[4]Junho!$H$6</f>
        <v>17.28</v>
      </c>
      <c r="D8" s="17">
        <f>[4]Junho!$H$7</f>
        <v>15.120000000000001</v>
      </c>
      <c r="E8" s="17">
        <f>[4]Junho!$H$8</f>
        <v>15.48</v>
      </c>
      <c r="F8" s="17">
        <f>[4]Junho!$H$9</f>
        <v>18.720000000000002</v>
      </c>
      <c r="G8" s="17">
        <f>[4]Junho!$H$10</f>
        <v>16.920000000000002</v>
      </c>
      <c r="H8" s="17">
        <f>[4]Junho!$H$11</f>
        <v>12.96</v>
      </c>
      <c r="I8" s="17">
        <f>[4]Junho!$H$12</f>
        <v>18.36</v>
      </c>
      <c r="J8" s="17">
        <f>[4]Junho!$H$13</f>
        <v>15.840000000000002</v>
      </c>
      <c r="K8" s="17">
        <f>[4]Junho!$H$14</f>
        <v>13.32</v>
      </c>
      <c r="L8" s="17">
        <f>[4]Junho!$H$15</f>
        <v>15.840000000000002</v>
      </c>
      <c r="M8" s="17">
        <f>[4]Junho!$H$16</f>
        <v>12.96</v>
      </c>
      <c r="N8" s="17">
        <f>[4]Junho!$H$17</f>
        <v>14.4</v>
      </c>
      <c r="O8" s="17">
        <f>[4]Junho!$H$18</f>
        <v>24.840000000000003</v>
      </c>
      <c r="P8" s="17">
        <f>[4]Junho!$H$19</f>
        <v>26.28</v>
      </c>
      <c r="Q8" s="17">
        <f>[4]Junho!$H$20</f>
        <v>17.28</v>
      </c>
      <c r="R8" s="17">
        <f>[4]Junho!$H$21</f>
        <v>15.840000000000002</v>
      </c>
      <c r="S8" s="17">
        <f>[4]Junho!$H$22</f>
        <v>25.92</v>
      </c>
      <c r="T8" s="17">
        <f>[4]Junho!$H$23</f>
        <v>19.8</v>
      </c>
      <c r="U8" s="17">
        <f>[4]Junho!$H$24</f>
        <v>28.8</v>
      </c>
      <c r="V8" s="17">
        <f>[4]Junho!$H$25</f>
        <v>21.96</v>
      </c>
      <c r="W8" s="17">
        <f>[4]Junho!$H$26</f>
        <v>18.720000000000002</v>
      </c>
      <c r="X8" s="17">
        <f>[4]Junho!$H$27</f>
        <v>13.32</v>
      </c>
      <c r="Y8" s="17">
        <f>[4]Junho!$H$28</f>
        <v>25.2</v>
      </c>
      <c r="Z8" s="17">
        <f>[4]Junho!$H$29</f>
        <v>26.28</v>
      </c>
      <c r="AA8" s="17">
        <f>[4]Junho!$H$30</f>
        <v>24.48</v>
      </c>
      <c r="AB8" s="17">
        <f>[4]Junho!$H$31</f>
        <v>23.759999999999998</v>
      </c>
      <c r="AC8" s="17">
        <f>[4]Junho!$H$32</f>
        <v>20.88</v>
      </c>
      <c r="AD8" s="17">
        <f>[4]Junho!$H$33</f>
        <v>19.8</v>
      </c>
      <c r="AE8" s="17">
        <f>[4]Junho!$H$34</f>
        <v>25.92</v>
      </c>
      <c r="AF8" s="34">
        <f t="shared" ref="AF8" si="2">MAX(B8:AE8)</f>
        <v>28.8</v>
      </c>
    </row>
    <row r="9" spans="1:32" ht="17.100000000000001" customHeight="1" x14ac:dyDescent="0.2">
      <c r="A9" s="15" t="s">
        <v>48</v>
      </c>
      <c r="B9" s="17">
        <f>[5]Junho!$H$5</f>
        <v>7.9200000000000008</v>
      </c>
      <c r="C9" s="17">
        <f>[5]Junho!$H$6</f>
        <v>12.24</v>
      </c>
      <c r="D9" s="17">
        <f>[5]Junho!$H$7</f>
        <v>12.24</v>
      </c>
      <c r="E9" s="17">
        <f>[5]Junho!$H$8</f>
        <v>10.44</v>
      </c>
      <c r="F9" s="17">
        <f>[5]Junho!$H$9</f>
        <v>13.68</v>
      </c>
      <c r="G9" s="17">
        <f>[5]Junho!$H$10</f>
        <v>13.68</v>
      </c>
      <c r="H9" s="17">
        <f>[5]Junho!$H$11</f>
        <v>13.68</v>
      </c>
      <c r="I9" s="17">
        <f>[5]Junho!$H$12</f>
        <v>11.16</v>
      </c>
      <c r="J9" s="17">
        <f>[5]Junho!$H$13</f>
        <v>13.32</v>
      </c>
      <c r="K9" s="17">
        <f>[5]Junho!$H$14</f>
        <v>12.6</v>
      </c>
      <c r="L9" s="17">
        <f>[5]Junho!$H$15</f>
        <v>14.76</v>
      </c>
      <c r="M9" s="17">
        <f>[5]Junho!$H$16</f>
        <v>9.3600000000000012</v>
      </c>
      <c r="N9" s="17">
        <f>[5]Junho!$H$17</f>
        <v>14.4</v>
      </c>
      <c r="O9" s="17">
        <f>[5]Junho!$H$18</f>
        <v>11.520000000000001</v>
      </c>
      <c r="P9" s="17">
        <f>[5]Junho!$H$19</f>
        <v>17.28</v>
      </c>
      <c r="Q9" s="17">
        <f>[5]Junho!$H$20</f>
        <v>9</v>
      </c>
      <c r="R9" s="17">
        <f>[5]Junho!$H$21</f>
        <v>18</v>
      </c>
      <c r="S9" s="17">
        <f>[5]Junho!$H$22</f>
        <v>17.64</v>
      </c>
      <c r="T9" s="17">
        <f>[5]Junho!$H$23</f>
        <v>18</v>
      </c>
      <c r="U9" s="17">
        <f>[5]Junho!$H$24</f>
        <v>17.28</v>
      </c>
      <c r="V9" s="17">
        <f>[5]Junho!$H$25</f>
        <v>11.520000000000001</v>
      </c>
      <c r="W9" s="17">
        <f>[5]Junho!$H$26</f>
        <v>14.4</v>
      </c>
      <c r="X9" s="17">
        <f>[5]Junho!$H$27</f>
        <v>9.3600000000000012</v>
      </c>
      <c r="Y9" s="17">
        <f>[5]Junho!$H$28</f>
        <v>5.4</v>
      </c>
      <c r="Z9" s="17">
        <f>[5]Junho!$H$29</f>
        <v>14.04</v>
      </c>
      <c r="AA9" s="17">
        <f>[5]Junho!$H$30</f>
        <v>14.4</v>
      </c>
      <c r="AB9" s="17">
        <f>[5]Junho!$H$31</f>
        <v>14.04</v>
      </c>
      <c r="AC9" s="17">
        <f>[5]Junho!$H$32</f>
        <v>16.2</v>
      </c>
      <c r="AD9" s="17">
        <f>[5]Junho!$H$33</f>
        <v>19.440000000000001</v>
      </c>
      <c r="AE9" s="17">
        <f>[5]Junho!$H$34</f>
        <v>13.68</v>
      </c>
      <c r="AF9" s="34">
        <f t="shared" si="1"/>
        <v>19.440000000000001</v>
      </c>
    </row>
    <row r="10" spans="1:32" ht="17.100000000000001" customHeight="1" x14ac:dyDescent="0.2">
      <c r="A10" s="15" t="s">
        <v>2</v>
      </c>
      <c r="B10" s="17">
        <f>[6]Junho!$H$5</f>
        <v>15.120000000000001</v>
      </c>
      <c r="C10" s="17">
        <f>[6]Junho!$H$6</f>
        <v>26.64</v>
      </c>
      <c r="D10" s="17">
        <f>[6]Junho!$H$7</f>
        <v>22.68</v>
      </c>
      <c r="E10" s="17">
        <f>[6]Junho!$H$8</f>
        <v>19.079999999999998</v>
      </c>
      <c r="F10" s="17">
        <f>[6]Junho!$H$9</f>
        <v>20.88</v>
      </c>
      <c r="G10" s="17">
        <f>[6]Junho!$H$10</f>
        <v>16.920000000000002</v>
      </c>
      <c r="H10" s="17">
        <f>[6]Junho!$H$11</f>
        <v>14.76</v>
      </c>
      <c r="I10" s="17">
        <f>[6]Junho!$H$12</f>
        <v>22.68</v>
      </c>
      <c r="J10" s="17">
        <f>[6]Junho!$H$13</f>
        <v>15.120000000000001</v>
      </c>
      <c r="K10" s="17">
        <f>[6]Junho!$H$14</f>
        <v>15.840000000000002</v>
      </c>
      <c r="L10" s="17">
        <f>[6]Junho!$H$15</f>
        <v>16.2</v>
      </c>
      <c r="M10" s="17">
        <f>[6]Junho!$H$16</f>
        <v>11.16</v>
      </c>
      <c r="N10" s="17">
        <f>[6]Junho!$H$17</f>
        <v>18.720000000000002</v>
      </c>
      <c r="O10" s="17">
        <f>[6]Junho!$H$18</f>
        <v>25.2</v>
      </c>
      <c r="P10" s="17">
        <f>[6]Junho!$H$19</f>
        <v>29.52</v>
      </c>
      <c r="Q10" s="17">
        <f>[6]Junho!$H$20</f>
        <v>22.68</v>
      </c>
      <c r="R10" s="17">
        <f>[6]Junho!$H$21</f>
        <v>19.8</v>
      </c>
      <c r="S10" s="17">
        <f>[6]Junho!$H$22</f>
        <v>14.76</v>
      </c>
      <c r="T10" s="17">
        <f>[6]Junho!$H$23</f>
        <v>21.96</v>
      </c>
      <c r="U10" s="17">
        <f>[6]Junho!$H$24</f>
        <v>26.64</v>
      </c>
      <c r="V10" s="17">
        <f>[6]Junho!$H$25</f>
        <v>19.079999999999998</v>
      </c>
      <c r="W10" s="17">
        <f>[6]Junho!$H$26</f>
        <v>28.8</v>
      </c>
      <c r="X10" s="17">
        <f>[6]Junho!$H$27</f>
        <v>15.120000000000001</v>
      </c>
      <c r="Y10" s="17">
        <f>[6]Junho!$H$28</f>
        <v>19.440000000000001</v>
      </c>
      <c r="Z10" s="17">
        <f>[6]Junho!$H$29</f>
        <v>33.480000000000004</v>
      </c>
      <c r="AA10" s="17">
        <f>[6]Junho!$H$30</f>
        <v>34.92</v>
      </c>
      <c r="AB10" s="17">
        <f>[6]Junho!$H$31</f>
        <v>31.319999999999997</v>
      </c>
      <c r="AC10" s="17">
        <f>[6]Junho!$H$32</f>
        <v>24.12</v>
      </c>
      <c r="AD10" s="17">
        <f>[6]Junho!$H$33</f>
        <v>18.720000000000002</v>
      </c>
      <c r="AE10" s="17">
        <f>[6]Junho!$H$34</f>
        <v>21.240000000000002</v>
      </c>
      <c r="AF10" s="34">
        <f t="shared" si="1"/>
        <v>34.92</v>
      </c>
    </row>
    <row r="11" spans="1:32" ht="17.100000000000001" customHeight="1" x14ac:dyDescent="0.2">
      <c r="A11" s="15" t="s">
        <v>3</v>
      </c>
      <c r="B11" s="17">
        <f>[7]Junho!$H$5</f>
        <v>8.64</v>
      </c>
      <c r="C11" s="17">
        <f>[7]Junho!$H$6</f>
        <v>14.4</v>
      </c>
      <c r="D11" s="17">
        <f>[7]Junho!$H$7</f>
        <v>9.7200000000000006</v>
      </c>
      <c r="E11" s="17">
        <f>[7]Junho!$H$8</f>
        <v>10.44</v>
      </c>
      <c r="F11" s="17">
        <f>[7]Junho!$H$9</f>
        <v>12.96</v>
      </c>
      <c r="G11" s="17">
        <f>[7]Junho!$H$10</f>
        <v>14.76</v>
      </c>
      <c r="H11" s="17">
        <f>[7]Junho!$H$11</f>
        <v>11.520000000000001</v>
      </c>
      <c r="I11" s="17">
        <f>[7]Junho!$H$12</f>
        <v>12.96</v>
      </c>
      <c r="J11" s="17">
        <f>[7]Junho!$H$13</f>
        <v>10.8</v>
      </c>
      <c r="K11" s="17">
        <f>[7]Junho!$H$14</f>
        <v>11.879999999999999</v>
      </c>
      <c r="L11" s="17">
        <f>[7]Junho!$H$15</f>
        <v>9.7200000000000006</v>
      </c>
      <c r="M11" s="17">
        <f>[7]Junho!$H$16</f>
        <v>7.2</v>
      </c>
      <c r="N11" s="17">
        <f>[7]Junho!$H$17</f>
        <v>15.840000000000002</v>
      </c>
      <c r="O11" s="17">
        <f>[7]Junho!$H$18</f>
        <v>15.840000000000002</v>
      </c>
      <c r="P11" s="17">
        <f>[7]Junho!$H$19</f>
        <v>20.52</v>
      </c>
      <c r="Q11" s="17">
        <f>[7]Junho!$H$20</f>
        <v>9.3600000000000012</v>
      </c>
      <c r="R11" s="17">
        <f>[7]Junho!$H$21</f>
        <v>13.68</v>
      </c>
      <c r="S11" s="17">
        <f>[7]Junho!$H$22</f>
        <v>12.96</v>
      </c>
      <c r="T11" s="17">
        <f>[7]Junho!$H$23</f>
        <v>8.2799999999999994</v>
      </c>
      <c r="U11" s="17">
        <f>[7]Junho!$H$24</f>
        <v>16.559999999999999</v>
      </c>
      <c r="V11" s="17">
        <f>[7]Junho!$H$25</f>
        <v>9.3600000000000012</v>
      </c>
      <c r="W11" s="17">
        <f>[7]Junho!$H$26</f>
        <v>13.32</v>
      </c>
      <c r="X11" s="17">
        <f>[7]Junho!$H$27</f>
        <v>6.48</v>
      </c>
      <c r="Y11" s="17">
        <f>[7]Junho!$H$28</f>
        <v>13.32</v>
      </c>
      <c r="Z11" s="17">
        <f>[7]Junho!$H$29</f>
        <v>14.04</v>
      </c>
      <c r="AA11" s="17">
        <f>[7]Junho!$H$30</f>
        <v>17.64</v>
      </c>
      <c r="AB11" s="17">
        <f>[7]Junho!$H$31</f>
        <v>17.28</v>
      </c>
      <c r="AC11" s="17">
        <f>[7]Junho!$H$32</f>
        <v>13.68</v>
      </c>
      <c r="AD11" s="17">
        <f>[7]Junho!$H$33</f>
        <v>12.6</v>
      </c>
      <c r="AE11" s="17">
        <f>[7]Junho!$H$34</f>
        <v>15.120000000000001</v>
      </c>
      <c r="AF11" s="34">
        <f t="shared" si="1"/>
        <v>20.52</v>
      </c>
    </row>
    <row r="12" spans="1:32" ht="17.100000000000001" customHeight="1" x14ac:dyDescent="0.2">
      <c r="A12" s="15" t="s">
        <v>4</v>
      </c>
      <c r="B12" s="17">
        <f>[8]Junho!$H$5</f>
        <v>13.32</v>
      </c>
      <c r="C12" s="17">
        <f>[8]Junho!$H$6</f>
        <v>15.48</v>
      </c>
      <c r="D12" s="17">
        <f>[8]Junho!$H$7</f>
        <v>16.559999999999999</v>
      </c>
      <c r="E12" s="17">
        <f>[8]Junho!$H$8</f>
        <v>14.76</v>
      </c>
      <c r="F12" s="17">
        <f>[8]Junho!$H$9</f>
        <v>21.96</v>
      </c>
      <c r="G12" s="17">
        <f>[8]Junho!$H$10</f>
        <v>11.16</v>
      </c>
      <c r="H12" s="17">
        <f>[8]Junho!$H$11</f>
        <v>11.16</v>
      </c>
      <c r="I12" s="17">
        <f>[8]Junho!$H$12</f>
        <v>14.4</v>
      </c>
      <c r="J12" s="17">
        <f>[8]Junho!$H$13</f>
        <v>12.6</v>
      </c>
      <c r="K12" s="17">
        <f>[8]Junho!$H$14</f>
        <v>12.6</v>
      </c>
      <c r="L12" s="17">
        <f>[8]Junho!$H$15</f>
        <v>10.8</v>
      </c>
      <c r="M12" s="17">
        <f>[8]Junho!$H$16</f>
        <v>9.3600000000000012</v>
      </c>
      <c r="N12" s="17">
        <f>[8]Junho!$H$17</f>
        <v>15.120000000000001</v>
      </c>
      <c r="O12" s="17">
        <f>[8]Junho!$H$18</f>
        <v>27</v>
      </c>
      <c r="P12" s="17">
        <f>[8]Junho!$H$19</f>
        <v>22.32</v>
      </c>
      <c r="Q12" s="17">
        <f>[8]Junho!$H$20</f>
        <v>14.04</v>
      </c>
      <c r="R12" s="17">
        <f>[8]Junho!$H$21</f>
        <v>18.36</v>
      </c>
      <c r="S12" s="17">
        <f>[8]Junho!$H$22</f>
        <v>12.6</v>
      </c>
      <c r="T12" s="17">
        <f>[8]Junho!$H$23</f>
        <v>12.96</v>
      </c>
      <c r="U12" s="17">
        <f>[8]Junho!$H$24</f>
        <v>21.240000000000002</v>
      </c>
      <c r="V12" s="17">
        <f>[8]Junho!$H$25</f>
        <v>19.079999999999998</v>
      </c>
      <c r="W12" s="17">
        <f>[8]Junho!$H$26</f>
        <v>19.079999999999998</v>
      </c>
      <c r="X12" s="17">
        <f>[8]Junho!$H$27</f>
        <v>10.8</v>
      </c>
      <c r="Y12" s="17">
        <f>[8]Junho!$H$28</f>
        <v>18.36</v>
      </c>
      <c r="Z12" s="17">
        <f>[8]Junho!$H$29</f>
        <v>19.079999999999998</v>
      </c>
      <c r="AA12" s="17">
        <f>[8]Junho!$H$30</f>
        <v>19.440000000000001</v>
      </c>
      <c r="AB12" s="17">
        <f>[8]Junho!$H$31</f>
        <v>20.88</v>
      </c>
      <c r="AC12" s="17">
        <f>[8]Junho!$H$32</f>
        <v>15.840000000000002</v>
      </c>
      <c r="AD12" s="17">
        <f>[8]Junho!$H$33</f>
        <v>13.68</v>
      </c>
      <c r="AE12" s="17">
        <f>[8]Junho!$H$34</f>
        <v>20.16</v>
      </c>
      <c r="AF12" s="34">
        <f t="shared" si="1"/>
        <v>27</v>
      </c>
    </row>
    <row r="13" spans="1:32" ht="17.100000000000001" customHeight="1" x14ac:dyDescent="0.2">
      <c r="A13" s="15" t="s">
        <v>5</v>
      </c>
      <c r="B13" s="17">
        <f>[9]Junho!$H$5</f>
        <v>10.8</v>
      </c>
      <c r="C13" s="17">
        <f>[9]Junho!$H$6</f>
        <v>10.44</v>
      </c>
      <c r="D13" s="17">
        <f>[9]Junho!$H$7</f>
        <v>16.920000000000002</v>
      </c>
      <c r="E13" s="17">
        <f>[9]Junho!$H$8</f>
        <v>12.96</v>
      </c>
      <c r="F13" s="17">
        <f>[9]Junho!$H$9</f>
        <v>19.079999999999998</v>
      </c>
      <c r="G13" s="17">
        <f>[9]Junho!$H$10</f>
        <v>9</v>
      </c>
      <c r="H13" s="17">
        <f>[9]Junho!$H$11</f>
        <v>10.8</v>
      </c>
      <c r="I13" s="17">
        <f>[9]Junho!$H$12</f>
        <v>9.7200000000000006</v>
      </c>
      <c r="J13" s="17">
        <f>[9]Junho!$H$13</f>
        <v>9.7200000000000006</v>
      </c>
      <c r="K13" s="17">
        <f>[9]Junho!$H$14</f>
        <v>10.8</v>
      </c>
      <c r="L13" s="17">
        <f>[9]Junho!$H$15</f>
        <v>7.9200000000000008</v>
      </c>
      <c r="M13" s="17">
        <f>[9]Junho!$H$16</f>
        <v>14.04</v>
      </c>
      <c r="N13" s="17">
        <f>[9]Junho!$H$17</f>
        <v>11.16</v>
      </c>
      <c r="O13" s="17">
        <f>[9]Junho!$H$18</f>
        <v>11.879999999999999</v>
      </c>
      <c r="P13" s="17">
        <f>[9]Junho!$H$19</f>
        <v>18.36</v>
      </c>
      <c r="Q13" s="17">
        <f>[9]Junho!$H$20</f>
        <v>14.4</v>
      </c>
      <c r="R13" s="17">
        <f>[9]Junho!$H$21</f>
        <v>12.24</v>
      </c>
      <c r="S13" s="17">
        <f>[9]Junho!$H$22</f>
        <v>22.32</v>
      </c>
      <c r="T13" s="17">
        <f>[9]Junho!$H$23</f>
        <v>19.8</v>
      </c>
      <c r="U13" s="17">
        <f>[9]Junho!$H$24</f>
        <v>10.08</v>
      </c>
      <c r="V13" s="17">
        <f>[9]Junho!$H$25</f>
        <v>10.08</v>
      </c>
      <c r="W13" s="17">
        <f>[9]Junho!$H$26</f>
        <v>11.879999999999999</v>
      </c>
      <c r="X13" s="17">
        <f>[9]Junho!$H$27</f>
        <v>11.16</v>
      </c>
      <c r="Y13" s="17">
        <f>[9]Junho!$H$28</f>
        <v>15.48</v>
      </c>
      <c r="Z13" s="17">
        <f>[9]Junho!$H$29</f>
        <v>12.6</v>
      </c>
      <c r="AA13" s="17">
        <f>[9]Junho!$H$30</f>
        <v>18.720000000000002</v>
      </c>
      <c r="AB13" s="17">
        <f>[9]Junho!$H$31</f>
        <v>19.440000000000001</v>
      </c>
      <c r="AC13" s="17">
        <f>[9]Junho!$H$32</f>
        <v>16.559999999999999</v>
      </c>
      <c r="AD13" s="17">
        <f>[9]Junho!$H$33</f>
        <v>11.879999999999999</v>
      </c>
      <c r="AE13" s="17">
        <f>[9]Junho!$H$34</f>
        <v>9.3600000000000012</v>
      </c>
      <c r="AF13" s="34">
        <f t="shared" si="1"/>
        <v>22.32</v>
      </c>
    </row>
    <row r="14" spans="1:32" ht="17.100000000000001" customHeight="1" x14ac:dyDescent="0.2">
      <c r="A14" s="15" t="s">
        <v>50</v>
      </c>
      <c r="B14" s="17">
        <f>[10]Junho!$H$5</f>
        <v>17.64</v>
      </c>
      <c r="C14" s="17">
        <f>[10]Junho!$H$6</f>
        <v>19.440000000000001</v>
      </c>
      <c r="D14" s="17">
        <f>[10]Junho!$H$7</f>
        <v>21.96</v>
      </c>
      <c r="E14" s="17">
        <f>[10]Junho!$H$8</f>
        <v>21.6</v>
      </c>
      <c r="F14" s="17">
        <f>[10]Junho!$H$9</f>
        <v>24.12</v>
      </c>
      <c r="G14" s="17">
        <f>[10]Junho!$H$10</f>
        <v>23.040000000000003</v>
      </c>
      <c r="H14" s="17">
        <f>[10]Junho!$H$11</f>
        <v>18</v>
      </c>
      <c r="I14" s="17">
        <f>[10]Junho!$H$12</f>
        <v>22.32</v>
      </c>
      <c r="J14" s="17">
        <f>[10]Junho!$H$13</f>
        <v>21.6</v>
      </c>
      <c r="K14" s="17">
        <f>[10]Junho!$H$14</f>
        <v>20.16</v>
      </c>
      <c r="L14" s="17">
        <f>[10]Junho!$H$15</f>
        <v>17.64</v>
      </c>
      <c r="M14" s="17">
        <f>[10]Junho!$H$16</f>
        <v>14.04</v>
      </c>
      <c r="N14" s="17">
        <f>[10]Junho!$H$17</f>
        <v>20.88</v>
      </c>
      <c r="O14" s="17">
        <f>[10]Junho!$H$18</f>
        <v>24.12</v>
      </c>
      <c r="P14" s="17">
        <f>[10]Junho!$H$19</f>
        <v>25.92</v>
      </c>
      <c r="Q14" s="17">
        <f>[10]Junho!$H$20</f>
        <v>21.6</v>
      </c>
      <c r="R14" s="17">
        <f>[10]Junho!$H$21</f>
        <v>21.96</v>
      </c>
      <c r="S14" s="17">
        <f>[10]Junho!$H$22</f>
        <v>19.079999999999998</v>
      </c>
      <c r="T14" s="17">
        <f>[10]Junho!$H$23</f>
        <v>16.920000000000002</v>
      </c>
      <c r="U14" s="17">
        <f>[10]Junho!$H$24</f>
        <v>22.68</v>
      </c>
      <c r="V14" s="17">
        <f>[10]Junho!$H$25</f>
        <v>21.6</v>
      </c>
      <c r="W14" s="17">
        <f>[10]Junho!$H$26</f>
        <v>19.079999999999998</v>
      </c>
      <c r="X14" s="17">
        <f>[10]Junho!$H$27</f>
        <v>18</v>
      </c>
      <c r="Y14" s="17">
        <f>[10]Junho!$H$28</f>
        <v>22.32</v>
      </c>
      <c r="Z14" s="17">
        <f>[10]Junho!$H$29</f>
        <v>21.96</v>
      </c>
      <c r="AA14" s="17">
        <f>[10]Junho!$H$30</f>
        <v>25.2</v>
      </c>
      <c r="AB14" s="17">
        <f>[10]Junho!$H$31</f>
        <v>25.2</v>
      </c>
      <c r="AC14" s="17">
        <f>[10]Junho!$H$32</f>
        <v>19.079999999999998</v>
      </c>
      <c r="AD14" s="17">
        <f>[10]Junho!$H$33</f>
        <v>21.240000000000002</v>
      </c>
      <c r="AE14" s="17">
        <f>[10]Junho!$H$34</f>
        <v>27.720000000000002</v>
      </c>
      <c r="AF14" s="34">
        <f t="shared" si="1"/>
        <v>27.720000000000002</v>
      </c>
    </row>
    <row r="15" spans="1:32" ht="17.100000000000001" customHeight="1" x14ac:dyDescent="0.2">
      <c r="A15" s="15" t="s">
        <v>6</v>
      </c>
      <c r="B15" s="17">
        <f>[11]Junho!$H$5</f>
        <v>6.84</v>
      </c>
      <c r="C15" s="17">
        <f>[11]Junho!$H$6</f>
        <v>10.08</v>
      </c>
      <c r="D15" s="17">
        <f>[11]Junho!$H$7</f>
        <v>12.24</v>
      </c>
      <c r="E15" s="17">
        <f>[11]Junho!$H$8</f>
        <v>9.7200000000000006</v>
      </c>
      <c r="F15" s="17">
        <f>[11]Junho!$H$9</f>
        <v>5.7600000000000007</v>
      </c>
      <c r="G15" s="17">
        <f>[11]Junho!$H$10</f>
        <v>6.84</v>
      </c>
      <c r="H15" s="17">
        <f>[11]Junho!$H$11</f>
        <v>2.52</v>
      </c>
      <c r="I15" s="17">
        <f>[11]Junho!$H$12</f>
        <v>6.12</v>
      </c>
      <c r="J15" s="17">
        <f>[11]Junho!$H$13</f>
        <v>6.84</v>
      </c>
      <c r="K15" s="17">
        <f>[11]Junho!$H$14</f>
        <v>10.44</v>
      </c>
      <c r="L15" s="17">
        <f>[11]Junho!$H$15</f>
        <v>6.84</v>
      </c>
      <c r="M15" s="17">
        <f>[11]Junho!$H$16</f>
        <v>1.8</v>
      </c>
      <c r="N15" s="17">
        <f>[11]Junho!$H$17</f>
        <v>11.520000000000001</v>
      </c>
      <c r="O15" s="17">
        <f>[11]Junho!$H$18</f>
        <v>15.840000000000002</v>
      </c>
      <c r="P15" s="17">
        <f>[11]Junho!$H$19</f>
        <v>12.6</v>
      </c>
      <c r="Q15" s="17">
        <f>[11]Junho!$H$20</f>
        <v>6.84</v>
      </c>
      <c r="R15" s="17">
        <f>[11]Junho!$H$21</f>
        <v>6.12</v>
      </c>
      <c r="S15" s="17">
        <f>[11]Junho!$H$22</f>
        <v>19.8</v>
      </c>
      <c r="T15" s="17">
        <f>[11]Junho!$H$23</f>
        <v>11.879999999999999</v>
      </c>
      <c r="U15" s="17">
        <f>[11]Junho!$H$24</f>
        <v>10.8</v>
      </c>
      <c r="V15" s="17">
        <f>[11]Junho!$H$25</f>
        <v>7.9200000000000008</v>
      </c>
      <c r="W15" s="17">
        <f>[11]Junho!$H$26</f>
        <v>6.12</v>
      </c>
      <c r="X15" s="17">
        <f>[11]Junho!$H$27</f>
        <v>3.24</v>
      </c>
      <c r="Y15" s="17">
        <f>[11]Junho!$H$28</f>
        <v>3.9600000000000004</v>
      </c>
      <c r="Z15" s="17">
        <f>[11]Junho!$H$29</f>
        <v>7.5600000000000005</v>
      </c>
      <c r="AA15" s="17">
        <f>[11]Junho!$H$30</f>
        <v>6.84</v>
      </c>
      <c r="AB15" s="17">
        <f>[11]Junho!$H$31</f>
        <v>8.64</v>
      </c>
      <c r="AC15" s="17">
        <f>[11]Junho!$H$32</f>
        <v>3.9600000000000004</v>
      </c>
      <c r="AD15" s="17">
        <f>[11]Junho!$H$33</f>
        <v>6.48</v>
      </c>
      <c r="AE15" s="17">
        <f>[11]Junho!$H$34</f>
        <v>16.559999999999999</v>
      </c>
      <c r="AF15" s="34">
        <f t="shared" ref="AF15:AF29" si="3">MAX(B15:AE15)</f>
        <v>19.8</v>
      </c>
    </row>
    <row r="16" spans="1:32" ht="17.100000000000001" customHeight="1" x14ac:dyDescent="0.2">
      <c r="A16" s="15" t="s">
        <v>7</v>
      </c>
      <c r="B16" s="17">
        <f>[12]Junho!$H$5</f>
        <v>10.8</v>
      </c>
      <c r="C16" s="17">
        <f>[12]Junho!$H$6</f>
        <v>10.44</v>
      </c>
      <c r="D16" s="17">
        <f>[12]Junho!$H$7</f>
        <v>13.32</v>
      </c>
      <c r="E16" s="17">
        <f>[12]Junho!$H$8</f>
        <v>12.6</v>
      </c>
      <c r="F16" s="17">
        <f>[12]Junho!$H$9</f>
        <v>14.4</v>
      </c>
      <c r="G16" s="17">
        <f>[12]Junho!$H$10</f>
        <v>15.120000000000001</v>
      </c>
      <c r="H16" s="17">
        <f>[12]Junho!$H$11</f>
        <v>7.9200000000000008</v>
      </c>
      <c r="I16" s="17">
        <f>[12]Junho!$H$12</f>
        <v>14.4</v>
      </c>
      <c r="J16" s="17">
        <f>[12]Junho!$H$13</f>
        <v>14.04</v>
      </c>
      <c r="K16" s="17">
        <f>[12]Junho!$H$14</f>
        <v>13.68</v>
      </c>
      <c r="L16" s="17">
        <f>[12]Junho!$H$15</f>
        <v>19.079999999999998</v>
      </c>
      <c r="M16" s="17">
        <f>[12]Junho!$H$16</f>
        <v>9</v>
      </c>
      <c r="N16" s="17">
        <f>[12]Junho!$H$17</f>
        <v>13.68</v>
      </c>
      <c r="O16" s="17">
        <f>[12]Junho!$H$18</f>
        <v>20.16</v>
      </c>
      <c r="P16" s="17">
        <f>[12]Junho!$H$19</f>
        <v>21.6</v>
      </c>
      <c r="Q16" s="17">
        <f>[12]Junho!$H$20</f>
        <v>13.32</v>
      </c>
      <c r="R16" s="17">
        <f>[12]Junho!$H$21</f>
        <v>12.24</v>
      </c>
      <c r="S16" s="17">
        <f>[12]Junho!$H$22</f>
        <v>14.04</v>
      </c>
      <c r="T16" s="17">
        <f>[12]Junho!$H$23</f>
        <v>16.559999999999999</v>
      </c>
      <c r="U16" s="17">
        <f>[12]Junho!$H$24</f>
        <v>19.440000000000001</v>
      </c>
      <c r="V16" s="17">
        <f>[12]Junho!$H$25</f>
        <v>12.96</v>
      </c>
      <c r="W16" s="17">
        <f>[12]Junho!$H$26</f>
        <v>15.840000000000002</v>
      </c>
      <c r="X16" s="17">
        <f>[12]Junho!$H$27</f>
        <v>10.8</v>
      </c>
      <c r="Y16" s="17">
        <f>[12]Junho!$H$28</f>
        <v>14.76</v>
      </c>
      <c r="Z16" s="17">
        <f>[12]Junho!$H$29</f>
        <v>19.079999999999998</v>
      </c>
      <c r="AA16" s="17">
        <f>[12]Junho!$H$30</f>
        <v>16.2</v>
      </c>
      <c r="AB16" s="17">
        <f>[12]Junho!$H$31</f>
        <v>17.28</v>
      </c>
      <c r="AC16" s="17">
        <f>[12]Junho!$H$32</f>
        <v>18.720000000000002</v>
      </c>
      <c r="AD16" s="17">
        <f>[12]Junho!$H$33</f>
        <v>19.440000000000001</v>
      </c>
      <c r="AE16" s="17">
        <f>[12]Junho!$H$34</f>
        <v>14.4</v>
      </c>
      <c r="AF16" s="34">
        <f t="shared" si="3"/>
        <v>21.6</v>
      </c>
    </row>
    <row r="17" spans="1:32" ht="17.100000000000001" customHeight="1" x14ac:dyDescent="0.2">
      <c r="A17" s="15" t="s">
        <v>8</v>
      </c>
      <c r="B17" s="17">
        <f>[13]Junho!$H$5</f>
        <v>10.44</v>
      </c>
      <c r="C17" s="17">
        <f>[13]Junho!$H$6</f>
        <v>17.64</v>
      </c>
      <c r="D17" s="17">
        <f>[13]Junho!$H$7</f>
        <v>16.920000000000002</v>
      </c>
      <c r="E17" s="17">
        <f>[13]Junho!$H$8</f>
        <v>14.04</v>
      </c>
      <c r="F17" s="17">
        <f>[13]Junho!$H$9</f>
        <v>16.920000000000002</v>
      </c>
      <c r="G17" s="17">
        <f>[13]Junho!$H$10</f>
        <v>18.720000000000002</v>
      </c>
      <c r="H17" s="17">
        <f>[13]Junho!$H$11</f>
        <v>10.8</v>
      </c>
      <c r="I17" s="17">
        <f>[13]Junho!$H$12</f>
        <v>10.8</v>
      </c>
      <c r="J17" s="17">
        <f>[13]Junho!$H$13</f>
        <v>12.96</v>
      </c>
      <c r="K17" s="17">
        <f>[13]Junho!$H$14</f>
        <v>12.24</v>
      </c>
      <c r="L17" s="17">
        <f>[13]Junho!$H$15</f>
        <v>20.16</v>
      </c>
      <c r="M17" s="17">
        <f>[13]Junho!$H$16</f>
        <v>17.28</v>
      </c>
      <c r="N17" s="17">
        <f>[13]Junho!$H$17</f>
        <v>15.120000000000001</v>
      </c>
      <c r="O17" s="17">
        <f>[13]Junho!$H$18</f>
        <v>25.2</v>
      </c>
      <c r="P17" s="17">
        <f>[13]Junho!$H$19</f>
        <v>26.64</v>
      </c>
      <c r="Q17" s="17">
        <f>[13]Junho!$H$20</f>
        <v>14.4</v>
      </c>
      <c r="R17" s="17">
        <f>[13]Junho!$H$21</f>
        <v>14.4</v>
      </c>
      <c r="S17" s="17">
        <f>[13]Junho!$H$22</f>
        <v>18.36</v>
      </c>
      <c r="T17" s="17">
        <f>[13]Junho!$H$23</f>
        <v>17.64</v>
      </c>
      <c r="U17" s="17">
        <f>[13]Junho!$H$24</f>
        <v>21.6</v>
      </c>
      <c r="V17" s="17">
        <f>[13]Junho!$H$25</f>
        <v>17.28</v>
      </c>
      <c r="W17" s="17">
        <f>[13]Junho!$H$26</f>
        <v>14.4</v>
      </c>
      <c r="X17" s="17">
        <f>[13]Junho!$H$27</f>
        <v>10.8</v>
      </c>
      <c r="Y17" s="17">
        <f>[13]Junho!$H$28</f>
        <v>22.68</v>
      </c>
      <c r="Z17" s="17">
        <f>[13]Junho!$H$29</f>
        <v>25.92</v>
      </c>
      <c r="AA17" s="17">
        <f>[13]Junho!$H$30</f>
        <v>20.88</v>
      </c>
      <c r="AB17" s="17">
        <f>[13]Junho!$H$31</f>
        <v>19.8</v>
      </c>
      <c r="AC17" s="17">
        <f>[13]Junho!$H$32</f>
        <v>20.16</v>
      </c>
      <c r="AD17" s="17">
        <f>[13]Junho!$H$33</f>
        <v>23.400000000000002</v>
      </c>
      <c r="AE17" s="17">
        <f>[13]Junho!$H$34</f>
        <v>15.48</v>
      </c>
      <c r="AF17" s="34">
        <f t="shared" si="3"/>
        <v>26.64</v>
      </c>
    </row>
    <row r="18" spans="1:32" ht="17.100000000000001" customHeight="1" x14ac:dyDescent="0.2">
      <c r="A18" s="15" t="s">
        <v>9</v>
      </c>
      <c r="B18" s="17">
        <f>[14]Junho!$H$5</f>
        <v>12.24</v>
      </c>
      <c r="C18" s="17">
        <f>[14]Junho!$H$6</f>
        <v>11.16</v>
      </c>
      <c r="D18" s="17">
        <f>[14]Junho!$H$7</f>
        <v>12.6</v>
      </c>
      <c r="E18" s="17">
        <f>[14]Junho!$H$8</f>
        <v>11.520000000000001</v>
      </c>
      <c r="F18" s="17">
        <f>[14]Junho!$H$9</f>
        <v>14.04</v>
      </c>
      <c r="G18" s="17">
        <f>[14]Junho!$H$10</f>
        <v>17.28</v>
      </c>
      <c r="H18" s="17">
        <f>[14]Junho!$H$11</f>
        <v>12.96</v>
      </c>
      <c r="I18" s="17">
        <f>[14]Junho!$H$12</f>
        <v>15.840000000000002</v>
      </c>
      <c r="J18" s="17">
        <f>[14]Junho!$H$13</f>
        <v>19.079999999999998</v>
      </c>
      <c r="K18" s="17">
        <f>[14]Junho!$H$14</f>
        <v>17.64</v>
      </c>
      <c r="L18" s="17">
        <f>[14]Junho!$H$15</f>
        <v>27.36</v>
      </c>
      <c r="M18" s="17">
        <f>[14]Junho!$H$16</f>
        <v>8.64</v>
      </c>
      <c r="N18" s="17">
        <f>[14]Junho!$H$17</f>
        <v>16.559999999999999</v>
      </c>
      <c r="O18" s="17">
        <f>[14]Junho!$H$18</f>
        <v>30.96</v>
      </c>
      <c r="P18" s="17">
        <f>[14]Junho!$H$19</f>
        <v>28.08</v>
      </c>
      <c r="Q18" s="17">
        <f>[14]Junho!$H$20</f>
        <v>13.32</v>
      </c>
      <c r="R18" s="17">
        <f>[14]Junho!$H$21</f>
        <v>14.76</v>
      </c>
      <c r="S18" s="17">
        <f>[14]Junho!$H$22</f>
        <v>18.36</v>
      </c>
      <c r="T18" s="17">
        <f>[14]Junho!$H$23</f>
        <v>17.28</v>
      </c>
      <c r="U18" s="17">
        <f>[14]Junho!$H$24</f>
        <v>18.720000000000002</v>
      </c>
      <c r="V18" s="17">
        <f>[14]Junho!$H$25</f>
        <v>14.04</v>
      </c>
      <c r="W18" s="17">
        <f>[14]Junho!$H$26</f>
        <v>16.2</v>
      </c>
      <c r="X18" s="17">
        <f>[14]Junho!$H$27</f>
        <v>8.2799999999999994</v>
      </c>
      <c r="Y18" s="17">
        <f>[14]Junho!$H$28</f>
        <v>16.559999999999999</v>
      </c>
      <c r="Z18" s="17">
        <f>[14]Junho!$H$29</f>
        <v>19.079999999999998</v>
      </c>
      <c r="AA18" s="17">
        <f>[14]Junho!$H$30</f>
        <v>22.32</v>
      </c>
      <c r="AB18" s="17">
        <f>[14]Junho!$H$31</f>
        <v>15.48</v>
      </c>
      <c r="AC18" s="17">
        <f>[14]Junho!$H$32</f>
        <v>15.840000000000002</v>
      </c>
      <c r="AD18" s="17">
        <f>[14]Junho!$H$33</f>
        <v>21.6</v>
      </c>
      <c r="AE18" s="17">
        <f>[14]Junho!$H$34</f>
        <v>15.840000000000002</v>
      </c>
      <c r="AF18" s="34">
        <f t="shared" si="3"/>
        <v>30.96</v>
      </c>
    </row>
    <row r="19" spans="1:32" ht="17.100000000000001" customHeight="1" x14ac:dyDescent="0.2">
      <c r="A19" s="15" t="s">
        <v>49</v>
      </c>
      <c r="B19" s="17">
        <f>[15]Junho!$H$5</f>
        <v>7.9200000000000008</v>
      </c>
      <c r="C19" s="17">
        <f>[15]Junho!$H$6</f>
        <v>11.879999999999999</v>
      </c>
      <c r="D19" s="17">
        <f>[15]Junho!$H$7</f>
        <v>10.08</v>
      </c>
      <c r="E19" s="17">
        <f>[15]Junho!$H$8</f>
        <v>10.8</v>
      </c>
      <c r="F19" s="17">
        <f>[15]Junho!$H$9</f>
        <v>14.04</v>
      </c>
      <c r="G19" s="17">
        <f>[15]Junho!$H$10</f>
        <v>14.76</v>
      </c>
      <c r="H19" s="17">
        <f>[15]Junho!$H$11</f>
        <v>10.8</v>
      </c>
      <c r="I19" s="17">
        <f>[15]Junho!$H$12</f>
        <v>14.76</v>
      </c>
      <c r="J19" s="17">
        <f>[15]Junho!$H$13</f>
        <v>13.68</v>
      </c>
      <c r="K19" s="17">
        <f>[15]Junho!$H$14</f>
        <v>14.04</v>
      </c>
      <c r="L19" s="17">
        <f>[15]Junho!$H$15</f>
        <v>15.840000000000002</v>
      </c>
      <c r="M19" s="17">
        <f>[15]Junho!$H$16</f>
        <v>11.520000000000001</v>
      </c>
      <c r="N19" s="17">
        <f>[15]Junho!$H$17</f>
        <v>16.920000000000002</v>
      </c>
      <c r="O19" s="17">
        <f>[15]Junho!$H$18</f>
        <v>12.6</v>
      </c>
      <c r="P19" s="17">
        <f>[15]Junho!$H$19</f>
        <v>11.879999999999999</v>
      </c>
      <c r="Q19" s="17">
        <f>[15]Junho!$H$20</f>
        <v>10.8</v>
      </c>
      <c r="R19" s="17">
        <f>[15]Junho!$H$21</f>
        <v>18</v>
      </c>
      <c r="S19" s="17">
        <f>[15]Junho!$H$22</f>
        <v>14.04</v>
      </c>
      <c r="T19" s="17">
        <f>[15]Junho!$H$23</f>
        <v>7.2</v>
      </c>
      <c r="U19" s="17">
        <f>[15]Junho!$H$24</f>
        <v>14.4</v>
      </c>
      <c r="V19" s="17">
        <f>[15]Junho!$H$25</f>
        <v>12.6</v>
      </c>
      <c r="W19" s="17">
        <f>[15]Junho!$H$26</f>
        <v>12.96</v>
      </c>
      <c r="X19" s="17">
        <f>[15]Junho!$H$27</f>
        <v>8.2799999999999994</v>
      </c>
      <c r="Y19" s="17">
        <f>[15]Junho!$H$28</f>
        <v>8.2799999999999994</v>
      </c>
      <c r="Z19" s="17">
        <f>[15]Junho!$H$29</f>
        <v>12.24</v>
      </c>
      <c r="AA19" s="17">
        <f>[15]Junho!$H$30</f>
        <v>11.520000000000001</v>
      </c>
      <c r="AB19" s="17">
        <f>[15]Junho!$H$31</f>
        <v>12.96</v>
      </c>
      <c r="AC19" s="17">
        <f>[15]Junho!$H$32</f>
        <v>13.68</v>
      </c>
      <c r="AD19" s="17">
        <f>[15]Junho!$H$33</f>
        <v>19.079999999999998</v>
      </c>
      <c r="AE19" s="17">
        <f>[15]Junho!$H$34</f>
        <v>11.879999999999999</v>
      </c>
      <c r="AF19" s="34">
        <f t="shared" si="3"/>
        <v>19.079999999999998</v>
      </c>
    </row>
    <row r="20" spans="1:32" ht="17.100000000000001" customHeight="1" x14ac:dyDescent="0.2">
      <c r="A20" s="15" t="s">
        <v>10</v>
      </c>
      <c r="B20" s="17">
        <f>[16]Junho!$H$5</f>
        <v>0.36000000000000004</v>
      </c>
      <c r="C20" s="17">
        <f>[16]Junho!$H$6</f>
        <v>0</v>
      </c>
      <c r="D20" s="17">
        <f>[16]Junho!$H$7</f>
        <v>1.4400000000000002</v>
      </c>
      <c r="E20" s="17">
        <f>[16]Junho!$H$8</f>
        <v>6.84</v>
      </c>
      <c r="F20" s="17">
        <f>[16]Junho!$H$9</f>
        <v>14.04</v>
      </c>
      <c r="G20" s="17">
        <f>[16]Junho!$H$10</f>
        <v>14.04</v>
      </c>
      <c r="H20" s="17">
        <f>[16]Junho!$H$11</f>
        <v>0.72000000000000008</v>
      </c>
      <c r="I20" s="17">
        <f>[16]Junho!$H$12</f>
        <v>3.6</v>
      </c>
      <c r="J20" s="17">
        <f>[16]Junho!$H$13</f>
        <v>9</v>
      </c>
      <c r="K20" s="17">
        <f>[16]Junho!$H$14</f>
        <v>4.32</v>
      </c>
      <c r="L20" s="17">
        <f>[16]Junho!$H$15</f>
        <v>14.76</v>
      </c>
      <c r="M20" s="17">
        <f>[16]Junho!$H$16</f>
        <v>1.08</v>
      </c>
      <c r="N20" s="17">
        <f>[16]Junho!$H$17</f>
        <v>5.4</v>
      </c>
      <c r="O20" s="17">
        <f>[16]Junho!$H$18</f>
        <v>5.7600000000000007</v>
      </c>
      <c r="P20" s="17">
        <f>[16]Junho!$H$19</f>
        <v>10.44</v>
      </c>
      <c r="Q20" s="17">
        <f>[16]Junho!$H$20</f>
        <v>1.4400000000000002</v>
      </c>
      <c r="R20" s="17">
        <f>[16]Junho!$H$21</f>
        <v>7.2</v>
      </c>
      <c r="S20" s="17">
        <f>[16]Junho!$H$22</f>
        <v>10.08</v>
      </c>
      <c r="T20" s="17">
        <f>[16]Junho!$H$23</f>
        <v>7.9200000000000008</v>
      </c>
      <c r="U20" s="17">
        <f>[16]Junho!$H$24</f>
        <v>14.04</v>
      </c>
      <c r="V20" s="17">
        <f>[16]Junho!$H$25</f>
        <v>3.9600000000000004</v>
      </c>
      <c r="W20" s="17">
        <f>[16]Junho!$H$26</f>
        <v>13.32</v>
      </c>
      <c r="X20" s="17">
        <f>[16]Junho!$H$27</f>
        <v>0.36000000000000004</v>
      </c>
      <c r="Y20" s="17">
        <f>[16]Junho!$H$28</f>
        <v>7.2</v>
      </c>
      <c r="Z20" s="17">
        <f>[16]Junho!$H$29</f>
        <v>8.64</v>
      </c>
      <c r="AA20" s="17">
        <f>[16]Junho!$H$30</f>
        <v>5.04</v>
      </c>
      <c r="AB20" s="17">
        <f>[16]Junho!$H$31</f>
        <v>2.8800000000000003</v>
      </c>
      <c r="AC20" s="17">
        <f>[16]Junho!$H$32</f>
        <v>9.3600000000000012</v>
      </c>
      <c r="AD20" s="17">
        <f>[16]Junho!$H$33</f>
        <v>10.08</v>
      </c>
      <c r="AE20" s="17">
        <f>[16]Junho!$H$34</f>
        <v>4.6800000000000006</v>
      </c>
      <c r="AF20" s="34">
        <f t="shared" si="3"/>
        <v>14.76</v>
      </c>
    </row>
    <row r="21" spans="1:32" ht="17.100000000000001" customHeight="1" x14ac:dyDescent="0.2">
      <c r="A21" s="15" t="s">
        <v>11</v>
      </c>
      <c r="B21" s="17">
        <f>[17]Junho!$H$5</f>
        <v>9.3600000000000012</v>
      </c>
      <c r="C21" s="17">
        <f>[17]Junho!$H$6</f>
        <v>8.64</v>
      </c>
      <c r="D21" s="17">
        <f>[17]Junho!$H$7</f>
        <v>9.3600000000000012</v>
      </c>
      <c r="E21" s="17">
        <f>[17]Junho!$H$8</f>
        <v>8.64</v>
      </c>
      <c r="F21" s="17">
        <f>[17]Junho!$H$9</f>
        <v>10.44</v>
      </c>
      <c r="G21" s="17">
        <f>[17]Junho!$H$10</f>
        <v>6.84</v>
      </c>
      <c r="H21" s="17">
        <f>[17]Junho!$H$11</f>
        <v>4.6800000000000006</v>
      </c>
      <c r="I21" s="17">
        <f>[17]Junho!$H$12</f>
        <v>7.2</v>
      </c>
      <c r="J21" s="17">
        <f>[17]Junho!$H$13</f>
        <v>6.48</v>
      </c>
      <c r="K21" s="17">
        <f>[17]Junho!$H$14</f>
        <v>5.4</v>
      </c>
      <c r="L21" s="17">
        <f>[17]Junho!$H$15</f>
        <v>9</v>
      </c>
      <c r="M21" s="17">
        <f>[17]Junho!$H$16</f>
        <v>13.68</v>
      </c>
      <c r="N21" s="17">
        <f>[17]Junho!$H$17</f>
        <v>8.64</v>
      </c>
      <c r="O21" s="17">
        <f>[17]Junho!$H$18</f>
        <v>11.16</v>
      </c>
      <c r="P21" s="17">
        <f>[17]Junho!$H$19</f>
        <v>11.520000000000001</v>
      </c>
      <c r="Q21" s="17">
        <f>[17]Junho!$H$20</f>
        <v>6.84</v>
      </c>
      <c r="R21" s="17">
        <f>[17]Junho!$H$21</f>
        <v>5.7600000000000007</v>
      </c>
      <c r="S21" s="17">
        <f>[17]Junho!$H$22</f>
        <v>11.879999999999999</v>
      </c>
      <c r="T21" s="17">
        <f>[17]Junho!$H$23</f>
        <v>9.7200000000000006</v>
      </c>
      <c r="U21" s="17">
        <f>[17]Junho!$H$24</f>
        <v>14.04</v>
      </c>
      <c r="V21" s="17">
        <f>[17]Junho!$H$25</f>
        <v>5.4</v>
      </c>
      <c r="W21" s="17">
        <f>[17]Junho!$H$26</f>
        <v>7.2</v>
      </c>
      <c r="X21" s="17">
        <f>[17]Junho!$H$27</f>
        <v>6.48</v>
      </c>
      <c r="Y21" s="17">
        <f>[17]Junho!$H$28</f>
        <v>11.879999999999999</v>
      </c>
      <c r="Z21" s="17">
        <f>[17]Junho!$H$29</f>
        <v>12.6</v>
      </c>
      <c r="AA21" s="17">
        <f>[17]Junho!$H$30</f>
        <v>12.24</v>
      </c>
      <c r="AB21" s="17">
        <f>[17]Junho!$H$31</f>
        <v>11.16</v>
      </c>
      <c r="AC21" s="17">
        <f>[17]Junho!$H$32</f>
        <v>8.64</v>
      </c>
      <c r="AD21" s="17">
        <f>[17]Junho!$H$33</f>
        <v>6.48</v>
      </c>
      <c r="AE21" s="17">
        <f>[17]Junho!$H$34</f>
        <v>9</v>
      </c>
      <c r="AF21" s="34">
        <f t="shared" si="3"/>
        <v>14.04</v>
      </c>
    </row>
    <row r="22" spans="1:32" ht="17.100000000000001" customHeight="1" x14ac:dyDescent="0.2">
      <c r="A22" s="15" t="s">
        <v>12</v>
      </c>
      <c r="B22" s="17" t="str">
        <f>[18]Junho!$H$5</f>
        <v>*</v>
      </c>
      <c r="C22" s="17" t="str">
        <f>[18]Junho!$H$6</f>
        <v>*</v>
      </c>
      <c r="D22" s="17" t="str">
        <f>[18]Junho!$H$7</f>
        <v>*</v>
      </c>
      <c r="E22" s="17" t="str">
        <f>[18]Junho!$H$8</f>
        <v>*</v>
      </c>
      <c r="F22" s="17" t="str">
        <f>[18]Junho!$H$9</f>
        <v>*</v>
      </c>
      <c r="G22" s="17" t="str">
        <f>[18]Junho!$H$10</f>
        <v>*</v>
      </c>
      <c r="H22" s="17" t="str">
        <f>[18]Junho!$H$11</f>
        <v>*</v>
      </c>
      <c r="I22" s="17" t="str">
        <f>[18]Junho!$H$12</f>
        <v>*</v>
      </c>
      <c r="J22" s="17" t="str">
        <f>[18]Junho!$H$13</f>
        <v>*</v>
      </c>
      <c r="K22" s="17" t="str">
        <f>[18]Junho!$H$14</f>
        <v>*</v>
      </c>
      <c r="L22" s="17" t="str">
        <f>[18]Junho!$H$15</f>
        <v>*</v>
      </c>
      <c r="M22" s="17" t="str">
        <f>[18]Junho!$H$16</f>
        <v>*</v>
      </c>
      <c r="N22" s="17" t="str">
        <f>[18]Junho!$H$17</f>
        <v>*</v>
      </c>
      <c r="O22" s="17" t="str">
        <f>[18]Junho!$H$18</f>
        <v>*</v>
      </c>
      <c r="P22" s="17" t="str">
        <f>[18]Junho!$H$19</f>
        <v>*</v>
      </c>
      <c r="Q22" s="17" t="str">
        <f>[18]Junho!$H$20</f>
        <v>*</v>
      </c>
      <c r="R22" s="17" t="str">
        <f>[18]Junho!$H$21</f>
        <v>*</v>
      </c>
      <c r="S22" s="17" t="str">
        <f>[18]Junho!$H$22</f>
        <v>*</v>
      </c>
      <c r="T22" s="17" t="str">
        <f>[18]Junho!$H$23</f>
        <v>*</v>
      </c>
      <c r="U22" s="17" t="str">
        <f>[18]Junho!$H$24</f>
        <v>*</v>
      </c>
      <c r="V22" s="17" t="str">
        <f>[18]Junho!$H$25</f>
        <v>*</v>
      </c>
      <c r="W22" s="17" t="str">
        <f>[18]Junho!$H$26</f>
        <v>*</v>
      </c>
      <c r="X22" s="17" t="str">
        <f>[18]Junho!$H$27</f>
        <v>*</v>
      </c>
      <c r="Y22" s="17" t="str">
        <f>[18]Junho!$H$28</f>
        <v>*</v>
      </c>
      <c r="Z22" s="17" t="str">
        <f>[18]Junho!$H$29</f>
        <v>*</v>
      </c>
      <c r="AA22" s="17" t="str">
        <f>[18]Junho!$H$30</f>
        <v>*</v>
      </c>
      <c r="AB22" s="17" t="str">
        <f>[18]Junho!$H$31</f>
        <v>*</v>
      </c>
      <c r="AC22" s="17" t="str">
        <f>[18]Junho!$H$32</f>
        <v>*</v>
      </c>
      <c r="AD22" s="17" t="str">
        <f>[18]Junho!$H$33</f>
        <v>*</v>
      </c>
      <c r="AE22" s="17" t="str">
        <f>[18]Junho!$H$34</f>
        <v>*</v>
      </c>
      <c r="AF22" s="34" t="s">
        <v>137</v>
      </c>
    </row>
    <row r="23" spans="1:32" ht="17.100000000000001" customHeight="1" x14ac:dyDescent="0.2">
      <c r="A23" s="15" t="s">
        <v>13</v>
      </c>
      <c r="B23" s="17">
        <f>[19]Junho!$H$5</f>
        <v>8.2799999999999994</v>
      </c>
      <c r="C23" s="17">
        <f>[19]Junho!$H$6</f>
        <v>7.9200000000000008</v>
      </c>
      <c r="D23" s="17">
        <f>[19]Junho!$H$7</f>
        <v>14.4</v>
      </c>
      <c r="E23" s="17">
        <f>[19]Junho!$H$8</f>
        <v>12.24</v>
      </c>
      <c r="F23" s="17">
        <f>[19]Junho!$H$9</f>
        <v>13.32</v>
      </c>
      <c r="G23" s="17">
        <f>[19]Junho!$H$10</f>
        <v>20.88</v>
      </c>
      <c r="H23" s="17">
        <f>[19]Junho!$H$11</f>
        <v>21.6</v>
      </c>
      <c r="I23" s="17">
        <f>[19]Junho!$H$12</f>
        <v>21.240000000000002</v>
      </c>
      <c r="J23" s="17">
        <f>[19]Junho!$H$13</f>
        <v>19.440000000000001</v>
      </c>
      <c r="K23" s="17">
        <f>[19]Junho!$H$14</f>
        <v>18.36</v>
      </c>
      <c r="L23" s="17">
        <f>[19]Junho!$H$15</f>
        <v>16.559999999999999</v>
      </c>
      <c r="M23" s="17">
        <f>[19]Junho!$H$16</f>
        <v>14.4</v>
      </c>
      <c r="N23" s="17">
        <f>[19]Junho!$H$17</f>
        <v>21.6</v>
      </c>
      <c r="O23" s="17">
        <f>[19]Junho!$H$18</f>
        <v>25.2</v>
      </c>
      <c r="P23" s="17">
        <f>[19]Junho!$H$19</f>
        <v>23.400000000000002</v>
      </c>
      <c r="Q23" s="17">
        <f>[19]Junho!$H$20</f>
        <v>12.6</v>
      </c>
      <c r="R23" s="17">
        <f>[19]Junho!$H$21</f>
        <v>27</v>
      </c>
      <c r="S23" s="17">
        <f>[19]Junho!$H$22</f>
        <v>29.52</v>
      </c>
      <c r="T23" s="17">
        <f>[19]Junho!$H$23</f>
        <v>19.8</v>
      </c>
      <c r="U23" s="17">
        <f>[19]Junho!$H$24</f>
        <v>10.08</v>
      </c>
      <c r="V23" s="17">
        <f>[19]Junho!$H$25</f>
        <v>18.36</v>
      </c>
      <c r="W23" s="17">
        <f>[19]Junho!$H$26</f>
        <v>16.559999999999999</v>
      </c>
      <c r="X23" s="17">
        <f>[19]Junho!$H$27</f>
        <v>11.16</v>
      </c>
      <c r="Y23" s="17">
        <f>[19]Junho!$H$28</f>
        <v>11.520000000000001</v>
      </c>
      <c r="Z23" s="17">
        <f>[19]Junho!$H$29</f>
        <v>18.720000000000002</v>
      </c>
      <c r="AA23" s="17">
        <f>[19]Junho!$H$30</f>
        <v>16.920000000000002</v>
      </c>
      <c r="AB23" s="17">
        <f>[19]Junho!$H$31</f>
        <v>18.36</v>
      </c>
      <c r="AC23" s="17">
        <f>[19]Junho!$H$32</f>
        <v>22.32</v>
      </c>
      <c r="AD23" s="17">
        <f>[19]Junho!$H$33</f>
        <v>26.64</v>
      </c>
      <c r="AE23" s="17">
        <f>[19]Junho!$H$34</f>
        <v>23.040000000000003</v>
      </c>
      <c r="AF23" s="34">
        <f t="shared" si="3"/>
        <v>29.52</v>
      </c>
    </row>
    <row r="24" spans="1:32" ht="17.100000000000001" customHeight="1" x14ac:dyDescent="0.2">
      <c r="A24" s="15" t="s">
        <v>14</v>
      </c>
      <c r="B24" s="17">
        <f>[20]Junho!$H$5</f>
        <v>15.120000000000001</v>
      </c>
      <c r="C24" s="17">
        <f>[20]Junho!$H$6</f>
        <v>11.879999999999999</v>
      </c>
      <c r="D24" s="17">
        <f>[20]Junho!$H$7</f>
        <v>10.08</v>
      </c>
      <c r="E24" s="17">
        <f>[20]Junho!$H$8</f>
        <v>11.16</v>
      </c>
      <c r="F24" s="17">
        <f>[20]Junho!$H$9</f>
        <v>13.32</v>
      </c>
      <c r="G24" s="17">
        <f>[20]Junho!$H$10</f>
        <v>14.04</v>
      </c>
      <c r="H24" s="17">
        <f>[20]Junho!$H$11</f>
        <v>12.6</v>
      </c>
      <c r="I24" s="17">
        <f>[20]Junho!$H$12</f>
        <v>17.64</v>
      </c>
      <c r="J24" s="17">
        <f>[20]Junho!$H$13</f>
        <v>10.44</v>
      </c>
      <c r="K24" s="17">
        <f>[20]Junho!$H$14</f>
        <v>13.68</v>
      </c>
      <c r="L24" s="17">
        <f>[20]Junho!$H$15</f>
        <v>10.8</v>
      </c>
      <c r="M24" s="17">
        <f>[20]Junho!$H$16</f>
        <v>9.7200000000000006</v>
      </c>
      <c r="N24" s="17">
        <f>[20]Junho!$H$17</f>
        <v>19.079999999999998</v>
      </c>
      <c r="O24" s="17">
        <f>[20]Junho!$H$18</f>
        <v>20.88</v>
      </c>
      <c r="P24" s="17">
        <f>[20]Junho!$H$19</f>
        <v>28.8</v>
      </c>
      <c r="Q24" s="17">
        <f>[20]Junho!$H$20</f>
        <v>12.24</v>
      </c>
      <c r="R24" s="17">
        <f>[20]Junho!$H$21</f>
        <v>10.08</v>
      </c>
      <c r="S24" s="17">
        <f>[20]Junho!$H$22</f>
        <v>19.440000000000001</v>
      </c>
      <c r="T24" s="17">
        <f>[20]Junho!$H$23</f>
        <v>20.52</v>
      </c>
      <c r="U24" s="17">
        <f>[20]Junho!$H$24</f>
        <v>16.920000000000002</v>
      </c>
      <c r="V24" s="17">
        <f>[20]Junho!$H$25</f>
        <v>14.76</v>
      </c>
      <c r="W24" s="17">
        <f>[20]Junho!$H$26</f>
        <v>15.840000000000002</v>
      </c>
      <c r="X24" s="17">
        <f>[20]Junho!$H$27</f>
        <v>7.5600000000000005</v>
      </c>
      <c r="Y24" s="17">
        <f>[20]Junho!$H$28</f>
        <v>12.96</v>
      </c>
      <c r="Z24" s="17">
        <f>[20]Junho!$H$29</f>
        <v>18.720000000000002</v>
      </c>
      <c r="AA24" s="17">
        <f>[20]Junho!$H$30</f>
        <v>14.4</v>
      </c>
      <c r="AB24" s="17">
        <f>[20]Junho!$H$31</f>
        <v>16.2</v>
      </c>
      <c r="AC24" s="17">
        <f>[20]Junho!$H$32</f>
        <v>11.879999999999999</v>
      </c>
      <c r="AD24" s="17">
        <f>[20]Junho!$H$33</f>
        <v>19.8</v>
      </c>
      <c r="AE24" s="17">
        <f>[20]Junho!$H$34</f>
        <v>19.079999999999998</v>
      </c>
      <c r="AF24" s="34">
        <f t="shared" si="3"/>
        <v>28.8</v>
      </c>
    </row>
    <row r="25" spans="1:32" ht="17.100000000000001" customHeight="1" x14ac:dyDescent="0.2">
      <c r="A25" s="15" t="s">
        <v>15</v>
      </c>
      <c r="B25" s="17">
        <f>[21]Junho!$H$5</f>
        <v>12.6</v>
      </c>
      <c r="C25" s="17">
        <f>[21]Junho!$H$6</f>
        <v>14.04</v>
      </c>
      <c r="D25" s="17">
        <f>[21]Junho!$H$7</f>
        <v>20.52</v>
      </c>
      <c r="E25" s="17">
        <f>[21]Junho!$H$8</f>
        <v>18.720000000000002</v>
      </c>
      <c r="F25" s="17">
        <f>[21]Junho!$H$9</f>
        <v>26.28</v>
      </c>
      <c r="G25" s="17">
        <f>[21]Junho!$H$10</f>
        <v>16.920000000000002</v>
      </c>
      <c r="H25" s="17">
        <f>[21]Junho!$H$11</f>
        <v>12.24</v>
      </c>
      <c r="I25" s="17">
        <f>[21]Junho!$H$12</f>
        <v>12.96</v>
      </c>
      <c r="J25" s="17">
        <f>[21]Junho!$H$13</f>
        <v>14.4</v>
      </c>
      <c r="K25" s="17">
        <f>[21]Junho!$H$14</f>
        <v>16.559999999999999</v>
      </c>
      <c r="L25" s="17">
        <f>[21]Junho!$H$15</f>
        <v>19.8</v>
      </c>
      <c r="M25" s="17">
        <f>[21]Junho!$H$16</f>
        <v>12.24</v>
      </c>
      <c r="N25" s="17">
        <f>[21]Junho!$H$17</f>
        <v>15.48</v>
      </c>
      <c r="O25" s="17">
        <f>[21]Junho!$H$18</f>
        <v>17.64</v>
      </c>
      <c r="P25" s="17">
        <f>[21]Junho!$H$19</f>
        <v>16.559999999999999</v>
      </c>
      <c r="Q25" s="17">
        <f>[21]Junho!$H$20</f>
        <v>23.400000000000002</v>
      </c>
      <c r="R25" s="17">
        <f>[21]Junho!$H$21</f>
        <v>16.559999999999999</v>
      </c>
      <c r="S25" s="17">
        <f>[21]Junho!$H$22</f>
        <v>19.8</v>
      </c>
      <c r="T25" s="17">
        <f>[21]Junho!$H$23</f>
        <v>15.840000000000002</v>
      </c>
      <c r="U25" s="17">
        <f>[21]Junho!$H$24</f>
        <v>27</v>
      </c>
      <c r="V25" s="17">
        <f>[21]Junho!$H$25</f>
        <v>15.48</v>
      </c>
      <c r="W25" s="17">
        <f>[21]Junho!$H$26</f>
        <v>16.559999999999999</v>
      </c>
      <c r="X25" s="17">
        <f>[21]Junho!$H$27</f>
        <v>11.520000000000001</v>
      </c>
      <c r="Y25" s="17">
        <f>[21]Junho!$H$28</f>
        <v>15.120000000000001</v>
      </c>
      <c r="Z25" s="17">
        <f>[21]Junho!$H$29</f>
        <v>24.12</v>
      </c>
      <c r="AA25" s="17">
        <f>[21]Junho!$H$30</f>
        <v>22.68</v>
      </c>
      <c r="AB25" s="17">
        <f>[21]Junho!$H$31</f>
        <v>20.52</v>
      </c>
      <c r="AC25" s="17">
        <f>[21]Junho!$H$32</f>
        <v>20.88</v>
      </c>
      <c r="AD25" s="17">
        <f>[21]Junho!$H$33</f>
        <v>19.079999999999998</v>
      </c>
      <c r="AE25" s="17">
        <f>[21]Junho!$H$34</f>
        <v>11.520000000000001</v>
      </c>
      <c r="AF25" s="34">
        <f t="shared" si="3"/>
        <v>27</v>
      </c>
    </row>
    <row r="26" spans="1:32" ht="17.100000000000001" customHeight="1" x14ac:dyDescent="0.2">
      <c r="A26" s="15" t="s">
        <v>16</v>
      </c>
      <c r="B26" s="17">
        <f>[22]Junho!$H$5</f>
        <v>0</v>
      </c>
      <c r="C26" s="17">
        <f>[22]Junho!$H$6</f>
        <v>0</v>
      </c>
      <c r="D26" s="17">
        <f>[22]Junho!$H$7</f>
        <v>0.72000000000000008</v>
      </c>
      <c r="E26" s="17">
        <f>[22]Junho!$H$8</f>
        <v>0</v>
      </c>
      <c r="F26" s="17">
        <f>[22]Junho!$H$9</f>
        <v>2.52</v>
      </c>
      <c r="G26" s="17">
        <f>[22]Junho!$H$10</f>
        <v>4.32</v>
      </c>
      <c r="H26" s="17" t="str">
        <f>[22]Junho!$H$11</f>
        <v>*</v>
      </c>
      <c r="I26" s="17" t="str">
        <f>[22]Junho!$H$12</f>
        <v>*</v>
      </c>
      <c r="J26" s="17" t="str">
        <f>[22]Junho!$H$13</f>
        <v>*</v>
      </c>
      <c r="K26" s="17" t="str">
        <f>[22]Junho!$H$14</f>
        <v>*</v>
      </c>
      <c r="L26" s="17" t="str">
        <f>[22]Junho!$H$15</f>
        <v>*</v>
      </c>
      <c r="M26" s="17" t="str">
        <f>[22]Junho!$H$16</f>
        <v>*</v>
      </c>
      <c r="N26" s="17" t="str">
        <f>[22]Junho!$H$17</f>
        <v>*</v>
      </c>
      <c r="O26" s="17" t="str">
        <f>[22]Junho!$H$18</f>
        <v>*</v>
      </c>
      <c r="P26" s="17" t="str">
        <f>[22]Junho!$H$19</f>
        <v>*</v>
      </c>
      <c r="Q26" s="17" t="str">
        <f>[22]Junho!$H$20</f>
        <v>*</v>
      </c>
      <c r="R26" s="17" t="str">
        <f>[22]Junho!$H$21</f>
        <v>*</v>
      </c>
      <c r="S26" s="17" t="str">
        <f>[22]Junho!$H$22</f>
        <v>*</v>
      </c>
      <c r="T26" s="17" t="str">
        <f>[22]Junho!$H$23</f>
        <v>*</v>
      </c>
      <c r="U26" s="17" t="str">
        <f>[22]Junho!$H$24</f>
        <v>*</v>
      </c>
      <c r="V26" s="17" t="str">
        <f>[22]Junho!$H$25</f>
        <v>*</v>
      </c>
      <c r="W26" s="17" t="str">
        <f>[22]Junho!$H$26</f>
        <v>*</v>
      </c>
      <c r="X26" s="17" t="str">
        <f>[22]Junho!$H$27</f>
        <v>*</v>
      </c>
      <c r="Y26" s="17" t="str">
        <f>[22]Junho!$H$28</f>
        <v>*</v>
      </c>
      <c r="Z26" s="17" t="str">
        <f>[22]Junho!$H$29</f>
        <v>*</v>
      </c>
      <c r="AA26" s="17" t="str">
        <f>[22]Junho!$H$30</f>
        <v>*</v>
      </c>
      <c r="AB26" s="17" t="str">
        <f>[22]Junho!$H$31</f>
        <v>*</v>
      </c>
      <c r="AC26" s="17" t="str">
        <f>[22]Junho!$H$32</f>
        <v>*</v>
      </c>
      <c r="AD26" s="17" t="str">
        <f>[22]Junho!$H$33</f>
        <v>*</v>
      </c>
      <c r="AE26" s="17" t="str">
        <f>[22]Junho!$H$34</f>
        <v>*</v>
      </c>
      <c r="AF26" s="34">
        <f t="shared" si="3"/>
        <v>4.32</v>
      </c>
    </row>
    <row r="27" spans="1:32" ht="17.100000000000001" customHeight="1" x14ac:dyDescent="0.2">
      <c r="A27" s="15" t="s">
        <v>17</v>
      </c>
      <c r="B27" s="17">
        <f>[23]Junho!$H$5</f>
        <v>7.2</v>
      </c>
      <c r="C27" s="17">
        <f>[23]Junho!$H$6</f>
        <v>15.120000000000001</v>
      </c>
      <c r="D27" s="17">
        <f>[23]Junho!$H$7</f>
        <v>11.520000000000001</v>
      </c>
      <c r="E27" s="17">
        <f>[23]Junho!$H$8</f>
        <v>8.64</v>
      </c>
      <c r="F27" s="17">
        <f>[23]Junho!$H$9</f>
        <v>10.08</v>
      </c>
      <c r="G27" s="17">
        <f>[23]Junho!$H$10</f>
        <v>18.720000000000002</v>
      </c>
      <c r="H27" s="17">
        <f>[23]Junho!$H$11</f>
        <v>9.3600000000000012</v>
      </c>
      <c r="I27" s="17">
        <f>[23]Junho!$H$12</f>
        <v>15.840000000000002</v>
      </c>
      <c r="J27" s="17">
        <f>[23]Junho!$H$13</f>
        <v>16.559999999999999</v>
      </c>
      <c r="K27" s="17">
        <f>[23]Junho!$H$14</f>
        <v>15.840000000000002</v>
      </c>
      <c r="L27" s="17">
        <f>[23]Junho!$H$15</f>
        <v>19.8</v>
      </c>
      <c r="M27" s="17">
        <f>[23]Junho!$H$16</f>
        <v>9.3600000000000012</v>
      </c>
      <c r="N27" s="17">
        <f>[23]Junho!$H$17</f>
        <v>16.559999999999999</v>
      </c>
      <c r="O27" s="17">
        <f>[23]Junho!$H$18</f>
        <v>27</v>
      </c>
      <c r="P27" s="17">
        <f>[23]Junho!$H$19</f>
        <v>23.400000000000002</v>
      </c>
      <c r="Q27" s="17">
        <f>[23]Junho!$H$20</f>
        <v>10.44</v>
      </c>
      <c r="R27" s="17">
        <f>[23]Junho!$H$21</f>
        <v>14.4</v>
      </c>
      <c r="S27" s="17">
        <f>[23]Junho!$H$22</f>
        <v>21.240000000000002</v>
      </c>
      <c r="T27" s="17">
        <f>[23]Junho!$H$23</f>
        <v>16.2</v>
      </c>
      <c r="U27" s="17">
        <f>[23]Junho!$H$24</f>
        <v>11.879999999999999</v>
      </c>
      <c r="V27" s="17">
        <f>[23]Junho!$H$25</f>
        <v>14.4</v>
      </c>
      <c r="W27" s="17">
        <f>[23]Junho!$H$26</f>
        <v>15.48</v>
      </c>
      <c r="X27" s="17">
        <f>[23]Junho!$H$27</f>
        <v>6.48</v>
      </c>
      <c r="Y27" s="17">
        <f>[23]Junho!$H$28</f>
        <v>10.8</v>
      </c>
      <c r="Z27" s="17">
        <f>[23]Junho!$H$29</f>
        <v>13.32</v>
      </c>
      <c r="AA27" s="17">
        <f>[23]Junho!$H$30</f>
        <v>12.24</v>
      </c>
      <c r="AB27" s="17">
        <f>[23]Junho!$H$31</f>
        <v>11.879999999999999</v>
      </c>
      <c r="AC27" s="17">
        <f>[23]Junho!$H$32</f>
        <v>14.4</v>
      </c>
      <c r="AD27" s="17">
        <f>[23]Junho!$H$33</f>
        <v>16.559999999999999</v>
      </c>
      <c r="AE27" s="17">
        <f>[23]Junho!$H$34</f>
        <v>21.240000000000002</v>
      </c>
      <c r="AF27" s="34">
        <f>MAX(B27:AE27)</f>
        <v>27</v>
      </c>
    </row>
    <row r="28" spans="1:32" ht="17.100000000000001" customHeight="1" x14ac:dyDescent="0.2">
      <c r="A28" s="15" t="s">
        <v>18</v>
      </c>
      <c r="B28" s="17">
        <f>[24]Junho!$H$5</f>
        <v>10.8</v>
      </c>
      <c r="C28" s="17">
        <f>[24]Junho!$H$6</f>
        <v>16.2</v>
      </c>
      <c r="D28" s="17">
        <f>[24]Junho!$H$7</f>
        <v>15.48</v>
      </c>
      <c r="E28" s="17">
        <f>[24]Junho!$H$8</f>
        <v>9.3600000000000012</v>
      </c>
      <c r="F28" s="17">
        <f>[24]Junho!$H$9</f>
        <v>20.16</v>
      </c>
      <c r="G28" s="17">
        <f>[24]Junho!$H$10</f>
        <v>5.04</v>
      </c>
      <c r="H28" s="17">
        <f>[24]Junho!$H$11</f>
        <v>2.16</v>
      </c>
      <c r="I28" s="17">
        <f>[24]Junho!$H$12</f>
        <v>14.76</v>
      </c>
      <c r="J28" s="17">
        <f>[24]Junho!$H$13</f>
        <v>10.44</v>
      </c>
      <c r="K28" s="17">
        <f>[24]Junho!$H$14</f>
        <v>9.7200000000000006</v>
      </c>
      <c r="L28" s="17">
        <f>[24]Junho!$H$15</f>
        <v>5.7600000000000007</v>
      </c>
      <c r="M28" s="17">
        <f>[24]Junho!$H$16</f>
        <v>4.6800000000000006</v>
      </c>
      <c r="N28" s="17">
        <f>[24]Junho!$H$17</f>
        <v>11.16</v>
      </c>
      <c r="O28" s="17">
        <f>[24]Junho!$H$18</f>
        <v>25.92</v>
      </c>
      <c r="P28" s="17">
        <f>[24]Junho!$H$19</f>
        <v>20.52</v>
      </c>
      <c r="Q28" s="17">
        <f>[24]Junho!$H$20</f>
        <v>14.04</v>
      </c>
      <c r="R28" s="17">
        <f>[24]Junho!$H$21</f>
        <v>14.04</v>
      </c>
      <c r="S28" s="17">
        <f>[24]Junho!$H$22</f>
        <v>20.88</v>
      </c>
      <c r="T28" s="17">
        <f>[24]Junho!$H$23</f>
        <v>24.12</v>
      </c>
      <c r="U28" s="17">
        <f>[24]Junho!$H$24</f>
        <v>19.440000000000001</v>
      </c>
      <c r="V28" s="17">
        <f>[24]Junho!$H$25</f>
        <v>17.28</v>
      </c>
      <c r="W28" s="17">
        <f>[24]Junho!$H$26</f>
        <v>11.879999999999999</v>
      </c>
      <c r="X28" s="17">
        <f>[24]Junho!$H$27</f>
        <v>0</v>
      </c>
      <c r="Y28" s="17">
        <f>[24]Junho!$H$28</f>
        <v>6.12</v>
      </c>
      <c r="Z28" s="17">
        <f>[24]Junho!$H$29</f>
        <v>19.8</v>
      </c>
      <c r="AA28" s="17">
        <f>[24]Junho!$H$30</f>
        <v>16.2</v>
      </c>
      <c r="AB28" s="17">
        <f>[24]Junho!$H$31</f>
        <v>15.840000000000002</v>
      </c>
      <c r="AC28" s="17">
        <f>[24]Junho!$H$32</f>
        <v>4.6800000000000006</v>
      </c>
      <c r="AD28" s="17">
        <f>[24]Junho!$H$33</f>
        <v>17.28</v>
      </c>
      <c r="AE28" s="17">
        <f>[24]Junho!$H$34</f>
        <v>17.28</v>
      </c>
      <c r="AF28" s="34">
        <f t="shared" si="3"/>
        <v>25.92</v>
      </c>
    </row>
    <row r="29" spans="1:32" ht="17.100000000000001" customHeight="1" x14ac:dyDescent="0.2">
      <c r="A29" s="15" t="s">
        <v>19</v>
      </c>
      <c r="B29" s="17">
        <f>[25]Junho!$H$5</f>
        <v>12.96</v>
      </c>
      <c r="C29" s="17">
        <f>[25]Junho!$H$6</f>
        <v>14.76</v>
      </c>
      <c r="D29" s="17">
        <f>[25]Junho!$H$7</f>
        <v>21.96</v>
      </c>
      <c r="E29" s="17">
        <f>[25]Junho!$H$8</f>
        <v>15.840000000000002</v>
      </c>
      <c r="F29" s="17">
        <f>[25]Junho!$H$9</f>
        <v>20.52</v>
      </c>
      <c r="G29" s="17">
        <f>[25]Junho!$H$10</f>
        <v>20.16</v>
      </c>
      <c r="H29" s="17">
        <f>[25]Junho!$H$11</f>
        <v>12.96</v>
      </c>
      <c r="I29" s="17">
        <f>[25]Junho!$H$12</f>
        <v>14.04</v>
      </c>
      <c r="J29" s="17">
        <f>[25]Junho!$H$13</f>
        <v>19.440000000000001</v>
      </c>
      <c r="K29" s="17">
        <f>[25]Junho!$H$14</f>
        <v>14.04</v>
      </c>
      <c r="L29" s="17">
        <f>[25]Junho!$H$15</f>
        <v>18.720000000000002</v>
      </c>
      <c r="M29" s="17">
        <f>[25]Junho!$H$16</f>
        <v>19.440000000000001</v>
      </c>
      <c r="N29" s="17">
        <f>[25]Junho!$H$17</f>
        <v>12.6</v>
      </c>
      <c r="O29" s="17">
        <f>[25]Junho!$H$18</f>
        <v>29.880000000000003</v>
      </c>
      <c r="P29" s="17">
        <f>[25]Junho!$H$19</f>
        <v>24.48</v>
      </c>
      <c r="Q29" s="17">
        <f>[25]Junho!$H$20</f>
        <v>19.079999999999998</v>
      </c>
      <c r="R29" s="17">
        <f>[25]Junho!$H$21</f>
        <v>21.6</v>
      </c>
      <c r="S29" s="17">
        <f>[25]Junho!$H$22</f>
        <v>20.88</v>
      </c>
      <c r="T29" s="17">
        <f>[25]Junho!$H$23</f>
        <v>18</v>
      </c>
      <c r="U29" s="17">
        <f>[25]Junho!$H$24</f>
        <v>24.12</v>
      </c>
      <c r="V29" s="17">
        <f>[25]Junho!$H$25</f>
        <v>15.840000000000002</v>
      </c>
      <c r="W29" s="17">
        <f>[25]Junho!$H$26</f>
        <v>17.64</v>
      </c>
      <c r="X29" s="17">
        <f>[25]Junho!$H$27</f>
        <v>13.68</v>
      </c>
      <c r="Y29" s="17">
        <f>[25]Junho!$H$28</f>
        <v>18.36</v>
      </c>
      <c r="Z29" s="17">
        <f>[25]Junho!$H$29</f>
        <v>26.64</v>
      </c>
      <c r="AA29" s="17">
        <f>[25]Junho!$H$30</f>
        <v>23.040000000000003</v>
      </c>
      <c r="AB29" s="17">
        <f>[25]Junho!$H$31</f>
        <v>23.400000000000002</v>
      </c>
      <c r="AC29" s="17">
        <f>[25]Junho!$H$32</f>
        <v>21.96</v>
      </c>
      <c r="AD29" s="17">
        <f>[25]Junho!$H$33</f>
        <v>25.56</v>
      </c>
      <c r="AE29" s="17">
        <f>[25]Junho!$H$34</f>
        <v>0.36000000000000004</v>
      </c>
      <c r="AF29" s="34">
        <f t="shared" si="3"/>
        <v>29.880000000000003</v>
      </c>
    </row>
    <row r="30" spans="1:32" ht="17.100000000000001" customHeight="1" x14ac:dyDescent="0.2">
      <c r="A30" s="15" t="s">
        <v>31</v>
      </c>
      <c r="B30" s="17" t="str">
        <f>[26]Junho!$H$5</f>
        <v>*</v>
      </c>
      <c r="C30" s="17" t="str">
        <f>[26]Junho!$H$6</f>
        <v>*</v>
      </c>
      <c r="D30" s="17" t="str">
        <f>[26]Junho!$H$7</f>
        <v>*</v>
      </c>
      <c r="E30" s="17" t="str">
        <f>[26]Junho!$H$8</f>
        <v>*</v>
      </c>
      <c r="F30" s="17" t="str">
        <f>[26]Junho!$H$9</f>
        <v>*</v>
      </c>
      <c r="G30" s="17" t="str">
        <f>[26]Junho!$H$10</f>
        <v>*</v>
      </c>
      <c r="H30" s="17" t="str">
        <f>[26]Junho!$H$11</f>
        <v>*</v>
      </c>
      <c r="I30" s="17" t="str">
        <f>[26]Junho!$H$12</f>
        <v>*</v>
      </c>
      <c r="J30" s="17" t="str">
        <f>[26]Junho!$H$13</f>
        <v>*</v>
      </c>
      <c r="K30" s="17" t="str">
        <f>[26]Junho!$H$14</f>
        <v>*</v>
      </c>
      <c r="L30" s="17" t="str">
        <f>[26]Junho!$H$15</f>
        <v>*</v>
      </c>
      <c r="M30" s="17" t="str">
        <f>[26]Junho!$H$16</f>
        <v>*</v>
      </c>
      <c r="N30" s="17" t="str">
        <f>[26]Junho!$H$17</f>
        <v>*</v>
      </c>
      <c r="O30" s="17" t="str">
        <f>[26]Junho!$H$18</f>
        <v>*</v>
      </c>
      <c r="P30" s="17" t="str">
        <f>[26]Junho!$H$19</f>
        <v>*</v>
      </c>
      <c r="Q30" s="17" t="str">
        <f>[26]Junho!$H$20</f>
        <v>*</v>
      </c>
      <c r="R30" s="17" t="str">
        <f>[26]Junho!$H$21</f>
        <v>*</v>
      </c>
      <c r="S30" s="17" t="str">
        <f>[26]Junho!$H$22</f>
        <v>*</v>
      </c>
      <c r="T30" s="17" t="str">
        <f>[26]Junho!$H$23</f>
        <v>*</v>
      </c>
      <c r="U30" s="17" t="str">
        <f>[26]Junho!$H$24</f>
        <v>*</v>
      </c>
      <c r="V30" s="17" t="str">
        <f>[26]Junho!$H$25</f>
        <v>*</v>
      </c>
      <c r="W30" s="17" t="str">
        <f>[26]Junho!$H$26</f>
        <v>*</v>
      </c>
      <c r="X30" s="17" t="str">
        <f>[26]Junho!$H$27</f>
        <v>*</v>
      </c>
      <c r="Y30" s="17" t="str">
        <f>[26]Junho!$H$28</f>
        <v>*</v>
      </c>
      <c r="Z30" s="17" t="str">
        <f>[26]Junho!$H$29</f>
        <v>*</v>
      </c>
      <c r="AA30" s="17" t="str">
        <f>[26]Junho!$H$30</f>
        <v>*</v>
      </c>
      <c r="AB30" s="17" t="str">
        <f>[26]Junho!$H$31</f>
        <v>*</v>
      </c>
      <c r="AC30" s="17" t="str">
        <f>[26]Junho!$H$32</f>
        <v>*</v>
      </c>
      <c r="AD30" s="17" t="str">
        <f>[26]Junho!$H$33</f>
        <v>*</v>
      </c>
      <c r="AE30" s="17" t="str">
        <f>[26]Junho!$H$34</f>
        <v>*</v>
      </c>
      <c r="AF30" s="34" t="s">
        <v>137</v>
      </c>
    </row>
    <row r="31" spans="1:32" ht="17.100000000000001" customHeight="1" x14ac:dyDescent="0.2">
      <c r="A31" s="15" t="s">
        <v>51</v>
      </c>
      <c r="B31" s="17">
        <f>[27]Junho!$H$5</f>
        <v>15.48</v>
      </c>
      <c r="C31" s="17">
        <f>[27]Junho!$H$6</f>
        <v>18</v>
      </c>
      <c r="D31" s="17">
        <f>[27]Junho!$H$7</f>
        <v>17.28</v>
      </c>
      <c r="E31" s="17">
        <f>[27]Junho!$H$8</f>
        <v>16.920000000000002</v>
      </c>
      <c r="F31" s="17">
        <f>[27]Junho!$H$9</f>
        <v>18.720000000000002</v>
      </c>
      <c r="G31" s="17">
        <f>[27]Junho!$H$10</f>
        <v>15.48</v>
      </c>
      <c r="H31" s="17">
        <f>[27]Junho!$H$11</f>
        <v>17.64</v>
      </c>
      <c r="I31" s="17">
        <f>[27]Junho!$H$12</f>
        <v>19.8</v>
      </c>
      <c r="J31" s="17">
        <f>[27]Junho!$H$13</f>
        <v>22.32</v>
      </c>
      <c r="K31" s="17">
        <f>[27]Junho!$H$14</f>
        <v>18.720000000000002</v>
      </c>
      <c r="L31" s="17">
        <f>[27]Junho!$H$15</f>
        <v>17.64</v>
      </c>
      <c r="M31" s="17">
        <f>[27]Junho!$H$16</f>
        <v>13.68</v>
      </c>
      <c r="N31" s="17">
        <f>[27]Junho!$H$17</f>
        <v>23.040000000000003</v>
      </c>
      <c r="O31" s="17">
        <f>[27]Junho!$H$18</f>
        <v>21.96</v>
      </c>
      <c r="P31" s="17">
        <f>[27]Junho!$H$19</f>
        <v>22.32</v>
      </c>
      <c r="Q31" s="17">
        <f>[27]Junho!$H$20</f>
        <v>18.720000000000002</v>
      </c>
      <c r="R31" s="17">
        <f>[27]Junho!$H$21</f>
        <v>19.079999999999998</v>
      </c>
      <c r="S31" s="17">
        <f>[27]Junho!$H$22</f>
        <v>28.44</v>
      </c>
      <c r="T31" s="17">
        <f>[27]Junho!$H$23</f>
        <v>24.48</v>
      </c>
      <c r="U31" s="17">
        <f>[27]Junho!$H$24</f>
        <v>17.64</v>
      </c>
      <c r="V31" s="17">
        <f>[27]Junho!$H$25</f>
        <v>20.52</v>
      </c>
      <c r="W31" s="17">
        <f>[27]Junho!$H$26</f>
        <v>20.52</v>
      </c>
      <c r="X31" s="17">
        <f>[27]Junho!$H$27</f>
        <v>14.76</v>
      </c>
      <c r="Y31" s="17">
        <f>[27]Junho!$H$28</f>
        <v>17.64</v>
      </c>
      <c r="Z31" s="17">
        <f>[27]Junho!$H$29</f>
        <v>19.8</v>
      </c>
      <c r="AA31" s="17">
        <f>[27]Junho!$H$30</f>
        <v>18.36</v>
      </c>
      <c r="AB31" s="17">
        <f>[27]Junho!$H$31</f>
        <v>19.8</v>
      </c>
      <c r="AC31" s="17">
        <f>[27]Junho!$H$32</f>
        <v>20.16</v>
      </c>
      <c r="AD31" s="17">
        <f>[27]Junho!$H$33</f>
        <v>24.12</v>
      </c>
      <c r="AE31" s="17">
        <f>[27]Junho!$H$34</f>
        <v>29.52</v>
      </c>
      <c r="AF31" s="34">
        <f>MAX(B31:AE31)</f>
        <v>29.52</v>
      </c>
    </row>
    <row r="32" spans="1:32" ht="17.100000000000001" customHeight="1" x14ac:dyDescent="0.2">
      <c r="A32" s="15" t="s">
        <v>20</v>
      </c>
      <c r="B32" s="17">
        <f>[28]Junho!$H$5</f>
        <v>2.16</v>
      </c>
      <c r="C32" s="17">
        <f>[28]Junho!$H$6</f>
        <v>7.2</v>
      </c>
      <c r="D32" s="17">
        <f>[28]Junho!$H$7</f>
        <v>4.32</v>
      </c>
      <c r="E32" s="17">
        <f>[28]Junho!$H$8</f>
        <v>3.6</v>
      </c>
      <c r="F32" s="17">
        <f>[28]Junho!$H$9</f>
        <v>6.48</v>
      </c>
      <c r="G32" s="17">
        <f>[28]Junho!$H$10</f>
        <v>11.16</v>
      </c>
      <c r="H32" s="17">
        <f>[28]Junho!$H$11</f>
        <v>6.84</v>
      </c>
      <c r="I32" s="17">
        <f>[28]Junho!$H$12</f>
        <v>10.08</v>
      </c>
      <c r="J32" s="17">
        <f>[28]Junho!$H$13</f>
        <v>6.48</v>
      </c>
      <c r="K32" s="17">
        <f>[28]Junho!$H$14</f>
        <v>9.3600000000000012</v>
      </c>
      <c r="L32" s="17">
        <f>[28]Junho!$H$15</f>
        <v>8.2799999999999994</v>
      </c>
      <c r="M32" s="17">
        <f>[28]Junho!$H$16</f>
        <v>6.84</v>
      </c>
      <c r="N32" s="17">
        <f>[28]Junho!$H$17</f>
        <v>14.04</v>
      </c>
      <c r="O32" s="17">
        <f>[28]Junho!$H$18</f>
        <v>14.04</v>
      </c>
      <c r="P32" s="17">
        <f>[28]Junho!$H$19</f>
        <v>16.559999999999999</v>
      </c>
      <c r="Q32" s="17">
        <f>[28]Junho!$H$20</f>
        <v>5.04</v>
      </c>
      <c r="R32" s="17">
        <f>[28]Junho!$H$21</f>
        <v>10.8</v>
      </c>
      <c r="S32" s="17">
        <f>[28]Junho!$H$22</f>
        <v>13.32</v>
      </c>
      <c r="T32" s="17">
        <f>[28]Junho!$H$23</f>
        <v>14.04</v>
      </c>
      <c r="U32" s="17">
        <f>[28]Junho!$H$24</f>
        <v>9</v>
      </c>
      <c r="V32" s="17">
        <f>[28]Junho!$H$25</f>
        <v>9.7200000000000006</v>
      </c>
      <c r="W32" s="17">
        <f>[28]Junho!$H$26</f>
        <v>8.64</v>
      </c>
      <c r="X32" s="17">
        <f>[28]Junho!$H$27</f>
        <v>3.9600000000000004</v>
      </c>
      <c r="Y32" s="17">
        <f>[28]Junho!$H$28</f>
        <v>8.2799999999999994</v>
      </c>
      <c r="Z32" s="17">
        <f>[28]Junho!$H$29</f>
        <v>8.2799999999999994</v>
      </c>
      <c r="AA32" s="17">
        <f>[28]Junho!$H$30</f>
        <v>7.5600000000000005</v>
      </c>
      <c r="AB32" s="17">
        <f>[28]Junho!$H$31</f>
        <v>10.44</v>
      </c>
      <c r="AC32" s="17">
        <f>[28]Junho!$H$32</f>
        <v>9.7200000000000006</v>
      </c>
      <c r="AD32" s="17">
        <f>[28]Junho!$H$33</f>
        <v>14.04</v>
      </c>
      <c r="AE32" s="17">
        <f>[28]Junho!$H$34</f>
        <v>16.2</v>
      </c>
      <c r="AF32" s="34">
        <f>MAX(B32:AE32)</f>
        <v>16.559999999999999</v>
      </c>
    </row>
    <row r="33" spans="1:35" s="5" customFormat="1" ht="17.100000000000001" customHeight="1" thickBot="1" x14ac:dyDescent="0.25">
      <c r="A33" s="119" t="s">
        <v>33</v>
      </c>
      <c r="B33" s="120">
        <f t="shared" ref="B33:AF33" si="4">MAX(B5:B32)</f>
        <v>17.64</v>
      </c>
      <c r="C33" s="120">
        <f t="shared" si="4"/>
        <v>26.64</v>
      </c>
      <c r="D33" s="120">
        <f t="shared" si="4"/>
        <v>22.68</v>
      </c>
      <c r="E33" s="120">
        <f t="shared" si="4"/>
        <v>21.6</v>
      </c>
      <c r="F33" s="120">
        <f t="shared" si="4"/>
        <v>26.28</v>
      </c>
      <c r="G33" s="120">
        <f t="shared" si="4"/>
        <v>23.040000000000003</v>
      </c>
      <c r="H33" s="120">
        <f t="shared" si="4"/>
        <v>21.6</v>
      </c>
      <c r="I33" s="120">
        <f t="shared" si="4"/>
        <v>22.68</v>
      </c>
      <c r="J33" s="120">
        <f t="shared" si="4"/>
        <v>22.32</v>
      </c>
      <c r="K33" s="120">
        <f t="shared" si="4"/>
        <v>20.16</v>
      </c>
      <c r="L33" s="120">
        <f t="shared" si="4"/>
        <v>27.36</v>
      </c>
      <c r="M33" s="120">
        <f t="shared" si="4"/>
        <v>19.440000000000001</v>
      </c>
      <c r="N33" s="120">
        <f t="shared" si="4"/>
        <v>23.040000000000003</v>
      </c>
      <c r="O33" s="120">
        <f t="shared" si="4"/>
        <v>30.96</v>
      </c>
      <c r="P33" s="120">
        <f t="shared" si="4"/>
        <v>29.52</v>
      </c>
      <c r="Q33" s="120">
        <f t="shared" si="4"/>
        <v>23.400000000000002</v>
      </c>
      <c r="R33" s="120">
        <f t="shared" si="4"/>
        <v>27</v>
      </c>
      <c r="S33" s="120">
        <f t="shared" si="4"/>
        <v>29.52</v>
      </c>
      <c r="T33" s="120">
        <f t="shared" si="4"/>
        <v>24.48</v>
      </c>
      <c r="U33" s="120">
        <f t="shared" si="4"/>
        <v>28.8</v>
      </c>
      <c r="V33" s="120">
        <f t="shared" si="4"/>
        <v>21.96</v>
      </c>
      <c r="W33" s="120">
        <f t="shared" si="4"/>
        <v>28.8</v>
      </c>
      <c r="X33" s="120">
        <f t="shared" si="4"/>
        <v>18</v>
      </c>
      <c r="Y33" s="120">
        <f t="shared" si="4"/>
        <v>25.2</v>
      </c>
      <c r="Z33" s="120">
        <f t="shared" si="4"/>
        <v>33.480000000000004</v>
      </c>
      <c r="AA33" s="120">
        <f t="shared" si="4"/>
        <v>34.92</v>
      </c>
      <c r="AB33" s="120">
        <f t="shared" si="4"/>
        <v>31.319999999999997</v>
      </c>
      <c r="AC33" s="120">
        <f t="shared" si="4"/>
        <v>24.12</v>
      </c>
      <c r="AD33" s="120">
        <f t="shared" si="4"/>
        <v>26.64</v>
      </c>
      <c r="AE33" s="120">
        <f t="shared" si="4"/>
        <v>29.52</v>
      </c>
      <c r="AF33" s="121">
        <f t="shared" si="4"/>
        <v>34.92</v>
      </c>
    </row>
    <row r="34" spans="1:35" x14ac:dyDescent="0.2">
      <c r="A34" s="126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7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6"/>
      <c r="AG35" s="9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48"/>
      <c r="AG36" s="2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9"/>
      <c r="AG37" s="1"/>
      <c r="AH37" s="13"/>
    </row>
    <row r="38" spans="1:35" x14ac:dyDescent="0.2">
      <c r="D38" s="2"/>
      <c r="E38" s="77"/>
      <c r="F38" s="77"/>
      <c r="G38" s="77"/>
      <c r="H38" s="77"/>
      <c r="I38" s="77"/>
      <c r="J38" s="77"/>
      <c r="K38" s="77"/>
      <c r="L38" s="77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H34" sqref="AH3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x14ac:dyDescent="0.2">
      <c r="A1" s="176" t="s">
        <v>29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3" s="4" customFormat="1" ht="14.25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"/>
    </row>
    <row r="3" spans="1:33" s="5" customFormat="1" ht="11.25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14" t="s">
        <v>43</v>
      </c>
      <c r="AG3" s="10"/>
    </row>
    <row r="4" spans="1:33" s="5" customFormat="1" ht="12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4" t="s">
        <v>39</v>
      </c>
      <c r="AG4" s="10"/>
    </row>
    <row r="5" spans="1:33" s="5" customFormat="1" ht="13.5" customHeight="1" x14ac:dyDescent="0.2">
      <c r="A5" s="15" t="s">
        <v>47</v>
      </c>
      <c r="B5" s="19" t="str">
        <f>[1]Junho!$I$5</f>
        <v>SO</v>
      </c>
      <c r="C5" s="19" t="str">
        <f>[1]Junho!$I$6</f>
        <v>O</v>
      </c>
      <c r="D5" s="19" t="str">
        <f>[1]Junho!$I$7</f>
        <v>S</v>
      </c>
      <c r="E5" s="19" t="str">
        <f>[1]Junho!$I$8</f>
        <v>O</v>
      </c>
      <c r="F5" s="19" t="str">
        <f>[1]Junho!$I$9</f>
        <v>O</v>
      </c>
      <c r="G5" s="19" t="str">
        <f>[1]Junho!$I$10</f>
        <v>O</v>
      </c>
      <c r="H5" s="19" t="str">
        <f>[1]Junho!$I$11</f>
        <v>NO</v>
      </c>
      <c r="I5" s="19" t="str">
        <f>[1]Junho!$I$12</f>
        <v>O</v>
      </c>
      <c r="J5" s="19" t="str">
        <f>[1]Junho!$I$13</f>
        <v>O</v>
      </c>
      <c r="K5" s="19" t="str">
        <f>[1]Junho!$I$14</f>
        <v>O</v>
      </c>
      <c r="L5" s="19" t="str">
        <f>[1]Junho!$I$15</f>
        <v>NE</v>
      </c>
      <c r="M5" s="19" t="str">
        <f>[1]Junho!$I$16</f>
        <v>NE</v>
      </c>
      <c r="N5" s="19" t="str">
        <f>[1]Junho!$I$17</f>
        <v>L</v>
      </c>
      <c r="O5" s="19" t="str">
        <f>[1]Junho!$I$18</f>
        <v>NE</v>
      </c>
      <c r="P5" s="19" t="str">
        <f>[1]Junho!$I$19</f>
        <v>NE</v>
      </c>
      <c r="Q5" s="19" t="str">
        <f>[1]Junho!$I$20</f>
        <v>O</v>
      </c>
      <c r="R5" s="19" t="str">
        <f>[1]Junho!$I$21</f>
        <v>O</v>
      </c>
      <c r="S5" s="19" t="str">
        <f>[1]Junho!$I$22</f>
        <v>NO</v>
      </c>
      <c r="T5" s="19" t="str">
        <f>[1]Junho!$I$23</f>
        <v>NO</v>
      </c>
      <c r="U5" s="19" t="str">
        <f>[1]Junho!$I$24</f>
        <v>SO</v>
      </c>
      <c r="V5" s="19" t="str">
        <f>[1]Junho!$I$25</f>
        <v>O</v>
      </c>
      <c r="W5" s="19" t="str">
        <f>[1]Junho!$I$26</f>
        <v>O</v>
      </c>
      <c r="X5" s="19" t="str">
        <f>[1]Junho!$I$27</f>
        <v>O</v>
      </c>
      <c r="Y5" s="19" t="str">
        <f>[1]Junho!$I$28</f>
        <v>O</v>
      </c>
      <c r="Z5" s="19" t="str">
        <f>[1]Junho!$I$29</f>
        <v>O</v>
      </c>
      <c r="AA5" s="19" t="str">
        <f>[1]Junho!$I$30</f>
        <v>O</v>
      </c>
      <c r="AB5" s="19" t="str">
        <f>[1]Junho!$I$31</f>
        <v>SO</v>
      </c>
      <c r="AC5" s="19" t="str">
        <f>[1]Junho!$I$32</f>
        <v>O</v>
      </c>
      <c r="AD5" s="19" t="str">
        <f>[1]Junho!$I$33</f>
        <v>SE</v>
      </c>
      <c r="AE5" s="19" t="str">
        <f>[1]Junho!$I$34</f>
        <v>NO</v>
      </c>
      <c r="AF5" s="75" t="str">
        <f>[1]Junho!$I$35</f>
        <v>O</v>
      </c>
      <c r="AG5" s="10"/>
    </row>
    <row r="6" spans="1:33" s="1" customFormat="1" ht="11.25" customHeight="1" x14ac:dyDescent="0.2">
      <c r="A6" s="15" t="s">
        <v>0</v>
      </c>
      <c r="B6" s="17" t="str">
        <f>[2]Junho!$I$5</f>
        <v>SO</v>
      </c>
      <c r="C6" s="17" t="str">
        <f>[2]Junho!$I$6</f>
        <v>SO</v>
      </c>
      <c r="D6" s="17" t="str">
        <f>[2]Junho!$I$7</f>
        <v>SO</v>
      </c>
      <c r="E6" s="17" t="str">
        <f>[2]Junho!$I$8</f>
        <v>SO</v>
      </c>
      <c r="F6" s="17" t="str">
        <f>[2]Junho!$I$9</f>
        <v>SO</v>
      </c>
      <c r="G6" s="17" t="str">
        <f>[2]Junho!$I$10</f>
        <v>SO</v>
      </c>
      <c r="H6" s="17" t="str">
        <f>[2]Junho!$I$11</f>
        <v>SO</v>
      </c>
      <c r="I6" s="17" t="str">
        <f>[2]Junho!$I$12</f>
        <v>SO</v>
      </c>
      <c r="J6" s="17" t="str">
        <f>[2]Junho!$I$13</f>
        <v>SO</v>
      </c>
      <c r="K6" s="17" t="str">
        <f>[2]Junho!$I$14</f>
        <v>SO</v>
      </c>
      <c r="L6" s="17" t="str">
        <f>[2]Junho!$I$15</f>
        <v>SO</v>
      </c>
      <c r="M6" s="17" t="str">
        <f>[2]Junho!$I$16</f>
        <v>SO</v>
      </c>
      <c r="N6" s="17" t="str">
        <f>[2]Junho!$I$17</f>
        <v>SO</v>
      </c>
      <c r="O6" s="17" t="str">
        <f>[2]Junho!$I$18</f>
        <v>SO</v>
      </c>
      <c r="P6" s="17" t="str">
        <f>[2]Junho!$I$19</f>
        <v>SO</v>
      </c>
      <c r="Q6" s="17" t="str">
        <f>[2]Junho!$I$20</f>
        <v>SO</v>
      </c>
      <c r="R6" s="17" t="str">
        <f>[2]Junho!$I$21</f>
        <v>SO</v>
      </c>
      <c r="S6" s="17" t="str">
        <f>[2]Junho!$I$22</f>
        <v>SO</v>
      </c>
      <c r="T6" s="20" t="str">
        <f>[2]Junho!$I$23</f>
        <v>SO</v>
      </c>
      <c r="U6" s="20" t="str">
        <f>[2]Junho!$I$24</f>
        <v>SO</v>
      </c>
      <c r="V6" s="20" t="str">
        <f>[2]Junho!$I$25</f>
        <v>SO</v>
      </c>
      <c r="W6" s="20" t="str">
        <f>[2]Junho!$I$26</f>
        <v>SO</v>
      </c>
      <c r="X6" s="20" t="str">
        <f>[2]Junho!$I$27</f>
        <v>SO</v>
      </c>
      <c r="Y6" s="20" t="str">
        <f>[2]Junho!$I$28</f>
        <v>SO</v>
      </c>
      <c r="Z6" s="20" t="str">
        <f>[2]Junho!$I$29</f>
        <v>SO</v>
      </c>
      <c r="AA6" s="20" t="str">
        <f>[2]Junho!$I$30</f>
        <v>SO</v>
      </c>
      <c r="AB6" s="20" t="str">
        <f>[2]Junho!$I$31</f>
        <v>SO</v>
      </c>
      <c r="AC6" s="20" t="str">
        <f>[2]Junho!$I$32</f>
        <v>SO</v>
      </c>
      <c r="AD6" s="20" t="str">
        <f>[2]Junho!$I$33</f>
        <v>SO</v>
      </c>
      <c r="AE6" s="20" t="str">
        <f>[2]Junho!$I$34</f>
        <v>SO</v>
      </c>
      <c r="AF6" s="44" t="str">
        <f>[2]Junho!$I$35</f>
        <v>SO</v>
      </c>
      <c r="AG6" s="2"/>
    </row>
    <row r="7" spans="1:33" ht="12" customHeight="1" x14ac:dyDescent="0.2">
      <c r="A7" s="15" t="s">
        <v>1</v>
      </c>
      <c r="B7" s="80" t="str">
        <f>[3]Junho!$I$5</f>
        <v>*</v>
      </c>
      <c r="C7" s="80" t="str">
        <f>[3]Junho!$I$6</f>
        <v>*</v>
      </c>
      <c r="D7" s="80" t="str">
        <f>[3]Junho!$I$7</f>
        <v>*</v>
      </c>
      <c r="E7" s="80" t="str">
        <f>[3]Junho!$I$8</f>
        <v>*</v>
      </c>
      <c r="F7" s="80" t="str">
        <f>[3]Junho!$I$9</f>
        <v>*</v>
      </c>
      <c r="G7" s="80" t="str">
        <f>[3]Junho!$I$10</f>
        <v>*</v>
      </c>
      <c r="H7" s="80" t="str">
        <f>[3]Junho!$I$11</f>
        <v>*</v>
      </c>
      <c r="I7" s="80" t="str">
        <f>[3]Junho!$I$12</f>
        <v>*</v>
      </c>
      <c r="J7" s="80" t="str">
        <f>[3]Junho!$I$13</f>
        <v>*</v>
      </c>
      <c r="K7" s="80" t="str">
        <f>[3]Junho!$I$14</f>
        <v>*</v>
      </c>
      <c r="L7" s="80" t="str">
        <f>[3]Junho!$I$15</f>
        <v>*</v>
      </c>
      <c r="M7" s="80" t="str">
        <f>[3]Junho!$I$16</f>
        <v>*</v>
      </c>
      <c r="N7" s="80" t="str">
        <f>[3]Junho!$I$17</f>
        <v>*</v>
      </c>
      <c r="O7" s="80" t="str">
        <f>[3]Junho!$I$18</f>
        <v>*</v>
      </c>
      <c r="P7" s="80" t="str">
        <f>[3]Junho!$I$19</f>
        <v>*</v>
      </c>
      <c r="Q7" s="80" t="str">
        <f>[3]Junho!$I$20</f>
        <v>*</v>
      </c>
      <c r="R7" s="80" t="str">
        <f>[3]Junho!$I$21</f>
        <v>*</v>
      </c>
      <c r="S7" s="80" t="str">
        <f>[3]Junho!$I$22</f>
        <v>*</v>
      </c>
      <c r="T7" s="83" t="str">
        <f>[3]Junho!$I$23</f>
        <v>*</v>
      </c>
      <c r="U7" s="83" t="str">
        <f>[3]Junho!$I$24</f>
        <v>*</v>
      </c>
      <c r="V7" s="83" t="str">
        <f>[3]Junho!$I$25</f>
        <v>*</v>
      </c>
      <c r="W7" s="83" t="str">
        <f>[3]Junho!$I$26</f>
        <v>*</v>
      </c>
      <c r="X7" s="83" t="str">
        <f>[3]Junho!$I$27</f>
        <v>*</v>
      </c>
      <c r="Y7" s="83" t="str">
        <f>[3]Junho!$I$28</f>
        <v>*</v>
      </c>
      <c r="Z7" s="83" t="str">
        <f>[3]Junho!$I$29</f>
        <v>*</v>
      </c>
      <c r="AA7" s="83" t="str">
        <f>[3]Junho!$I$30</f>
        <v>*</v>
      </c>
      <c r="AB7" s="83" t="str">
        <f>[3]Junho!$I$31</f>
        <v>*</v>
      </c>
      <c r="AC7" s="83" t="str">
        <f>[3]Junho!$I$32</f>
        <v>*</v>
      </c>
      <c r="AD7" s="83" t="str">
        <f>[3]Junho!$I$33</f>
        <v>*</v>
      </c>
      <c r="AE7" s="83" t="str">
        <f>[3]Junho!$I$34</f>
        <v>*</v>
      </c>
      <c r="AF7" s="167" t="s">
        <v>137</v>
      </c>
      <c r="AG7" s="2"/>
    </row>
    <row r="8" spans="1:33" ht="12" customHeight="1" x14ac:dyDescent="0.2">
      <c r="A8" s="15" t="s">
        <v>55</v>
      </c>
      <c r="B8" s="18" t="str">
        <f>[4]Junho!$I$5</f>
        <v>SE</v>
      </c>
      <c r="C8" s="18" t="str">
        <f>[4]Junho!$I$6</f>
        <v>L</v>
      </c>
      <c r="D8" s="18" t="str">
        <f>[4]Junho!$I$7</f>
        <v>L</v>
      </c>
      <c r="E8" s="18" t="str">
        <f>[4]Junho!$I$8</f>
        <v>L</v>
      </c>
      <c r="F8" s="18" t="str">
        <f>[4]Junho!$I$9</f>
        <v>L</v>
      </c>
      <c r="G8" s="18" t="str">
        <f>[4]Junho!$I$10</f>
        <v>L</v>
      </c>
      <c r="H8" s="18" t="str">
        <f>[4]Junho!$I$11</f>
        <v>NE</v>
      </c>
      <c r="I8" s="18" t="str">
        <f>[4]Junho!$I$12</f>
        <v>L</v>
      </c>
      <c r="J8" s="18" t="str">
        <f>[4]Junho!$I$13</f>
        <v>L</v>
      </c>
      <c r="K8" s="18" t="str">
        <f>[4]Junho!$I$14</f>
        <v>L</v>
      </c>
      <c r="L8" s="18" t="str">
        <f>[4]Junho!$I$15</f>
        <v>NE</v>
      </c>
      <c r="M8" s="18" t="str">
        <f>[4]Junho!$I$16</f>
        <v>NO</v>
      </c>
      <c r="N8" s="18" t="str">
        <f>[4]Junho!$I$17</f>
        <v>NE</v>
      </c>
      <c r="O8" s="18" t="str">
        <f>[4]Junho!$I$18</f>
        <v>NO</v>
      </c>
      <c r="P8" s="18" t="str">
        <f>[4]Junho!$I$19</f>
        <v>SO</v>
      </c>
      <c r="Q8" s="18" t="str">
        <f>[4]Junho!$I$20</f>
        <v>L</v>
      </c>
      <c r="R8" s="18" t="str">
        <f>[4]Junho!$I$21</f>
        <v>L</v>
      </c>
      <c r="S8" s="18" t="str">
        <f>[4]Junho!$I$22</f>
        <v>O</v>
      </c>
      <c r="T8" s="21" t="str">
        <f>[4]Junho!$I$23</f>
        <v>SO</v>
      </c>
      <c r="U8" s="21" t="str">
        <f>[4]Junho!$I$24</f>
        <v>L</v>
      </c>
      <c r="V8" s="21" t="str">
        <f>[4]Junho!$I$25</f>
        <v>L</v>
      </c>
      <c r="W8" s="21" t="str">
        <f>[4]Junho!$I$26</f>
        <v>L</v>
      </c>
      <c r="X8" s="21" t="str">
        <f>[4]Junho!$I$27</f>
        <v>L</v>
      </c>
      <c r="Y8" s="21" t="str">
        <f>[4]Junho!$I$28</f>
        <v>SE</v>
      </c>
      <c r="Z8" s="21" t="str">
        <f>[4]Junho!$I$29</f>
        <v>SE</v>
      </c>
      <c r="AA8" s="21" t="str">
        <f>[4]Junho!$I$30</f>
        <v>L</v>
      </c>
      <c r="AB8" s="21" t="str">
        <f>[4]Junho!$I$31</f>
        <v>L</v>
      </c>
      <c r="AC8" s="21" t="str">
        <f>[4]Junho!$I$32</f>
        <v>L</v>
      </c>
      <c r="AD8" s="21" t="str">
        <f>[4]Junho!$I$33</f>
        <v>L</v>
      </c>
      <c r="AE8" s="21" t="str">
        <f>[4]Junho!$I$34</f>
        <v>NE</v>
      </c>
      <c r="AF8" s="44" t="str">
        <f>[4]Junho!$I$35</f>
        <v>L</v>
      </c>
      <c r="AG8" s="2"/>
    </row>
    <row r="9" spans="1:33" ht="11.25" customHeight="1" x14ac:dyDescent="0.2">
      <c r="A9" s="15" t="s">
        <v>48</v>
      </c>
      <c r="B9" s="22" t="str">
        <f>[5]Junho!$I$5</f>
        <v>S</v>
      </c>
      <c r="C9" s="22" t="str">
        <f>[5]Junho!$I$6</f>
        <v>NE</v>
      </c>
      <c r="D9" s="22" t="str">
        <f>[5]Junho!$I$7</f>
        <v>NE</v>
      </c>
      <c r="E9" s="22" t="str">
        <f>[5]Junho!$I$8</f>
        <v>NE</v>
      </c>
      <c r="F9" s="22" t="str">
        <f>[5]Junho!$I$9</f>
        <v>NE</v>
      </c>
      <c r="G9" s="22" t="str">
        <f>[5]Junho!$I$10</f>
        <v>NE</v>
      </c>
      <c r="H9" s="22" t="str">
        <f>[5]Junho!$I$11</f>
        <v>NE</v>
      </c>
      <c r="I9" s="22" t="str">
        <f>[5]Junho!$I$12</f>
        <v>NE</v>
      </c>
      <c r="J9" s="22" t="str">
        <f>[5]Junho!$I$13</f>
        <v>NE</v>
      </c>
      <c r="K9" s="22" t="str">
        <f>[5]Junho!$I$14</f>
        <v>NE</v>
      </c>
      <c r="L9" s="22" t="str">
        <f>[5]Junho!$I$15</f>
        <v>NE</v>
      </c>
      <c r="M9" s="22" t="str">
        <f>[5]Junho!$I$16</f>
        <v>SO</v>
      </c>
      <c r="N9" s="22" t="str">
        <f>[5]Junho!$I$17</f>
        <v>N</v>
      </c>
      <c r="O9" s="22" t="str">
        <f>[5]Junho!$I$18</f>
        <v>N</v>
      </c>
      <c r="P9" s="22" t="str">
        <f>[5]Junho!$I$19</f>
        <v>S</v>
      </c>
      <c r="Q9" s="22" t="str">
        <f>[5]Junho!$I$20</f>
        <v>NE</v>
      </c>
      <c r="R9" s="22" t="str">
        <f>[5]Junho!$I$21</f>
        <v>NE</v>
      </c>
      <c r="S9" s="22" t="str">
        <f>[5]Junho!$I$22</f>
        <v>SO</v>
      </c>
      <c r="T9" s="21" t="str">
        <f>[5]Junho!$I$23</f>
        <v>S</v>
      </c>
      <c r="U9" s="21" t="str">
        <f>[5]Junho!$I$24</f>
        <v>NE</v>
      </c>
      <c r="V9" s="21" t="str">
        <f>[5]Junho!$I$25</f>
        <v>NE</v>
      </c>
      <c r="W9" s="21" t="str">
        <f>[5]Junho!$I$26</f>
        <v>NE</v>
      </c>
      <c r="X9" s="21" t="str">
        <f>[5]Junho!$I$27</f>
        <v>NE</v>
      </c>
      <c r="Y9" s="21" t="str">
        <f>[5]Junho!$I$28</f>
        <v>SO</v>
      </c>
      <c r="Z9" s="21" t="str">
        <f>[5]Junho!$I$29</f>
        <v>NE</v>
      </c>
      <c r="AA9" s="21" t="str">
        <f>[5]Junho!$I$30</f>
        <v>NE</v>
      </c>
      <c r="AB9" s="21" t="str">
        <f>[5]Junho!$I$31</f>
        <v>NE</v>
      </c>
      <c r="AC9" s="21" t="str">
        <f>[5]Junho!$I$32</f>
        <v>NE</v>
      </c>
      <c r="AD9" s="21" t="str">
        <f>[5]Junho!$I$33</f>
        <v>NE</v>
      </c>
      <c r="AE9" s="21" t="str">
        <f>[5]Junho!$I$34</f>
        <v>NE</v>
      </c>
      <c r="AF9" s="44" t="str">
        <f>[5]Junho!$I$35</f>
        <v>NE</v>
      </c>
      <c r="AG9" s="2"/>
    </row>
    <row r="10" spans="1:33" ht="12.75" customHeight="1" x14ac:dyDescent="0.2">
      <c r="A10" s="15" t="s">
        <v>2</v>
      </c>
      <c r="B10" s="23" t="str">
        <f>[6]Junho!$I$5</f>
        <v>SE</v>
      </c>
      <c r="C10" s="23" t="str">
        <f>[6]Junho!$I$6</f>
        <v>L</v>
      </c>
      <c r="D10" s="23" t="str">
        <f>[6]Junho!$I$7</f>
        <v>L</v>
      </c>
      <c r="E10" s="23" t="str">
        <f>[6]Junho!$I$8</f>
        <v>L</v>
      </c>
      <c r="F10" s="23" t="str">
        <f>[6]Junho!$I$9</f>
        <v>L</v>
      </c>
      <c r="G10" s="23" t="str">
        <f>[6]Junho!$I$10</f>
        <v>L</v>
      </c>
      <c r="H10" s="23" t="str">
        <f>[6]Junho!$I$11</f>
        <v>NE</v>
      </c>
      <c r="I10" s="23" t="str">
        <f>[6]Junho!$I$12</f>
        <v>NE</v>
      </c>
      <c r="J10" s="23" t="str">
        <f>[6]Junho!$I$13</f>
        <v>NE</v>
      </c>
      <c r="K10" s="23" t="str">
        <f>[6]Junho!$I$14</f>
        <v>NE</v>
      </c>
      <c r="L10" s="23" t="str">
        <f>[6]Junho!$I$15</f>
        <v>NE</v>
      </c>
      <c r="M10" s="23" t="str">
        <f>[6]Junho!$I$16</f>
        <v>N</v>
      </c>
      <c r="N10" s="23" t="str">
        <f>[6]Junho!$I$17</f>
        <v>N</v>
      </c>
      <c r="O10" s="23" t="str">
        <f>[6]Junho!$I$18</f>
        <v>N</v>
      </c>
      <c r="P10" s="23" t="str">
        <f>[6]Junho!$I$19</f>
        <v>N</v>
      </c>
      <c r="Q10" s="23" t="str">
        <f>[6]Junho!$I$20</f>
        <v>SE</v>
      </c>
      <c r="R10" s="23" t="str">
        <f>[6]Junho!$I$21</f>
        <v>L</v>
      </c>
      <c r="S10" s="23" t="str">
        <f>[6]Junho!$I$22</f>
        <v>N</v>
      </c>
      <c r="T10" s="20" t="str">
        <f>[6]Junho!$I$23</f>
        <v>N</v>
      </c>
      <c r="U10" s="20" t="str">
        <f>[6]Junho!$I$24</f>
        <v>SE</v>
      </c>
      <c r="V10" s="23" t="str">
        <f>[6]Junho!$I$25</f>
        <v>L</v>
      </c>
      <c r="W10" s="20" t="str">
        <f>[6]Junho!$I$26</f>
        <v>L</v>
      </c>
      <c r="X10" s="20" t="str">
        <f>[6]Junho!$I$27</f>
        <v>L</v>
      </c>
      <c r="Y10" s="20" t="str">
        <f>[6]Junho!$I$28</f>
        <v>L</v>
      </c>
      <c r="Z10" s="20" t="str">
        <f>[6]Junho!$I$29</f>
        <v>L</v>
      </c>
      <c r="AA10" s="20" t="str">
        <f>[6]Junho!$I$30</f>
        <v>L</v>
      </c>
      <c r="AB10" s="20" t="str">
        <f>[6]Junho!$I$31</f>
        <v>L</v>
      </c>
      <c r="AC10" s="20" t="str">
        <f>[6]Junho!$I$32</f>
        <v>L</v>
      </c>
      <c r="AD10" s="20" t="str">
        <f>[6]Junho!$I$33</f>
        <v>L</v>
      </c>
      <c r="AE10" s="20" t="str">
        <f>[6]Junho!$I$34</f>
        <v>NE</v>
      </c>
      <c r="AF10" s="44" t="str">
        <f>[6]Junho!$I$35</f>
        <v>L</v>
      </c>
      <c r="AG10" s="2"/>
    </row>
    <row r="11" spans="1:33" ht="11.25" customHeight="1" x14ac:dyDescent="0.2">
      <c r="A11" s="15" t="s">
        <v>3</v>
      </c>
      <c r="B11" s="23" t="str">
        <f>[7]Junho!$I$5</f>
        <v>L</v>
      </c>
      <c r="C11" s="23" t="str">
        <f>[7]Junho!$I$6</f>
        <v>SE</v>
      </c>
      <c r="D11" s="23" t="str">
        <f>[7]Junho!$I$7</f>
        <v>L</v>
      </c>
      <c r="E11" s="23" t="str">
        <f>[7]Junho!$I$8</f>
        <v>S</v>
      </c>
      <c r="F11" s="23" t="str">
        <f>[7]Junho!$I$9</f>
        <v>L</v>
      </c>
      <c r="G11" s="23" t="str">
        <f>[7]Junho!$I$10</f>
        <v>S</v>
      </c>
      <c r="H11" s="23" t="str">
        <f>[7]Junho!$I$11</f>
        <v>SO</v>
      </c>
      <c r="I11" s="23" t="str">
        <f>[7]Junho!$I$12</f>
        <v>SO</v>
      </c>
      <c r="J11" s="23" t="str">
        <f>[7]Junho!$I$13</f>
        <v>SO</v>
      </c>
      <c r="K11" s="23" t="str">
        <f>[7]Junho!$I$14</f>
        <v>O</v>
      </c>
      <c r="L11" s="23" t="str">
        <f>[7]Junho!$I$15</f>
        <v>O</v>
      </c>
      <c r="M11" s="23" t="str">
        <f>[7]Junho!$I$16</f>
        <v>O</v>
      </c>
      <c r="N11" s="23" t="str">
        <f>[7]Junho!$I$17</f>
        <v>O</v>
      </c>
      <c r="O11" s="23" t="str">
        <f>[7]Junho!$I$18</f>
        <v>O</v>
      </c>
      <c r="P11" s="23" t="str">
        <f>[7]Junho!$I$19</f>
        <v>O</v>
      </c>
      <c r="Q11" s="23" t="str">
        <f>[7]Junho!$I$20</f>
        <v>L</v>
      </c>
      <c r="R11" s="23" t="str">
        <f>[7]Junho!$I$21</f>
        <v>SE</v>
      </c>
      <c r="S11" s="23" t="str">
        <f>[7]Junho!$I$22</f>
        <v>O</v>
      </c>
      <c r="T11" s="20" t="str">
        <f>[7]Junho!$I$23</f>
        <v>S</v>
      </c>
      <c r="U11" s="20" t="str">
        <f>[7]Junho!$I$24</f>
        <v>L</v>
      </c>
      <c r="V11" s="20" t="str">
        <f>[7]Junho!$I$25</f>
        <v>L</v>
      </c>
      <c r="W11" s="20" t="str">
        <f>[7]Junho!$I$26</f>
        <v>L</v>
      </c>
      <c r="X11" s="20" t="str">
        <f>[7]Junho!$I$27</f>
        <v>O</v>
      </c>
      <c r="Y11" s="20" t="str">
        <f>[7]Junho!$I$28</f>
        <v>O</v>
      </c>
      <c r="Z11" s="20" t="str">
        <f>[7]Junho!$I$29</f>
        <v>SE</v>
      </c>
      <c r="AA11" s="20" t="str">
        <f>[7]Junho!$I$30</f>
        <v>L</v>
      </c>
      <c r="AB11" s="20" t="str">
        <f>[7]Junho!$I$31</f>
        <v>L</v>
      </c>
      <c r="AC11" s="20" t="str">
        <f>[7]Junho!$I$32</f>
        <v>SO</v>
      </c>
      <c r="AD11" s="20" t="str">
        <f>[7]Junho!$I$33</f>
        <v>NE</v>
      </c>
      <c r="AE11" s="20" t="str">
        <f>[7]Junho!$I$34</f>
        <v>O</v>
      </c>
      <c r="AF11" s="44" t="str">
        <f>[7]Junho!$I$35</f>
        <v>O</v>
      </c>
      <c r="AG11" s="2"/>
    </row>
    <row r="12" spans="1:33" ht="10.5" customHeight="1" x14ac:dyDescent="0.2">
      <c r="A12" s="15" t="s">
        <v>4</v>
      </c>
      <c r="B12" s="23" t="str">
        <f>[8]Junho!$I$5</f>
        <v>NO</v>
      </c>
      <c r="C12" s="23" t="str">
        <f>[8]Junho!$I$6</f>
        <v>N</v>
      </c>
      <c r="D12" s="23" t="str">
        <f>[8]Junho!$I$7</f>
        <v>NO</v>
      </c>
      <c r="E12" s="23" t="str">
        <f>[8]Junho!$I$8</f>
        <v>NO</v>
      </c>
      <c r="F12" s="23" t="str">
        <f>[8]Junho!$I$9</f>
        <v>O</v>
      </c>
      <c r="G12" s="23" t="str">
        <f>[8]Junho!$I$10</f>
        <v>O</v>
      </c>
      <c r="H12" s="23" t="str">
        <f>[8]Junho!$I$11</f>
        <v>O</v>
      </c>
      <c r="I12" s="23" t="str">
        <f>[8]Junho!$I$12</f>
        <v>O</v>
      </c>
      <c r="J12" s="23" t="str">
        <f>[8]Junho!$I$13</f>
        <v>O</v>
      </c>
      <c r="K12" s="23" t="str">
        <f>[8]Junho!$I$14</f>
        <v>O</v>
      </c>
      <c r="L12" s="23" t="str">
        <f>[8]Junho!$I$15</f>
        <v>O</v>
      </c>
      <c r="M12" s="23" t="str">
        <f>[8]Junho!$I$16</f>
        <v>SE</v>
      </c>
      <c r="N12" s="23" t="str">
        <f>[8]Junho!$I$17</f>
        <v>O</v>
      </c>
      <c r="O12" s="23" t="str">
        <f>[8]Junho!$I$18</f>
        <v>S</v>
      </c>
      <c r="P12" s="23" t="str">
        <f>[8]Junho!$I$19</f>
        <v>S</v>
      </c>
      <c r="Q12" s="23" t="str">
        <f>[8]Junho!$I$20</f>
        <v>NO</v>
      </c>
      <c r="R12" s="23" t="str">
        <f>[8]Junho!$I$21</f>
        <v>O</v>
      </c>
      <c r="S12" s="23" t="str">
        <f>[8]Junho!$I$22</f>
        <v>S</v>
      </c>
      <c r="T12" s="20" t="str">
        <f>[8]Junho!$I$23</f>
        <v>N</v>
      </c>
      <c r="U12" s="20" t="str">
        <f>[8]Junho!$I$24</f>
        <v>NO</v>
      </c>
      <c r="V12" s="20" t="str">
        <f>[8]Junho!$I$25</f>
        <v>O</v>
      </c>
      <c r="W12" s="20" t="str">
        <f>[8]Junho!$I$26</f>
        <v>O</v>
      </c>
      <c r="X12" s="20" t="str">
        <f>[8]Junho!$I$27</f>
        <v>O</v>
      </c>
      <c r="Y12" s="20" t="str">
        <f>[8]Junho!$I$28</f>
        <v>NO</v>
      </c>
      <c r="Z12" s="20" t="str">
        <f>[8]Junho!$I$29</f>
        <v>NO</v>
      </c>
      <c r="AA12" s="20" t="str">
        <f>[8]Junho!$I$30</f>
        <v>NO</v>
      </c>
      <c r="AB12" s="20" t="str">
        <f>[8]Junho!$I$31</f>
        <v>NO</v>
      </c>
      <c r="AC12" s="20" t="str">
        <f>[8]Junho!$I$32</f>
        <v>NO</v>
      </c>
      <c r="AD12" s="20" t="str">
        <f>[8]Junho!$I$33</f>
        <v>SO</v>
      </c>
      <c r="AE12" s="20" t="str">
        <f>[8]Junho!$I$34</f>
        <v>SO</v>
      </c>
      <c r="AF12" s="44" t="str">
        <f>[8]Junho!$I$35</f>
        <v>O</v>
      </c>
      <c r="AG12" s="2"/>
    </row>
    <row r="13" spans="1:33" ht="10.5" customHeight="1" x14ac:dyDescent="0.2">
      <c r="A13" s="15" t="s">
        <v>5</v>
      </c>
      <c r="B13" s="20" t="str">
        <f>[9]Junho!$I$5</f>
        <v>SO</v>
      </c>
      <c r="C13" s="20" t="str">
        <f>[9]Junho!$I$6</f>
        <v>SO</v>
      </c>
      <c r="D13" s="20" t="str">
        <f>[9]Junho!$I$7</f>
        <v>L</v>
      </c>
      <c r="E13" s="20" t="str">
        <f>[9]Junho!$I$8</f>
        <v>SE</v>
      </c>
      <c r="F13" s="20" t="str">
        <f>[9]Junho!$I$9</f>
        <v>SE</v>
      </c>
      <c r="G13" s="20" t="str">
        <f>[9]Junho!$I$10</f>
        <v>SE</v>
      </c>
      <c r="H13" s="20" t="str">
        <f>[9]Junho!$I$11</f>
        <v>L</v>
      </c>
      <c r="I13" s="20" t="str">
        <f>[9]Junho!$I$12</f>
        <v>SE</v>
      </c>
      <c r="J13" s="20" t="str">
        <f>[9]Junho!$I$13</f>
        <v>SE</v>
      </c>
      <c r="K13" s="20" t="str">
        <f>[9]Junho!$I$14</f>
        <v>SE</v>
      </c>
      <c r="L13" s="20" t="str">
        <f>[9]Junho!$I$15</f>
        <v>L</v>
      </c>
      <c r="M13" s="20" t="str">
        <f>[9]Junho!$I$16</f>
        <v>O</v>
      </c>
      <c r="N13" s="20" t="str">
        <f>[9]Junho!$I$17</f>
        <v>NE</v>
      </c>
      <c r="O13" s="20" t="str">
        <f>[9]Junho!$I$18</f>
        <v>L</v>
      </c>
      <c r="P13" s="20" t="str">
        <f>[9]Junho!$I$19</f>
        <v>SO</v>
      </c>
      <c r="Q13" s="20" t="str">
        <f>[9]Junho!$I$20</f>
        <v>NE</v>
      </c>
      <c r="R13" s="20" t="str">
        <f>[9]Junho!$I$21</f>
        <v>L</v>
      </c>
      <c r="S13" s="20" t="str">
        <f>[9]Junho!$I$22</f>
        <v>SO</v>
      </c>
      <c r="T13" s="20" t="str">
        <f>[9]Junho!$I$23</f>
        <v>SO</v>
      </c>
      <c r="U13" s="20" t="str">
        <f>[9]Junho!$I$24</f>
        <v>L</v>
      </c>
      <c r="V13" s="20" t="str">
        <f>[9]Junho!$I$25</f>
        <v>L</v>
      </c>
      <c r="W13" s="20" t="str">
        <f>[9]Junho!$I$26</f>
        <v>SE</v>
      </c>
      <c r="X13" s="20" t="str">
        <f>[9]Junho!$I$27</f>
        <v>SE</v>
      </c>
      <c r="Y13" s="20" t="str">
        <f>[9]Junho!$I$28</f>
        <v>S</v>
      </c>
      <c r="Z13" s="20" t="str">
        <f>[9]Junho!$I$29</f>
        <v>L</v>
      </c>
      <c r="AA13" s="20" t="str">
        <f>[9]Junho!$I$30</f>
        <v>SE</v>
      </c>
      <c r="AB13" s="20" t="str">
        <f>[9]Junho!$I$31</f>
        <v>L</v>
      </c>
      <c r="AC13" s="20" t="str">
        <f>[9]Junho!$I$32</f>
        <v>L</v>
      </c>
      <c r="AD13" s="20" t="str">
        <f>[9]Junho!$I$33</f>
        <v>NE</v>
      </c>
      <c r="AE13" s="20" t="str">
        <f>[9]Junho!$I$34</f>
        <v>NO</v>
      </c>
      <c r="AF13" s="44" t="str">
        <f>[9]Junho!$I$35</f>
        <v>L</v>
      </c>
      <c r="AG13" s="2"/>
    </row>
    <row r="14" spans="1:33" ht="12" customHeight="1" x14ac:dyDescent="0.2">
      <c r="A14" s="15" t="s">
        <v>50</v>
      </c>
      <c r="B14" s="20" t="str">
        <f>[10]Junho!$I$5</f>
        <v>SE</v>
      </c>
      <c r="C14" s="20" t="str">
        <f>[10]Junho!$I$6</f>
        <v>SE</v>
      </c>
      <c r="D14" s="20" t="str">
        <f>[10]Junho!$I$7</f>
        <v>L</v>
      </c>
      <c r="E14" s="20" t="str">
        <f>[10]Junho!$I$8</f>
        <v>NE</v>
      </c>
      <c r="F14" s="20" t="str">
        <f>[10]Junho!$I$9</f>
        <v>NE</v>
      </c>
      <c r="G14" s="20" t="str">
        <f>[10]Junho!$I$10</f>
        <v>NE</v>
      </c>
      <c r="H14" s="20" t="str">
        <f>[10]Junho!$I$11</f>
        <v>NE</v>
      </c>
      <c r="I14" s="20" t="str">
        <f>[10]Junho!$I$12</f>
        <v>NE</v>
      </c>
      <c r="J14" s="20" t="str">
        <f>[10]Junho!$I$13</f>
        <v>NE</v>
      </c>
      <c r="K14" s="20" t="str">
        <f>[10]Junho!$I$14</f>
        <v>NE</v>
      </c>
      <c r="L14" s="20" t="str">
        <f>[10]Junho!$I$15</f>
        <v>NE</v>
      </c>
      <c r="M14" s="20" t="str">
        <f>[10]Junho!$I$16</f>
        <v>NE</v>
      </c>
      <c r="N14" s="20" t="str">
        <f>[10]Junho!$I$17</f>
        <v>NE</v>
      </c>
      <c r="O14" s="20" t="str">
        <f>[10]Junho!$I$18</f>
        <v>NO</v>
      </c>
      <c r="P14" s="20" t="str">
        <f>[10]Junho!$I$19</f>
        <v>N</v>
      </c>
      <c r="Q14" s="20" t="str">
        <f>[10]Junho!$I$20</f>
        <v>NE</v>
      </c>
      <c r="R14" s="20" t="str">
        <f>[10]Junho!$I$21</f>
        <v>NE</v>
      </c>
      <c r="S14" s="20" t="str">
        <f>[10]Junho!$I$22</f>
        <v>NE</v>
      </c>
      <c r="T14" s="20" t="str">
        <f>[10]Junho!$I$23</f>
        <v>SE</v>
      </c>
      <c r="U14" s="20" t="str">
        <f>[10]Junho!$I$24</f>
        <v>L</v>
      </c>
      <c r="V14" s="20" t="str">
        <f>[10]Junho!$I$25</f>
        <v>NE</v>
      </c>
      <c r="W14" s="20" t="str">
        <f>[10]Junho!$I$26</f>
        <v>NE</v>
      </c>
      <c r="X14" s="20" t="str">
        <f>[10]Junho!$I$27</f>
        <v>NE</v>
      </c>
      <c r="Y14" s="20" t="str">
        <f>[10]Junho!$I$28</f>
        <v>L</v>
      </c>
      <c r="Z14" s="20" t="str">
        <f>[10]Junho!$I$29</f>
        <v>L</v>
      </c>
      <c r="AA14" s="20" t="str">
        <f>[10]Junho!$I$30</f>
        <v>L</v>
      </c>
      <c r="AB14" s="20" t="str">
        <f>[10]Junho!$I$31</f>
        <v>L</v>
      </c>
      <c r="AC14" s="20" t="str">
        <f>[10]Junho!$I$32</f>
        <v>NE</v>
      </c>
      <c r="AD14" s="20" t="str">
        <f>[10]Junho!$I$33</f>
        <v>NE</v>
      </c>
      <c r="AE14" s="20" t="str">
        <f>[10]Junho!$I$34</f>
        <v>NE</v>
      </c>
      <c r="AF14" s="44" t="str">
        <f>[10]Junho!$I$35</f>
        <v>NE</v>
      </c>
      <c r="AG14" s="2"/>
    </row>
    <row r="15" spans="1:33" ht="9.75" customHeight="1" x14ac:dyDescent="0.2">
      <c r="A15" s="15" t="s">
        <v>6</v>
      </c>
      <c r="B15" s="20" t="str">
        <f>[11]Junho!$I$5</f>
        <v>SE</v>
      </c>
      <c r="C15" s="20" t="str">
        <f>[11]Junho!$I$6</f>
        <v>SE</v>
      </c>
      <c r="D15" s="20" t="str">
        <f>[11]Junho!$I$7</f>
        <v>SE</v>
      </c>
      <c r="E15" s="20" t="str">
        <f>[11]Junho!$I$8</f>
        <v>SE</v>
      </c>
      <c r="F15" s="20" t="str">
        <f>[11]Junho!$I$9</f>
        <v>SE</v>
      </c>
      <c r="G15" s="20" t="str">
        <f>[11]Junho!$I$10</f>
        <v>SE</v>
      </c>
      <c r="H15" s="20" t="str">
        <f>[11]Junho!$I$11</f>
        <v>SE</v>
      </c>
      <c r="I15" s="20" t="str">
        <f>[11]Junho!$I$12</f>
        <v>L</v>
      </c>
      <c r="J15" s="20" t="str">
        <f>[11]Junho!$I$13</f>
        <v>SE</v>
      </c>
      <c r="K15" s="20" t="str">
        <f>[11]Junho!$I$14</f>
        <v>SE</v>
      </c>
      <c r="L15" s="20" t="str">
        <f>[11]Junho!$I$15</f>
        <v>SE</v>
      </c>
      <c r="M15" s="20" t="str">
        <f>[11]Junho!$I$16</f>
        <v>L</v>
      </c>
      <c r="N15" s="20" t="str">
        <f>[11]Junho!$I$17</f>
        <v>NO</v>
      </c>
      <c r="O15" s="20" t="str">
        <f>[11]Junho!$I$18</f>
        <v>NO</v>
      </c>
      <c r="P15" s="20" t="str">
        <f>[11]Junho!$I$19</f>
        <v>SE</v>
      </c>
      <c r="Q15" s="20" t="str">
        <f>[11]Junho!$I$20</f>
        <v>SE</v>
      </c>
      <c r="R15" s="20" t="str">
        <f>[11]Junho!$I$21</f>
        <v>SE</v>
      </c>
      <c r="S15" s="20" t="str">
        <f>[11]Junho!$I$22</f>
        <v>SO</v>
      </c>
      <c r="T15" s="20" t="str">
        <f>[11]Junho!$I$23</f>
        <v>S</v>
      </c>
      <c r="U15" s="20" t="str">
        <f>[11]Junho!$I$24</f>
        <v>SE</v>
      </c>
      <c r="V15" s="20" t="str">
        <f>[11]Junho!$I$25</f>
        <v>SE</v>
      </c>
      <c r="W15" s="20" t="str">
        <f>[11]Junho!$I$26</f>
        <v>SE</v>
      </c>
      <c r="X15" s="20" t="str">
        <f>[11]Junho!$I$27</f>
        <v>SE</v>
      </c>
      <c r="Y15" s="20" t="str">
        <f>[11]Junho!$I$28</f>
        <v>SE</v>
      </c>
      <c r="Z15" s="20" t="str">
        <f>[11]Junho!$I$29</f>
        <v>SE</v>
      </c>
      <c r="AA15" s="20" t="str">
        <f>[11]Junho!$I$30</f>
        <v>SE</v>
      </c>
      <c r="AB15" s="20" t="str">
        <f>[11]Junho!$I$31</f>
        <v>SE</v>
      </c>
      <c r="AC15" s="20" t="str">
        <f>[11]Junho!$I$32</f>
        <v>SE</v>
      </c>
      <c r="AD15" s="20" t="str">
        <f>[11]Junho!$I$33</f>
        <v>NE</v>
      </c>
      <c r="AE15" s="20" t="str">
        <f>[11]Junho!$I$34</f>
        <v>SE</v>
      </c>
      <c r="AF15" s="44" t="str">
        <f>[11]Junho!$I$35</f>
        <v>SE</v>
      </c>
      <c r="AG15" s="2"/>
    </row>
    <row r="16" spans="1:33" ht="10.5" customHeight="1" x14ac:dyDescent="0.2">
      <c r="A16" s="15" t="s">
        <v>7</v>
      </c>
      <c r="B16" s="23" t="str">
        <f>[12]Junho!$I$5</f>
        <v>SE</v>
      </c>
      <c r="C16" s="23" t="str">
        <f>[12]Junho!$I$6</f>
        <v>NE</v>
      </c>
      <c r="D16" s="23" t="str">
        <f>[12]Junho!$I$7</f>
        <v>NE</v>
      </c>
      <c r="E16" s="23" t="str">
        <f>[12]Junho!$I$8</f>
        <v>NE</v>
      </c>
      <c r="F16" s="23" t="str">
        <f>[12]Junho!$I$9</f>
        <v>NE</v>
      </c>
      <c r="G16" s="23" t="str">
        <f>[12]Junho!$I$10</f>
        <v>NE</v>
      </c>
      <c r="H16" s="23" t="str">
        <f>[12]Junho!$I$11</f>
        <v>N</v>
      </c>
      <c r="I16" s="23" t="str">
        <f>[12]Junho!$I$12</f>
        <v>L</v>
      </c>
      <c r="J16" s="23" t="str">
        <f>[12]Junho!$I$13</f>
        <v>NE</v>
      </c>
      <c r="K16" s="23" t="str">
        <f>[12]Junho!$I$14</f>
        <v>NE</v>
      </c>
      <c r="L16" s="23" t="str">
        <f>[12]Junho!$I$15</f>
        <v>N</v>
      </c>
      <c r="M16" s="23" t="str">
        <f>[12]Junho!$I$16</f>
        <v>N</v>
      </c>
      <c r="N16" s="23" t="str">
        <f>[12]Junho!$I$17</f>
        <v>N</v>
      </c>
      <c r="O16" s="23" t="str">
        <f>[12]Junho!$I$18</f>
        <v>N</v>
      </c>
      <c r="P16" s="23" t="str">
        <f>[12]Junho!$I$19</f>
        <v>S</v>
      </c>
      <c r="Q16" s="23" t="str">
        <f>[12]Junho!$I$20</f>
        <v>SE</v>
      </c>
      <c r="R16" s="23" t="str">
        <f>[12]Junho!$I$21</f>
        <v>NE</v>
      </c>
      <c r="S16" s="23" t="str">
        <f>[12]Junho!$I$22</f>
        <v>SO</v>
      </c>
      <c r="T16" s="20" t="str">
        <f>[12]Junho!$I$23</f>
        <v>S</v>
      </c>
      <c r="U16" s="20" t="str">
        <f>[12]Junho!$I$24</f>
        <v>L</v>
      </c>
      <c r="V16" s="20" t="str">
        <f>[12]Junho!$I$25</f>
        <v>L</v>
      </c>
      <c r="W16" s="20" t="str">
        <f>[12]Junho!$I$26</f>
        <v>NE</v>
      </c>
      <c r="X16" s="20" t="str">
        <f>[12]Junho!$I$27</f>
        <v>NE</v>
      </c>
      <c r="Y16" s="20" t="str">
        <f>[12]Junho!$I$28</f>
        <v>L</v>
      </c>
      <c r="Z16" s="20" t="str">
        <f>[12]Junho!$I$29</f>
        <v>L</v>
      </c>
      <c r="AA16" s="20" t="str">
        <f>[12]Junho!$I$30</f>
        <v>L</v>
      </c>
      <c r="AB16" s="20" t="str">
        <f>[12]Junho!$I$31</f>
        <v>L</v>
      </c>
      <c r="AC16" s="20" t="str">
        <f>[12]Junho!$I$32</f>
        <v>NE</v>
      </c>
      <c r="AD16" s="20" t="str">
        <f>[12]Junho!$I$33</f>
        <v>NE</v>
      </c>
      <c r="AE16" s="20" t="str">
        <f>[12]Junho!$I$34</f>
        <v>N</v>
      </c>
      <c r="AF16" s="44" t="str">
        <f>[12]Junho!$I$35</f>
        <v>NE</v>
      </c>
      <c r="AG16" s="2"/>
    </row>
    <row r="17" spans="1:36" ht="11.25" customHeight="1" x14ac:dyDescent="0.2">
      <c r="A17" s="15" t="s">
        <v>8</v>
      </c>
      <c r="B17" s="23" t="str">
        <f>[13]Junho!$I$5</f>
        <v>SE</v>
      </c>
      <c r="C17" s="23" t="str">
        <f>[13]Junho!$I$6</f>
        <v>NE</v>
      </c>
      <c r="D17" s="23" t="str">
        <f>[13]Junho!$I$7</f>
        <v>NE</v>
      </c>
      <c r="E17" s="23" t="str">
        <f>[13]Junho!$I$8</f>
        <v>NE</v>
      </c>
      <c r="F17" s="23" t="str">
        <f>[13]Junho!$I$9</f>
        <v>NE</v>
      </c>
      <c r="G17" s="23" t="str">
        <f>[13]Junho!$I$10</f>
        <v>NE</v>
      </c>
      <c r="H17" s="23" t="str">
        <f>[13]Junho!$I$11</f>
        <v>NE</v>
      </c>
      <c r="I17" s="23" t="str">
        <f>[13]Junho!$I$12</f>
        <v>NE</v>
      </c>
      <c r="J17" s="23" t="str">
        <f>[13]Junho!$I$13</f>
        <v>NE</v>
      </c>
      <c r="K17" s="23" t="str">
        <f>[13]Junho!$I$14</f>
        <v>N</v>
      </c>
      <c r="L17" s="23" t="str">
        <f>[13]Junho!$I$15</f>
        <v>N</v>
      </c>
      <c r="M17" s="23" t="str">
        <f>[13]Junho!$I$16</f>
        <v>SE</v>
      </c>
      <c r="N17" s="23" t="str">
        <f>[13]Junho!$I$17</f>
        <v>NO</v>
      </c>
      <c r="O17" s="23" t="str">
        <f>[13]Junho!$I$18</f>
        <v>NO</v>
      </c>
      <c r="P17" s="23" t="str">
        <f>[13]Junho!$I$19</f>
        <v>S</v>
      </c>
      <c r="Q17" s="20" t="str">
        <f>[13]Junho!$I$20</f>
        <v>NE</v>
      </c>
      <c r="R17" s="20" t="str">
        <f>[13]Junho!$I$21</f>
        <v>NE</v>
      </c>
      <c r="S17" s="20" t="str">
        <f>[13]Junho!$I$22</f>
        <v>SO</v>
      </c>
      <c r="T17" s="20" t="str">
        <f>[13]Junho!$I$23</f>
        <v>S</v>
      </c>
      <c r="U17" s="20" t="str">
        <f>[13]Junho!$I$24</f>
        <v>NE</v>
      </c>
      <c r="V17" s="20" t="str">
        <f>[13]Junho!$I$25</f>
        <v>NE</v>
      </c>
      <c r="W17" s="20" t="str">
        <f>[13]Junho!$I$26</f>
        <v>NE</v>
      </c>
      <c r="X17" s="20" t="str">
        <f>[13]Junho!$I$27</f>
        <v>N</v>
      </c>
      <c r="Y17" s="20" t="str">
        <f>[13]Junho!$I$28</f>
        <v>L</v>
      </c>
      <c r="Z17" s="20" t="str">
        <f>[13]Junho!$I$29</f>
        <v>NE</v>
      </c>
      <c r="AA17" s="20" t="str">
        <f>[13]Junho!$I$30</f>
        <v>L</v>
      </c>
      <c r="AB17" s="20" t="str">
        <f>[13]Junho!$I$31</f>
        <v>NE</v>
      </c>
      <c r="AC17" s="20" t="str">
        <f>[13]Junho!$I$32</f>
        <v>NE</v>
      </c>
      <c r="AD17" s="20" t="str">
        <f>[13]Junho!$I$33</f>
        <v>NE</v>
      </c>
      <c r="AE17" s="20" t="str">
        <f>[13]Junho!$I$34</f>
        <v>N</v>
      </c>
      <c r="AF17" s="44" t="str">
        <f>[13]Junho!$I$35</f>
        <v>NE</v>
      </c>
      <c r="AG17" s="2"/>
    </row>
    <row r="18" spans="1:36" ht="11.25" customHeight="1" x14ac:dyDescent="0.2">
      <c r="A18" s="15" t="s">
        <v>9</v>
      </c>
      <c r="B18" s="23" t="str">
        <f>[14]Junho!$I$5</f>
        <v>SE</v>
      </c>
      <c r="C18" s="23" t="str">
        <f>[14]Junho!$I$6</f>
        <v>L</v>
      </c>
      <c r="D18" s="23" t="str">
        <f>[14]Junho!$I$7</f>
        <v>L</v>
      </c>
      <c r="E18" s="23" t="str">
        <f>[14]Junho!$I$8</f>
        <v>L</v>
      </c>
      <c r="F18" s="23" t="str">
        <f>[14]Junho!$I$9</f>
        <v>L</v>
      </c>
      <c r="G18" s="23" t="str">
        <f>[14]Junho!$I$10</f>
        <v>L</v>
      </c>
      <c r="H18" s="23" t="str">
        <f>[14]Junho!$I$11</f>
        <v>L</v>
      </c>
      <c r="I18" s="23" t="str">
        <f>[14]Junho!$I$12</f>
        <v>NE</v>
      </c>
      <c r="J18" s="23" t="str">
        <f>[14]Junho!$I$13</f>
        <v>NE</v>
      </c>
      <c r="K18" s="23" t="str">
        <f>[14]Junho!$I$14</f>
        <v>NE</v>
      </c>
      <c r="L18" s="23" t="str">
        <f>[14]Junho!$I$15</f>
        <v>N</v>
      </c>
      <c r="M18" s="23" t="str">
        <f>[14]Junho!$I$16</f>
        <v>S</v>
      </c>
      <c r="N18" s="23" t="str">
        <f>[14]Junho!$I$17</f>
        <v>N</v>
      </c>
      <c r="O18" s="23" t="str">
        <f>[14]Junho!$I$18</f>
        <v>NO</v>
      </c>
      <c r="P18" s="23" t="str">
        <f>[14]Junho!$I$19</f>
        <v>S</v>
      </c>
      <c r="Q18" s="23" t="str">
        <f>[14]Junho!$I$20</f>
        <v>S</v>
      </c>
      <c r="R18" s="23" t="str">
        <f>[14]Junho!$I$21</f>
        <v>L</v>
      </c>
      <c r="S18" s="23" t="str">
        <f>[14]Junho!$I$22</f>
        <v>SO</v>
      </c>
      <c r="T18" s="20" t="str">
        <f>[14]Junho!$I$23</f>
        <v>S</v>
      </c>
      <c r="U18" s="20" t="str">
        <f>[14]Junho!$I$24</f>
        <v>L</v>
      </c>
      <c r="V18" s="20" t="str">
        <f>[14]Junho!$I$25</f>
        <v>L</v>
      </c>
      <c r="W18" s="20" t="str">
        <f>[14]Junho!$I$26</f>
        <v>L</v>
      </c>
      <c r="X18" s="20" t="str">
        <f>[14]Junho!$I$27</f>
        <v>L</v>
      </c>
      <c r="Y18" s="20" t="str">
        <f>[14]Junho!$I$28</f>
        <v>L</v>
      </c>
      <c r="Z18" s="20" t="str">
        <f>[14]Junho!$I$29</f>
        <v>L</v>
      </c>
      <c r="AA18" s="20" t="str">
        <f>[14]Junho!$I$30</f>
        <v>L</v>
      </c>
      <c r="AB18" s="20" t="str">
        <f>[14]Junho!$I$31</f>
        <v>L</v>
      </c>
      <c r="AC18" s="20" t="str">
        <f>[14]Junho!$I$32</f>
        <v>L</v>
      </c>
      <c r="AD18" s="20" t="str">
        <f>[14]Junho!$I$33</f>
        <v>L</v>
      </c>
      <c r="AE18" s="20" t="str">
        <f>[14]Junho!$I$34</f>
        <v>N</v>
      </c>
      <c r="AF18" s="44" t="str">
        <f>[14]Junho!$I$35</f>
        <v>L</v>
      </c>
      <c r="AG18" s="2"/>
      <c r="AH18" s="43" t="s">
        <v>54</v>
      </c>
    </row>
    <row r="19" spans="1:36" ht="12" customHeight="1" x14ac:dyDescent="0.2">
      <c r="A19" s="15" t="s">
        <v>49</v>
      </c>
      <c r="B19" s="23" t="str">
        <f>[15]Junho!$I$5</f>
        <v>SE</v>
      </c>
      <c r="C19" s="23" t="str">
        <f>[15]Junho!$I$6</f>
        <v>L</v>
      </c>
      <c r="D19" s="23" t="str">
        <f>[15]Junho!$I$7</f>
        <v>NE</v>
      </c>
      <c r="E19" s="23" t="str">
        <f>[15]Junho!$I$8</f>
        <v>SE</v>
      </c>
      <c r="F19" s="23" t="str">
        <f>[15]Junho!$I$9</f>
        <v>L</v>
      </c>
      <c r="G19" s="23" t="str">
        <f>[15]Junho!$I$10</f>
        <v>N</v>
      </c>
      <c r="H19" s="23" t="str">
        <f>[15]Junho!$I$11</f>
        <v>SE</v>
      </c>
      <c r="I19" s="23" t="str">
        <f>[15]Junho!$I$12</f>
        <v>SE</v>
      </c>
      <c r="J19" s="23" t="str">
        <f>[15]Junho!$I$13</f>
        <v>SE</v>
      </c>
      <c r="K19" s="23" t="str">
        <f>[15]Junho!$I$14</f>
        <v>S</v>
      </c>
      <c r="L19" s="23" t="str">
        <f>[15]Junho!$I$15</f>
        <v>N</v>
      </c>
      <c r="M19" s="23" t="str">
        <f>[15]Junho!$I$16</f>
        <v>NO</v>
      </c>
      <c r="N19" s="23" t="str">
        <f>[15]Junho!$I$17</f>
        <v>N</v>
      </c>
      <c r="O19" s="23" t="str">
        <f>[15]Junho!$I$18</f>
        <v>N</v>
      </c>
      <c r="P19" s="23" t="str">
        <f>[15]Junho!$I$19</f>
        <v>S</v>
      </c>
      <c r="Q19" s="23" t="str">
        <f>[15]Junho!$I$20</f>
        <v>SE</v>
      </c>
      <c r="R19" s="23" t="str">
        <f>[15]Junho!$I$21</f>
        <v>SE</v>
      </c>
      <c r="S19" s="23" t="str">
        <f>[15]Junho!$I$22</f>
        <v>SO</v>
      </c>
      <c r="T19" s="20" t="str">
        <f>[15]Junho!$I$23</f>
        <v>S</v>
      </c>
      <c r="U19" s="20" t="str">
        <f>[15]Junho!$I$24</f>
        <v>NE</v>
      </c>
      <c r="V19" s="20" t="str">
        <f>[15]Junho!$I$25</f>
        <v>N</v>
      </c>
      <c r="W19" s="20" t="str">
        <f>[15]Junho!$I$26</f>
        <v>SE</v>
      </c>
      <c r="X19" s="20" t="str">
        <f>[15]Junho!$I$27</f>
        <v>SE</v>
      </c>
      <c r="Y19" s="20" t="str">
        <f>[15]Junho!$I$28</f>
        <v>SE</v>
      </c>
      <c r="Z19" s="20" t="str">
        <f>[15]Junho!$I$29</f>
        <v>L</v>
      </c>
      <c r="AA19" s="20" t="str">
        <f>[15]Junho!$I$30</f>
        <v>SE</v>
      </c>
      <c r="AB19" s="20" t="str">
        <f>[15]Junho!$I$31</f>
        <v>SE</v>
      </c>
      <c r="AC19" s="20" t="str">
        <f>[15]Junho!$I$32</f>
        <v>SE</v>
      </c>
      <c r="AD19" s="20" t="str">
        <f>[15]Junho!$I$33</f>
        <v>N</v>
      </c>
      <c r="AE19" s="20" t="str">
        <f>[15]Junho!$I$34</f>
        <v>N</v>
      </c>
      <c r="AF19" s="44" t="str">
        <f>[15]Junho!$I$35</f>
        <v>SE</v>
      </c>
      <c r="AG19" s="2"/>
    </row>
    <row r="20" spans="1:36" ht="11.25" customHeight="1" x14ac:dyDescent="0.2">
      <c r="A20" s="15" t="s">
        <v>10</v>
      </c>
      <c r="B20" s="17" t="str">
        <f>[16]Junho!$I$5</f>
        <v>SE</v>
      </c>
      <c r="C20" s="17" t="str">
        <f>[16]Junho!$I$6</f>
        <v>L</v>
      </c>
      <c r="D20" s="17" t="str">
        <f>[16]Junho!$I$7</f>
        <v>NE</v>
      </c>
      <c r="E20" s="17" t="str">
        <f>[16]Junho!$I$8</f>
        <v>L</v>
      </c>
      <c r="F20" s="17" t="str">
        <f>[16]Junho!$I$9</f>
        <v>NE</v>
      </c>
      <c r="G20" s="17" t="str">
        <f>[16]Junho!$I$10</f>
        <v>NE</v>
      </c>
      <c r="H20" s="17" t="str">
        <f>[16]Junho!$I$11</f>
        <v>N</v>
      </c>
      <c r="I20" s="17" t="str">
        <f>[16]Junho!$I$12</f>
        <v>N</v>
      </c>
      <c r="J20" s="17" t="str">
        <f>[16]Junho!$I$13</f>
        <v>N</v>
      </c>
      <c r="K20" s="17" t="str">
        <f>[16]Junho!$I$14</f>
        <v>N</v>
      </c>
      <c r="L20" s="17" t="str">
        <f>[16]Junho!$I$15</f>
        <v>N</v>
      </c>
      <c r="M20" s="17" t="str">
        <f>[16]Junho!$I$16</f>
        <v>SE</v>
      </c>
      <c r="N20" s="17" t="str">
        <f>[16]Junho!$I$17</f>
        <v>N</v>
      </c>
      <c r="O20" s="17" t="str">
        <f>[16]Junho!$I$18</f>
        <v>N</v>
      </c>
      <c r="P20" s="17" t="str">
        <f>[16]Junho!$I$19</f>
        <v>S</v>
      </c>
      <c r="Q20" s="17" t="str">
        <f>[16]Junho!$I$20</f>
        <v>SE</v>
      </c>
      <c r="R20" s="17" t="str">
        <f>[16]Junho!$I$21</f>
        <v>L</v>
      </c>
      <c r="S20" s="17" t="str">
        <f>[16]Junho!$I$22</f>
        <v>SO</v>
      </c>
      <c r="T20" s="20" t="str">
        <f>[16]Junho!$I$23</f>
        <v>S</v>
      </c>
      <c r="U20" s="20" t="str">
        <f>[16]Junho!$I$24</f>
        <v>L</v>
      </c>
      <c r="V20" s="20" t="str">
        <f>[16]Junho!$I$25</f>
        <v>NE</v>
      </c>
      <c r="W20" s="20" t="str">
        <f>[16]Junho!$I$26</f>
        <v>NE</v>
      </c>
      <c r="X20" s="20" t="str">
        <f>[16]Junho!$I$27</f>
        <v>N</v>
      </c>
      <c r="Y20" s="20" t="str">
        <f>[16]Junho!$I$28</f>
        <v>L</v>
      </c>
      <c r="Z20" s="20" t="str">
        <f>[16]Junho!$I$29</f>
        <v>L</v>
      </c>
      <c r="AA20" s="20" t="str">
        <f>[16]Junho!$I$30</f>
        <v>L</v>
      </c>
      <c r="AB20" s="20" t="str">
        <f>[16]Junho!$I$31</f>
        <v>L</v>
      </c>
      <c r="AC20" s="20" t="str">
        <f>[16]Junho!$I$32</f>
        <v>NE</v>
      </c>
      <c r="AD20" s="20" t="str">
        <f>[16]Junho!$I$33</f>
        <v>NE</v>
      </c>
      <c r="AE20" s="20" t="str">
        <f>[16]Junho!$I$34</f>
        <v>NE</v>
      </c>
      <c r="AF20" s="44" t="str">
        <f>[16]Junho!$I$35</f>
        <v>L</v>
      </c>
      <c r="AG20" s="2"/>
    </row>
    <row r="21" spans="1:36" ht="12.75" customHeight="1" x14ac:dyDescent="0.2">
      <c r="A21" s="15" t="s">
        <v>11</v>
      </c>
      <c r="B21" s="23" t="str">
        <f>[17]Junho!$I$5</f>
        <v>SO</v>
      </c>
      <c r="C21" s="23" t="str">
        <f>[17]Junho!$I$6</f>
        <v>SO</v>
      </c>
      <c r="D21" s="23" t="str">
        <f>[17]Junho!$I$7</f>
        <v>SO</v>
      </c>
      <c r="E21" s="23" t="str">
        <f>[17]Junho!$I$8</f>
        <v>SO</v>
      </c>
      <c r="F21" s="23" t="str">
        <f>[17]Junho!$I$9</f>
        <v>SO</v>
      </c>
      <c r="G21" s="23" t="str">
        <f>[17]Junho!$I$10</f>
        <v>NE</v>
      </c>
      <c r="H21" s="23" t="str">
        <f>[17]Junho!$I$11</f>
        <v>NE</v>
      </c>
      <c r="I21" s="23" t="str">
        <f>[17]Junho!$I$12</f>
        <v>NE</v>
      </c>
      <c r="J21" s="23" t="str">
        <f>[17]Junho!$I$13</f>
        <v>NE</v>
      </c>
      <c r="K21" s="23" t="str">
        <f>[17]Junho!$I$14</f>
        <v>NE</v>
      </c>
      <c r="L21" s="23" t="str">
        <f>[17]Junho!$I$15</f>
        <v>NE</v>
      </c>
      <c r="M21" s="23" t="str">
        <f>[17]Junho!$I$16</f>
        <v>NE</v>
      </c>
      <c r="N21" s="23" t="str">
        <f>[17]Junho!$I$17</f>
        <v>NE</v>
      </c>
      <c r="O21" s="23" t="str">
        <f>[17]Junho!$I$18</f>
        <v>L</v>
      </c>
      <c r="P21" s="23" t="str">
        <f>[17]Junho!$I$19</f>
        <v>O</v>
      </c>
      <c r="Q21" s="23" t="str">
        <f>[17]Junho!$I$20</f>
        <v>O</v>
      </c>
      <c r="R21" s="23" t="str">
        <f>[17]Junho!$I$21</f>
        <v>L</v>
      </c>
      <c r="S21" s="23" t="str">
        <f>[17]Junho!$I$22</f>
        <v>NE</v>
      </c>
      <c r="T21" s="20" t="str">
        <f>[17]Junho!$I$23</f>
        <v>O</v>
      </c>
      <c r="U21" s="20" t="str">
        <f>[17]Junho!$I$24</f>
        <v>SO</v>
      </c>
      <c r="V21" s="20" t="str">
        <f>[17]Junho!$I$25</f>
        <v>NE</v>
      </c>
      <c r="W21" s="20" t="str">
        <f>[17]Junho!$I$26</f>
        <v>NE</v>
      </c>
      <c r="X21" s="20" t="str">
        <f>[17]Junho!$I$27</f>
        <v>NE</v>
      </c>
      <c r="Y21" s="20" t="str">
        <f>[17]Junho!$I$28</f>
        <v>SO</v>
      </c>
      <c r="Z21" s="20" t="str">
        <f>[17]Junho!$I$29</f>
        <v>SO</v>
      </c>
      <c r="AA21" s="20" t="str">
        <f>[17]Junho!$I$30</f>
        <v>SO</v>
      </c>
      <c r="AB21" s="20" t="str">
        <f>[17]Junho!$I$31</f>
        <v>SO</v>
      </c>
      <c r="AC21" s="20" t="str">
        <f>[17]Junho!$I$32</f>
        <v>SO</v>
      </c>
      <c r="AD21" s="20" t="str">
        <f>[17]Junho!$I$33</f>
        <v>SE</v>
      </c>
      <c r="AE21" s="20" t="str">
        <f>[17]Junho!$I$34</f>
        <v>NE</v>
      </c>
      <c r="AF21" s="44" t="str">
        <f>[17]Junho!$I$35</f>
        <v>NE</v>
      </c>
      <c r="AG21" s="2"/>
      <c r="AH21" s="43" t="s">
        <v>54</v>
      </c>
    </row>
    <row r="22" spans="1:36" ht="12.75" customHeight="1" x14ac:dyDescent="0.2">
      <c r="A22" s="15" t="s">
        <v>12</v>
      </c>
      <c r="B22" s="23" t="str">
        <f>[18]Junho!$I$5</f>
        <v>*</v>
      </c>
      <c r="C22" s="23" t="str">
        <f>[18]Junho!$I$6</f>
        <v>*</v>
      </c>
      <c r="D22" s="23" t="str">
        <f>[18]Junho!$I$7</f>
        <v>*</v>
      </c>
      <c r="E22" s="23" t="str">
        <f>[18]Junho!$I$8</f>
        <v>*</v>
      </c>
      <c r="F22" s="23" t="str">
        <f>[18]Junho!$I$9</f>
        <v>*</v>
      </c>
      <c r="G22" s="23" t="str">
        <f>[18]Junho!$I$10</f>
        <v>*</v>
      </c>
      <c r="H22" s="23" t="str">
        <f>[18]Junho!$I$11</f>
        <v>*</v>
      </c>
      <c r="I22" s="23" t="str">
        <f>[18]Junho!$I$12</f>
        <v>*</v>
      </c>
      <c r="J22" s="23" t="str">
        <f>[18]Junho!$I$13</f>
        <v>*</v>
      </c>
      <c r="K22" s="23" t="str">
        <f>[18]Junho!$I$14</f>
        <v>*</v>
      </c>
      <c r="L22" s="23" t="str">
        <f>[18]Junho!$I$15</f>
        <v>*</v>
      </c>
      <c r="M22" s="23" t="str">
        <f>[18]Junho!$I$16</f>
        <v>*</v>
      </c>
      <c r="N22" s="23" t="str">
        <f>[18]Junho!$I$17</f>
        <v>*</v>
      </c>
      <c r="O22" s="23" t="str">
        <f>[18]Junho!$I$18</f>
        <v>*</v>
      </c>
      <c r="P22" s="23" t="str">
        <f>[18]Junho!$I$19</f>
        <v>*</v>
      </c>
      <c r="Q22" s="23" t="str">
        <f>[18]Junho!$I$20</f>
        <v>*</v>
      </c>
      <c r="R22" s="23" t="str">
        <f>[18]Junho!$I$21</f>
        <v>*</v>
      </c>
      <c r="S22" s="23" t="str">
        <f>[18]Junho!$I$22</f>
        <v>*</v>
      </c>
      <c r="T22" s="23" t="str">
        <f>[18]Junho!$I$23</f>
        <v>*</v>
      </c>
      <c r="U22" s="23" t="str">
        <f>[18]Junho!$I$24</f>
        <v>*</v>
      </c>
      <c r="V22" s="23" t="str">
        <f>[18]Junho!$I$25</f>
        <v>*</v>
      </c>
      <c r="W22" s="23" t="str">
        <f>[18]Junho!$I$26</f>
        <v>*</v>
      </c>
      <c r="X22" s="23" t="str">
        <f>[18]Junho!$I$27</f>
        <v>*</v>
      </c>
      <c r="Y22" s="23" t="str">
        <f>[18]Junho!$I$28</f>
        <v>*</v>
      </c>
      <c r="Z22" s="23" t="str">
        <f>[18]Junho!$I$29</f>
        <v>*</v>
      </c>
      <c r="AA22" s="23" t="str">
        <f>[18]Junho!$I$30</f>
        <v>*</v>
      </c>
      <c r="AB22" s="23" t="str">
        <f>[18]Junho!$I$31</f>
        <v>*</v>
      </c>
      <c r="AC22" s="23" t="str">
        <f>[18]Junho!$I$32</f>
        <v>*</v>
      </c>
      <c r="AD22" s="23" t="str">
        <f>[18]Junho!$I$33</f>
        <v>*</v>
      </c>
      <c r="AE22" s="23" t="str">
        <f>[18]Junho!$I$34</f>
        <v>*</v>
      </c>
      <c r="AF22" s="75" t="s">
        <v>137</v>
      </c>
      <c r="AG22" s="2"/>
    </row>
    <row r="23" spans="1:36" ht="12" customHeight="1" x14ac:dyDescent="0.2">
      <c r="A23" s="15" t="s">
        <v>13</v>
      </c>
      <c r="B23" s="20" t="str">
        <f>[19]Junho!$I$5</f>
        <v>S</v>
      </c>
      <c r="C23" s="20" t="str">
        <f>[19]Junho!$I$6</f>
        <v>S</v>
      </c>
      <c r="D23" s="20" t="str">
        <f>[19]Junho!$I$7</f>
        <v>L</v>
      </c>
      <c r="E23" s="20" t="str">
        <f>[19]Junho!$I$8</f>
        <v>NE</v>
      </c>
      <c r="F23" s="20" t="str">
        <f>[19]Junho!$I$9</f>
        <v>NE</v>
      </c>
      <c r="G23" s="20" t="str">
        <f>[19]Junho!$I$10</f>
        <v>N</v>
      </c>
      <c r="H23" s="20" t="str">
        <f>[19]Junho!$I$11</f>
        <v>N</v>
      </c>
      <c r="I23" s="20" t="str">
        <f>[19]Junho!$I$12</f>
        <v>N</v>
      </c>
      <c r="J23" s="20" t="str">
        <f>[19]Junho!$I$13</f>
        <v>NE</v>
      </c>
      <c r="K23" s="20" t="str">
        <f>[19]Junho!$I$14</f>
        <v>NE</v>
      </c>
      <c r="L23" s="20" t="str">
        <f>[19]Junho!$I$15</f>
        <v>NE</v>
      </c>
      <c r="M23" s="20" t="str">
        <f>[19]Junho!$I$16</f>
        <v>SO</v>
      </c>
      <c r="N23" s="20" t="str">
        <f>[19]Junho!$I$17</f>
        <v>N</v>
      </c>
      <c r="O23" s="20" t="str">
        <f>[19]Junho!$I$18</f>
        <v>NO</v>
      </c>
      <c r="P23" s="20" t="str">
        <f>[19]Junho!$I$19</f>
        <v>S</v>
      </c>
      <c r="Q23" s="20" t="str">
        <f>[19]Junho!$I$20</f>
        <v>S</v>
      </c>
      <c r="R23" s="20" t="str">
        <f>[19]Junho!$I$21</f>
        <v>NE</v>
      </c>
      <c r="S23" s="20" t="str">
        <f>[19]Junho!$I$22</f>
        <v>S</v>
      </c>
      <c r="T23" s="20" t="str">
        <f>[19]Junho!$I$23</f>
        <v>S</v>
      </c>
      <c r="U23" s="20" t="str">
        <f>[19]Junho!$I$24</f>
        <v>S</v>
      </c>
      <c r="V23" s="20" t="str">
        <f>[19]Junho!$I$25</f>
        <v>N</v>
      </c>
      <c r="W23" s="20" t="str">
        <f>[19]Junho!$I$26</f>
        <v>N</v>
      </c>
      <c r="X23" s="20" t="str">
        <f>[19]Junho!$I$27</f>
        <v>L</v>
      </c>
      <c r="Y23" s="20" t="str">
        <f>[19]Junho!$I$28</f>
        <v>S</v>
      </c>
      <c r="Z23" s="20" t="str">
        <f>[19]Junho!$I$29</f>
        <v>NE</v>
      </c>
      <c r="AA23" s="20" t="str">
        <f>[19]Junho!$I$30</f>
        <v>L</v>
      </c>
      <c r="AB23" s="20" t="str">
        <f>[19]Junho!$I$31</f>
        <v>N</v>
      </c>
      <c r="AC23" s="20" t="str">
        <f>[19]Junho!$I$32</f>
        <v>NE</v>
      </c>
      <c r="AD23" s="20" t="str">
        <f>[19]Junho!$I$33</f>
        <v>NE</v>
      </c>
      <c r="AE23" s="20" t="str">
        <f>[19]Junho!$I$34</f>
        <v>N</v>
      </c>
      <c r="AF23" s="44" t="str">
        <f>[19]Junho!$I$35</f>
        <v>NE</v>
      </c>
      <c r="AG23" s="2"/>
    </row>
    <row r="24" spans="1:36" ht="11.25" customHeight="1" x14ac:dyDescent="0.2">
      <c r="A24" s="15" t="s">
        <v>14</v>
      </c>
      <c r="B24" s="23" t="str">
        <f>[20]Junho!$I$5</f>
        <v>S</v>
      </c>
      <c r="C24" s="23" t="str">
        <f>[20]Junho!$I$6</f>
        <v>S</v>
      </c>
      <c r="D24" s="23" t="str">
        <f>[20]Junho!$I$7</f>
        <v>SE</v>
      </c>
      <c r="E24" s="23" t="str">
        <f>[20]Junho!$I$8</f>
        <v>S</v>
      </c>
      <c r="F24" s="23" t="str">
        <f>[20]Junho!$I$9</f>
        <v>NE</v>
      </c>
      <c r="G24" s="23" t="str">
        <f>[20]Junho!$I$10</f>
        <v>NE</v>
      </c>
      <c r="H24" s="23" t="str">
        <f>[20]Junho!$I$11</f>
        <v>NE</v>
      </c>
      <c r="I24" s="23" t="str">
        <f>[20]Junho!$I$12</f>
        <v>NE</v>
      </c>
      <c r="J24" s="23" t="str">
        <f>[20]Junho!$I$13</f>
        <v>NE</v>
      </c>
      <c r="K24" s="23" t="str">
        <f>[20]Junho!$I$14</f>
        <v>N</v>
      </c>
      <c r="L24" s="23" t="str">
        <f>[20]Junho!$I$15</f>
        <v>O</v>
      </c>
      <c r="M24" s="23" t="str">
        <f>[20]Junho!$I$16</f>
        <v>NE</v>
      </c>
      <c r="N24" s="23" t="str">
        <f>[20]Junho!$I$17</f>
        <v>N</v>
      </c>
      <c r="O24" s="23" t="str">
        <f>[20]Junho!$I$18</f>
        <v>NO</v>
      </c>
      <c r="P24" s="23" t="str">
        <f>[20]Junho!$I$19</f>
        <v>SO</v>
      </c>
      <c r="Q24" s="23" t="str">
        <f>[20]Junho!$I$20</f>
        <v>SO</v>
      </c>
      <c r="R24" s="23" t="str">
        <f>[20]Junho!$I$21</f>
        <v>NE</v>
      </c>
      <c r="S24" s="23" t="str">
        <f>[20]Junho!$I$22</f>
        <v>NO</v>
      </c>
      <c r="T24" s="23" t="str">
        <f>[20]Junho!$I$23</f>
        <v>SO</v>
      </c>
      <c r="U24" s="23" t="str">
        <f>[20]Junho!$I$24</f>
        <v>SE</v>
      </c>
      <c r="V24" s="23" t="str">
        <f>[20]Junho!$I$25</f>
        <v>NE</v>
      </c>
      <c r="W24" s="23" t="str">
        <f>[20]Junho!$I$26</f>
        <v>NE</v>
      </c>
      <c r="X24" s="23" t="str">
        <f>[20]Junho!$I$27</f>
        <v>SE</v>
      </c>
      <c r="Y24" s="23" t="str">
        <f>[20]Junho!$I$28</f>
        <v>S</v>
      </c>
      <c r="Z24" s="23" t="str">
        <f>[20]Junho!$I$29</f>
        <v>SE</v>
      </c>
      <c r="AA24" s="23" t="str">
        <f>[20]Junho!$I$30</f>
        <v>SE</v>
      </c>
      <c r="AB24" s="23" t="str">
        <f>[20]Junho!$I$31</f>
        <v>SE</v>
      </c>
      <c r="AC24" s="23" t="str">
        <f>[20]Junho!$I$32</f>
        <v>SE</v>
      </c>
      <c r="AD24" s="23" t="str">
        <f>[20]Junho!$I$33</f>
        <v>NE</v>
      </c>
      <c r="AE24" s="23" t="str">
        <f>[20]Junho!$I$34</f>
        <v>N</v>
      </c>
      <c r="AF24" s="75" t="str">
        <f>[20]Junho!$I$35</f>
        <v>NE</v>
      </c>
      <c r="AG24" s="2"/>
      <c r="AI24" s="43" t="s">
        <v>54</v>
      </c>
    </row>
    <row r="25" spans="1:36" ht="12" customHeight="1" x14ac:dyDescent="0.2">
      <c r="A25" s="15" t="s">
        <v>15</v>
      </c>
      <c r="B25" s="23" t="str">
        <f>[21]Junho!$I$5</f>
        <v>L</v>
      </c>
      <c r="C25" s="23" t="str">
        <f>[21]Junho!$I$6</f>
        <v>NE</v>
      </c>
      <c r="D25" s="23" t="str">
        <f>[21]Junho!$I$7</f>
        <v>SE</v>
      </c>
      <c r="E25" s="23" t="str">
        <f>[21]Junho!$I$8</f>
        <v>SE</v>
      </c>
      <c r="F25" s="23" t="str">
        <f>[21]Junho!$I$9</f>
        <v>SO</v>
      </c>
      <c r="G25" s="23" t="str">
        <f>[21]Junho!$I$10</f>
        <v>SO</v>
      </c>
      <c r="H25" s="23" t="str">
        <f>[21]Junho!$I$11</f>
        <v>O</v>
      </c>
      <c r="I25" s="23" t="str">
        <f>[21]Junho!$I$12</f>
        <v>SO</v>
      </c>
      <c r="J25" s="23" t="str">
        <f>[21]Junho!$I$13</f>
        <v>NO</v>
      </c>
      <c r="K25" s="23" t="str">
        <f>[21]Junho!$I$14</f>
        <v>NO</v>
      </c>
      <c r="L25" s="23" t="str">
        <f>[21]Junho!$I$15</f>
        <v>NO</v>
      </c>
      <c r="M25" s="23" t="str">
        <f>[21]Junho!$I$16</f>
        <v>NO</v>
      </c>
      <c r="N25" s="23" t="str">
        <f>[21]Junho!$I$17</f>
        <v>N</v>
      </c>
      <c r="O25" s="23" t="str">
        <f>[21]Junho!$I$18</f>
        <v>N</v>
      </c>
      <c r="P25" s="23" t="str">
        <f>[21]Junho!$I$19</f>
        <v>SE</v>
      </c>
      <c r="Q25" s="23" t="str">
        <f>[21]Junho!$I$20</f>
        <v>NO</v>
      </c>
      <c r="R25" s="23" t="str">
        <f>[21]Junho!$I$21</f>
        <v>NO</v>
      </c>
      <c r="S25" s="23" t="str">
        <f>[21]Junho!$I$22</f>
        <v>SO</v>
      </c>
      <c r="T25" s="23" t="str">
        <f>[21]Junho!$I$23</f>
        <v>SO</v>
      </c>
      <c r="U25" s="23" t="str">
        <f>[21]Junho!$I$24</f>
        <v>NO</v>
      </c>
      <c r="V25" s="23" t="str">
        <f>[21]Junho!$I$25</f>
        <v>NO</v>
      </c>
      <c r="W25" s="23" t="str">
        <f>[21]Junho!$I$26</f>
        <v>SO</v>
      </c>
      <c r="X25" s="23" t="str">
        <f>[21]Junho!$I$27</f>
        <v>SO</v>
      </c>
      <c r="Y25" s="23" t="str">
        <f>[21]Junho!$I$28</f>
        <v>SO</v>
      </c>
      <c r="Z25" s="23" t="str">
        <f>[21]Junho!$I$29</f>
        <v>O</v>
      </c>
      <c r="AA25" s="23" t="str">
        <f>[21]Junho!$I$30</f>
        <v>O</v>
      </c>
      <c r="AB25" s="23" t="str">
        <f>[21]Junho!$I$31</f>
        <v>SO</v>
      </c>
      <c r="AC25" s="23" t="str">
        <f>[21]Junho!$I$32</f>
        <v>SO</v>
      </c>
      <c r="AD25" s="23" t="str">
        <f>[21]Junho!$I$33</f>
        <v>SO</v>
      </c>
      <c r="AE25" s="23" t="str">
        <f>[21]Junho!$I$34</f>
        <v>NO</v>
      </c>
      <c r="AF25" s="75" t="str">
        <f>[21]Junho!$I$35</f>
        <v>SO</v>
      </c>
      <c r="AG25" s="2"/>
    </row>
    <row r="26" spans="1:36" ht="12.75" customHeight="1" x14ac:dyDescent="0.2">
      <c r="A26" s="15" t="s">
        <v>16</v>
      </c>
      <c r="B26" s="24" t="str">
        <f>[22]Junho!$I$5</f>
        <v>SO</v>
      </c>
      <c r="C26" s="24" t="str">
        <f>[22]Junho!$I$6</f>
        <v>SO</v>
      </c>
      <c r="D26" s="24" t="str">
        <f>[22]Junho!$I$7</f>
        <v>SO</v>
      </c>
      <c r="E26" s="24" t="str">
        <f>[22]Junho!$I$8</f>
        <v>SO</v>
      </c>
      <c r="F26" s="24" t="str">
        <f>[22]Junho!$I$9</f>
        <v>SO</v>
      </c>
      <c r="G26" s="24" t="str">
        <f>[22]Junho!$I$10</f>
        <v>SO</v>
      </c>
      <c r="H26" s="24" t="str">
        <f>[22]Junho!$I$11</f>
        <v>*</v>
      </c>
      <c r="I26" s="24" t="str">
        <f>[22]Junho!$I$12</f>
        <v>*</v>
      </c>
      <c r="J26" s="24" t="str">
        <f>[22]Junho!$I$13</f>
        <v>*</v>
      </c>
      <c r="K26" s="24" t="str">
        <f>[22]Junho!$I$14</f>
        <v>*</v>
      </c>
      <c r="L26" s="24" t="str">
        <f>[22]Junho!$I$15</f>
        <v>*</v>
      </c>
      <c r="M26" s="24" t="str">
        <f>[22]Junho!$I$16</f>
        <v>*</v>
      </c>
      <c r="N26" s="24" t="str">
        <f>[22]Junho!$I$17</f>
        <v>*</v>
      </c>
      <c r="O26" s="24" t="str">
        <f>[22]Junho!$I$18</f>
        <v>*</v>
      </c>
      <c r="P26" s="24" t="str">
        <f>[22]Junho!$I$19</f>
        <v>*</v>
      </c>
      <c r="Q26" s="24" t="str">
        <f>[22]Junho!$I$20</f>
        <v>*</v>
      </c>
      <c r="R26" s="24" t="str">
        <f>[22]Junho!$I$21</f>
        <v>*</v>
      </c>
      <c r="S26" s="24" t="str">
        <f>[22]Junho!$I$22</f>
        <v>*</v>
      </c>
      <c r="T26" s="24" t="str">
        <f>[22]Junho!$I$23</f>
        <v>*</v>
      </c>
      <c r="U26" s="24" t="str">
        <f>[22]Junho!$I$24</f>
        <v>*</v>
      </c>
      <c r="V26" s="24" t="str">
        <f>[22]Junho!$I$25</f>
        <v>*</v>
      </c>
      <c r="W26" s="24" t="str">
        <f>[22]Junho!$I$26</f>
        <v>*</v>
      </c>
      <c r="X26" s="24" t="str">
        <f>[22]Junho!$I$27</f>
        <v>*</v>
      </c>
      <c r="Y26" s="24" t="str">
        <f>[22]Junho!$I$28</f>
        <v>*</v>
      </c>
      <c r="Z26" s="24" t="str">
        <f>[22]Junho!$I$29</f>
        <v>*</v>
      </c>
      <c r="AA26" s="24" t="str">
        <f>[22]Junho!$I$30</f>
        <v>*</v>
      </c>
      <c r="AB26" s="24" t="str">
        <f>[22]Junho!$I$31</f>
        <v>*</v>
      </c>
      <c r="AC26" s="24" t="str">
        <f>[22]Junho!$I$32</f>
        <v>*</v>
      </c>
      <c r="AD26" s="24" t="str">
        <f>[22]Junho!$I$33</f>
        <v>*</v>
      </c>
      <c r="AE26" s="24" t="str">
        <f>[22]Junho!$I$34</f>
        <v>*</v>
      </c>
      <c r="AF26" s="76" t="str">
        <f>[22]Junho!$I$35</f>
        <v>SO</v>
      </c>
      <c r="AG26" s="2"/>
    </row>
    <row r="27" spans="1:36" ht="11.25" customHeight="1" x14ac:dyDescent="0.2">
      <c r="A27" s="15" t="s">
        <v>17</v>
      </c>
      <c r="B27" s="23" t="str">
        <f>[23]Junho!$I$5</f>
        <v>SO</v>
      </c>
      <c r="C27" s="23" t="str">
        <f>[23]Junho!$I$6</f>
        <v>SO</v>
      </c>
      <c r="D27" s="23" t="str">
        <f>[23]Junho!$I$7</f>
        <v>SO</v>
      </c>
      <c r="E27" s="23" t="str">
        <f>[23]Junho!$I$8</f>
        <v>SO</v>
      </c>
      <c r="F27" s="23" t="str">
        <f>[23]Junho!$I$9</f>
        <v>SO</v>
      </c>
      <c r="G27" s="23" t="str">
        <f>[23]Junho!$I$10</f>
        <v>SO</v>
      </c>
      <c r="H27" s="23" t="str">
        <f>[23]Junho!$I$11</f>
        <v>SO</v>
      </c>
      <c r="I27" s="23" t="str">
        <f>[23]Junho!$I$12</f>
        <v>SO</v>
      </c>
      <c r="J27" s="23" t="str">
        <f>[23]Junho!$I$13</f>
        <v>SO</v>
      </c>
      <c r="K27" s="23" t="str">
        <f>[23]Junho!$I$14</f>
        <v>SO</v>
      </c>
      <c r="L27" s="23" t="str">
        <f>[23]Junho!$I$15</f>
        <v>SO</v>
      </c>
      <c r="M27" s="23" t="str">
        <f>[23]Junho!$I$16</f>
        <v>SO</v>
      </c>
      <c r="N27" s="23" t="str">
        <f>[23]Junho!$I$17</f>
        <v>SO</v>
      </c>
      <c r="O27" s="23" t="str">
        <f>[23]Junho!$I$18</f>
        <v>SO</v>
      </c>
      <c r="P27" s="23" t="str">
        <f>[23]Junho!$I$19</f>
        <v>SO</v>
      </c>
      <c r="Q27" s="23" t="str">
        <f>[23]Junho!$I$20</f>
        <v>SO</v>
      </c>
      <c r="R27" s="23" t="str">
        <f>[23]Junho!$I$21</f>
        <v>SO</v>
      </c>
      <c r="S27" s="23" t="str">
        <f>[23]Junho!$I$22</f>
        <v>SO</v>
      </c>
      <c r="T27" s="23" t="str">
        <f>[23]Junho!$I$23</f>
        <v>SE</v>
      </c>
      <c r="U27" s="23" t="str">
        <f>[23]Junho!$I$24</f>
        <v>SO</v>
      </c>
      <c r="V27" s="23" t="str">
        <f>[23]Junho!$I$25</f>
        <v>SO</v>
      </c>
      <c r="W27" s="23" t="str">
        <f>[23]Junho!$I$26</f>
        <v>SO</v>
      </c>
      <c r="X27" s="23" t="str">
        <f>[23]Junho!$I$27</f>
        <v>SO</v>
      </c>
      <c r="Y27" s="23" t="str">
        <f>[23]Junho!$I$28</f>
        <v>SO</v>
      </c>
      <c r="Z27" s="23" t="str">
        <f>[23]Junho!$I$29</f>
        <v>SO</v>
      </c>
      <c r="AA27" s="23" t="str">
        <f>[23]Junho!$I$30</f>
        <v>SO</v>
      </c>
      <c r="AB27" s="23" t="str">
        <f>[23]Junho!$I$31</f>
        <v>SO</v>
      </c>
      <c r="AC27" s="23" t="str">
        <f>[23]Junho!$I$32</f>
        <v>SO</v>
      </c>
      <c r="AD27" s="23" t="str">
        <f>[23]Junho!$I$33</f>
        <v>SO</v>
      </c>
      <c r="AE27" s="23" t="str">
        <f>[23]Junho!$I$34</f>
        <v>SO</v>
      </c>
      <c r="AF27" s="75" t="str">
        <f>[23]Junho!$I$35</f>
        <v>SO</v>
      </c>
      <c r="AG27" s="2"/>
    </row>
    <row r="28" spans="1:36" ht="12" customHeight="1" x14ac:dyDescent="0.2">
      <c r="A28" s="15" t="s">
        <v>18</v>
      </c>
      <c r="B28" s="23" t="str">
        <f>[24]Junho!$I$5</f>
        <v>L</v>
      </c>
      <c r="C28" s="23" t="str">
        <f>[24]Junho!$I$6</f>
        <v>L</v>
      </c>
      <c r="D28" s="23" t="str">
        <f>[24]Junho!$I$7</f>
        <v>L</v>
      </c>
      <c r="E28" s="23" t="str">
        <f>[24]Junho!$I$8</f>
        <v>L</v>
      </c>
      <c r="F28" s="23" t="str">
        <f>[24]Junho!$I$9</f>
        <v>L</v>
      </c>
      <c r="G28" s="23" t="str">
        <f>[24]Junho!$I$10</f>
        <v>SE</v>
      </c>
      <c r="H28" s="23" t="str">
        <f>[24]Junho!$I$11</f>
        <v>SE</v>
      </c>
      <c r="I28" s="23" t="str">
        <f>[24]Junho!$I$12</f>
        <v>NE</v>
      </c>
      <c r="J28" s="23" t="str">
        <f>[24]Junho!$I$13</f>
        <v>L</v>
      </c>
      <c r="K28" s="23" t="str">
        <f>[24]Junho!$I$14</f>
        <v>N</v>
      </c>
      <c r="L28" s="23" t="str">
        <f>[24]Junho!$I$15</f>
        <v>N</v>
      </c>
      <c r="M28" s="23" t="str">
        <f>[24]Junho!$I$16</f>
        <v>N</v>
      </c>
      <c r="N28" s="23" t="str">
        <f>[24]Junho!$I$17</f>
        <v>N</v>
      </c>
      <c r="O28" s="23" t="str">
        <f>[24]Junho!$I$18</f>
        <v>NO</v>
      </c>
      <c r="P28" s="23" t="str">
        <f>[24]Junho!$I$19</f>
        <v>SE</v>
      </c>
      <c r="Q28" s="23" t="str">
        <f>[24]Junho!$I$20</f>
        <v>L</v>
      </c>
      <c r="R28" s="23" t="str">
        <f>[24]Junho!$I$21</f>
        <v>L</v>
      </c>
      <c r="S28" s="23" t="str">
        <f>[24]Junho!$I$22</f>
        <v>O</v>
      </c>
      <c r="T28" s="23" t="str">
        <f>[24]Junho!$I$23</f>
        <v>L</v>
      </c>
      <c r="U28" s="23" t="str">
        <f>[24]Junho!$I$24</f>
        <v>L</v>
      </c>
      <c r="V28" s="23" t="str">
        <f>[24]Junho!$I$25</f>
        <v>L</v>
      </c>
      <c r="W28" s="23" t="str">
        <f>[24]Junho!$I$26</f>
        <v>L</v>
      </c>
      <c r="X28" s="23" t="str">
        <f>[24]Junho!$I$27</f>
        <v>SE</v>
      </c>
      <c r="Y28" s="23" t="str">
        <f>[24]Junho!$I$28</f>
        <v>L</v>
      </c>
      <c r="Z28" s="23" t="str">
        <f>[24]Junho!$I$29</f>
        <v>L</v>
      </c>
      <c r="AA28" s="23" t="str">
        <f>[24]Junho!$I$30</f>
        <v>L</v>
      </c>
      <c r="AB28" s="23" t="str">
        <f>[24]Junho!$I$31</f>
        <v>L</v>
      </c>
      <c r="AC28" s="23" t="str">
        <f>[24]Junho!$I$32</f>
        <v>L</v>
      </c>
      <c r="AD28" s="23" t="str">
        <f>[24]Junho!$I$33</f>
        <v>SE</v>
      </c>
      <c r="AE28" s="23" t="str">
        <f>[24]Junho!$I$34</f>
        <v>N</v>
      </c>
      <c r="AF28" s="75" t="str">
        <f>[24]Junho!$I$35</f>
        <v>L</v>
      </c>
      <c r="AG28" s="2"/>
    </row>
    <row r="29" spans="1:36" ht="12.75" customHeight="1" x14ac:dyDescent="0.2">
      <c r="A29" s="15" t="s">
        <v>19</v>
      </c>
      <c r="B29" s="23" t="str">
        <f>[25]Junho!$I$5</f>
        <v>SE</v>
      </c>
      <c r="C29" s="23" t="str">
        <f>[25]Junho!$I$6</f>
        <v>L</v>
      </c>
      <c r="D29" s="23" t="str">
        <f>[25]Junho!$I$7</f>
        <v>NE</v>
      </c>
      <c r="E29" s="23" t="str">
        <f>[25]Junho!$I$8</f>
        <v>NE</v>
      </c>
      <c r="F29" s="23" t="str">
        <f>[25]Junho!$I$9</f>
        <v>NE</v>
      </c>
      <c r="G29" s="23" t="str">
        <f>[25]Junho!$I$10</f>
        <v>N</v>
      </c>
      <c r="H29" s="23" t="str">
        <f>[25]Junho!$I$11</f>
        <v>NE</v>
      </c>
      <c r="I29" s="23" t="str">
        <f>[25]Junho!$I$12</f>
        <v>NE</v>
      </c>
      <c r="J29" s="23" t="str">
        <f>[25]Junho!$I$13</f>
        <v>NE</v>
      </c>
      <c r="K29" s="23" t="str">
        <f>[25]Junho!$I$14</f>
        <v>NE</v>
      </c>
      <c r="L29" s="23" t="str">
        <f>[25]Junho!$I$15</f>
        <v>N</v>
      </c>
      <c r="M29" s="23" t="str">
        <f>[25]Junho!$I$16</f>
        <v>S</v>
      </c>
      <c r="N29" s="23" t="str">
        <f>[25]Junho!$I$17</f>
        <v>N</v>
      </c>
      <c r="O29" s="23" t="str">
        <f>[25]Junho!$I$18</f>
        <v>N</v>
      </c>
      <c r="P29" s="23" t="str">
        <f>[25]Junho!$I$19</f>
        <v>S</v>
      </c>
      <c r="Q29" s="23" t="str">
        <f>[25]Junho!$I$20</f>
        <v>NE</v>
      </c>
      <c r="R29" s="23" t="str">
        <f>[25]Junho!$I$21</f>
        <v>NE</v>
      </c>
      <c r="S29" s="23" t="str">
        <f>[25]Junho!$I$22</f>
        <v>SO</v>
      </c>
      <c r="T29" s="23" t="str">
        <f>[25]Junho!$I$23</f>
        <v>SE</v>
      </c>
      <c r="U29" s="23" t="str">
        <f>[25]Junho!$I$24</f>
        <v>NE</v>
      </c>
      <c r="V29" s="23" t="str">
        <f>[25]Junho!$I$25</f>
        <v>NE</v>
      </c>
      <c r="W29" s="23" t="str">
        <f>[25]Junho!$I$26</f>
        <v>NE</v>
      </c>
      <c r="X29" s="23" t="str">
        <f>[25]Junho!$I$27</f>
        <v>N</v>
      </c>
      <c r="Y29" s="23" t="str">
        <f>[25]Junho!$I$28</f>
        <v>NE</v>
      </c>
      <c r="Z29" s="23" t="str">
        <f>[25]Junho!$I$29</f>
        <v>NE</v>
      </c>
      <c r="AA29" s="23" t="str">
        <f>[25]Junho!$I$30</f>
        <v>NE</v>
      </c>
      <c r="AB29" s="23" t="str">
        <f>[25]Junho!$I$31</f>
        <v>NE</v>
      </c>
      <c r="AC29" s="23" t="str">
        <f>[25]Junho!$I$32</f>
        <v>NE</v>
      </c>
      <c r="AD29" s="23" t="str">
        <f>[25]Junho!$I$33</f>
        <v>NE</v>
      </c>
      <c r="AE29" s="23" t="str">
        <f>[25]Junho!$I$34</f>
        <v>NE</v>
      </c>
      <c r="AF29" s="75" t="str">
        <f>[25]Junho!$I$35</f>
        <v>NE</v>
      </c>
      <c r="AG29" s="2"/>
    </row>
    <row r="30" spans="1:36" ht="11.25" customHeight="1" x14ac:dyDescent="0.2">
      <c r="A30" s="15" t="s">
        <v>31</v>
      </c>
      <c r="B30" s="23" t="str">
        <f>[26]Junho!$I$5</f>
        <v>*</v>
      </c>
      <c r="C30" s="23" t="str">
        <f>[26]Junho!$I$6</f>
        <v>*</v>
      </c>
      <c r="D30" s="23" t="str">
        <f>[26]Junho!$I$7</f>
        <v>*</v>
      </c>
      <c r="E30" s="23" t="str">
        <f>[26]Junho!$I$8</f>
        <v>*</v>
      </c>
      <c r="F30" s="23" t="str">
        <f>[26]Junho!$I$9</f>
        <v>*</v>
      </c>
      <c r="G30" s="23" t="str">
        <f>[26]Junho!$I$10</f>
        <v>*</v>
      </c>
      <c r="H30" s="23" t="str">
        <f>[26]Junho!$I$11</f>
        <v>*</v>
      </c>
      <c r="I30" s="23" t="str">
        <f>[26]Junho!$I$12</f>
        <v>*</v>
      </c>
      <c r="J30" s="23" t="str">
        <f>[26]Junho!$I$13</f>
        <v>*</v>
      </c>
      <c r="K30" s="23" t="str">
        <f>[26]Junho!$I$14</f>
        <v>*</v>
      </c>
      <c r="L30" s="23" t="str">
        <f>[26]Junho!$I$15</f>
        <v>*</v>
      </c>
      <c r="M30" s="23" t="str">
        <f>[26]Junho!$I$16</f>
        <v>*</v>
      </c>
      <c r="N30" s="23" t="str">
        <f>[26]Junho!$I$17</f>
        <v>*</v>
      </c>
      <c r="O30" s="23" t="str">
        <f>[26]Junho!$I$18</f>
        <v>*</v>
      </c>
      <c r="P30" s="23" t="str">
        <f>[26]Junho!$I$19</f>
        <v>*</v>
      </c>
      <c r="Q30" s="23" t="str">
        <f>[26]Junho!$I$20</f>
        <v>*</v>
      </c>
      <c r="R30" s="23" t="str">
        <f>[26]Junho!$I$21</f>
        <v>*</v>
      </c>
      <c r="S30" s="23" t="str">
        <f>[26]Junho!$I$22</f>
        <v>*</v>
      </c>
      <c r="T30" s="23" t="str">
        <f>[26]Junho!$I$23</f>
        <v>*</v>
      </c>
      <c r="U30" s="23" t="str">
        <f>[26]Junho!$I$24</f>
        <v>*</v>
      </c>
      <c r="V30" s="23" t="str">
        <f>[26]Junho!$I$25</f>
        <v>*</v>
      </c>
      <c r="W30" s="23" t="str">
        <f>[26]Junho!$I$26</f>
        <v>*</v>
      </c>
      <c r="X30" s="23" t="str">
        <f>[26]Junho!$I$27</f>
        <v>*</v>
      </c>
      <c r="Y30" s="23" t="str">
        <f>[26]Junho!$I$28</f>
        <v>*</v>
      </c>
      <c r="Z30" s="23" t="str">
        <f>[26]Junho!$I$29</f>
        <v>*</v>
      </c>
      <c r="AA30" s="23" t="str">
        <f>[26]Junho!$I$30</f>
        <v>*</v>
      </c>
      <c r="AB30" s="23" t="str">
        <f>[26]Junho!$I$31</f>
        <v>*</v>
      </c>
      <c r="AC30" s="23" t="str">
        <f>[26]Junho!$I$32</f>
        <v>*</v>
      </c>
      <c r="AD30" s="23" t="str">
        <f>[26]Junho!$I$33</f>
        <v>*</v>
      </c>
      <c r="AE30" s="23" t="str">
        <f>[26]Junho!$I$34</f>
        <v>*</v>
      </c>
      <c r="AF30" s="75" t="str">
        <f>[26]Junho!$I$35</f>
        <v>*</v>
      </c>
      <c r="AG30" s="2"/>
    </row>
    <row r="31" spans="1:36" ht="11.25" customHeight="1" x14ac:dyDescent="0.2">
      <c r="A31" s="15" t="s">
        <v>51</v>
      </c>
      <c r="B31" s="23" t="str">
        <f>[27]Junho!$I$5</f>
        <v>L</v>
      </c>
      <c r="C31" s="23" t="str">
        <f>[27]Junho!$I$6</f>
        <v>SE</v>
      </c>
      <c r="D31" s="23" t="str">
        <f>[27]Junho!$I$7</f>
        <v>L</v>
      </c>
      <c r="E31" s="23" t="str">
        <f>[27]Junho!$I$8</f>
        <v>L</v>
      </c>
      <c r="F31" s="23" t="str">
        <f>[27]Junho!$I$9</f>
        <v>L</v>
      </c>
      <c r="G31" s="23" t="str">
        <f>[27]Junho!$I$10</f>
        <v>L</v>
      </c>
      <c r="H31" s="23" t="str">
        <f>[27]Junho!$I$11</f>
        <v>L</v>
      </c>
      <c r="I31" s="23" t="str">
        <f>[27]Junho!$I$12</f>
        <v>L</v>
      </c>
      <c r="J31" s="23" t="str">
        <f>[27]Junho!$I$13</f>
        <v>L</v>
      </c>
      <c r="K31" s="23" t="str">
        <f>[27]Junho!$I$14</f>
        <v>L</v>
      </c>
      <c r="L31" s="23" t="str">
        <f>[27]Junho!$I$15</f>
        <v>L</v>
      </c>
      <c r="M31" s="23" t="str">
        <f>[27]Junho!$I$16</f>
        <v>L</v>
      </c>
      <c r="N31" s="23" t="str">
        <f>[27]Junho!$I$17</f>
        <v>L</v>
      </c>
      <c r="O31" s="23" t="str">
        <f>[27]Junho!$I$18</f>
        <v>L</v>
      </c>
      <c r="P31" s="23" t="str">
        <f>[27]Junho!$I$19</f>
        <v>NE</v>
      </c>
      <c r="Q31" s="23" t="str">
        <f>[27]Junho!$I$20</f>
        <v>SE</v>
      </c>
      <c r="R31" s="23" t="str">
        <f>[27]Junho!$I$21</f>
        <v>L</v>
      </c>
      <c r="S31" s="23" t="str">
        <f>[27]Junho!$I$22</f>
        <v>SO</v>
      </c>
      <c r="T31" s="23" t="str">
        <f>[27]Junho!$I$23</f>
        <v>SO</v>
      </c>
      <c r="U31" s="23" t="str">
        <f>[27]Junho!$I$24</f>
        <v>SO</v>
      </c>
      <c r="V31" s="23" t="str">
        <f>[27]Junho!$I$25</f>
        <v>L</v>
      </c>
      <c r="W31" s="23" t="str">
        <f>[27]Junho!$I$26</f>
        <v>L</v>
      </c>
      <c r="X31" s="23" t="str">
        <f>[27]Junho!$I$27</f>
        <v>L</v>
      </c>
      <c r="Y31" s="23" t="str">
        <f>[27]Junho!$I$28</f>
        <v>SE</v>
      </c>
      <c r="Z31" s="23" t="str">
        <f>[27]Junho!$I$29</f>
        <v>SE</v>
      </c>
      <c r="AA31" s="23" t="str">
        <f>[27]Junho!$I$30</f>
        <v>SE</v>
      </c>
      <c r="AB31" s="23" t="str">
        <f>[27]Junho!$I$31</f>
        <v>SE</v>
      </c>
      <c r="AC31" s="23" t="str">
        <f>[27]Junho!$I$32</f>
        <v>L</v>
      </c>
      <c r="AD31" s="23" t="str">
        <f>[27]Junho!$I$33</f>
        <v>L</v>
      </c>
      <c r="AE31" s="23" t="str">
        <f>[27]Junho!$I$34</f>
        <v>NE</v>
      </c>
      <c r="AF31" s="75" t="str">
        <f>[27]Junho!$I$35</f>
        <v>L</v>
      </c>
      <c r="AG31" s="2"/>
      <c r="AJ31" s="43" t="s">
        <v>54</v>
      </c>
    </row>
    <row r="32" spans="1:36" ht="11.25" customHeight="1" x14ac:dyDescent="0.2">
      <c r="A32" s="15" t="s">
        <v>20</v>
      </c>
      <c r="B32" s="20" t="str">
        <f>[28]Junho!$I$5</f>
        <v>SE</v>
      </c>
      <c r="C32" s="20" t="str">
        <f>[28]Junho!$I$6</f>
        <v>L</v>
      </c>
      <c r="D32" s="20" t="str">
        <f>[28]Junho!$I$7</f>
        <v>S</v>
      </c>
      <c r="E32" s="20" t="str">
        <f>[28]Junho!$I$8</f>
        <v>S</v>
      </c>
      <c r="F32" s="20" t="str">
        <f>[28]Junho!$I$9</f>
        <v>SO</v>
      </c>
      <c r="G32" s="20" t="str">
        <f>[28]Junho!$I$10</f>
        <v>NE</v>
      </c>
      <c r="H32" s="20" t="str">
        <f>[28]Junho!$I$11</f>
        <v>NO</v>
      </c>
      <c r="I32" s="20" t="str">
        <f>[28]Junho!$I$12</f>
        <v>NE</v>
      </c>
      <c r="J32" s="20" t="str">
        <f>[28]Junho!$I$13</f>
        <v>NE</v>
      </c>
      <c r="K32" s="20" t="str">
        <f>[28]Junho!$I$14</f>
        <v>N</v>
      </c>
      <c r="L32" s="20" t="str">
        <f>[28]Junho!$I$15</f>
        <v>N</v>
      </c>
      <c r="M32" s="20" t="str">
        <f>[28]Junho!$I$16</f>
        <v>N</v>
      </c>
      <c r="N32" s="20" t="str">
        <f>[28]Junho!$I$17</f>
        <v>N</v>
      </c>
      <c r="O32" s="20" t="str">
        <f>[28]Junho!$I$18</f>
        <v>NO</v>
      </c>
      <c r="P32" s="20" t="str">
        <f>[28]Junho!$I$19</f>
        <v>NO</v>
      </c>
      <c r="Q32" s="20" t="str">
        <f>[28]Junho!$I$20</f>
        <v>SE</v>
      </c>
      <c r="R32" s="20" t="str">
        <f>[28]Junho!$I$21</f>
        <v>NE</v>
      </c>
      <c r="S32" s="20" t="str">
        <f>[28]Junho!$I$22</f>
        <v>N</v>
      </c>
      <c r="T32" s="20" t="str">
        <f>[28]Junho!$I$23</f>
        <v>S</v>
      </c>
      <c r="U32" s="20" t="str">
        <f>[28]Junho!$I$24</f>
        <v>SE</v>
      </c>
      <c r="V32" s="20" t="str">
        <f>[28]Junho!$I$25</f>
        <v>NE</v>
      </c>
      <c r="W32" s="20" t="str">
        <f>[28]Junho!$I$26</f>
        <v>NE</v>
      </c>
      <c r="X32" s="20" t="str">
        <f>[28]Junho!$I$27</f>
        <v>SO</v>
      </c>
      <c r="Y32" s="20" t="str">
        <f>[28]Junho!$I$28</f>
        <v>S</v>
      </c>
      <c r="Z32" s="20" t="str">
        <f>[28]Junho!$I$29</f>
        <v>SE</v>
      </c>
      <c r="AA32" s="20" t="str">
        <f>[28]Junho!$I$30</f>
        <v>SE</v>
      </c>
      <c r="AB32" s="20" t="str">
        <f>[28]Junho!$I$31</f>
        <v>SE</v>
      </c>
      <c r="AC32" s="20" t="str">
        <f>[28]Junho!$I$32</f>
        <v>NE</v>
      </c>
      <c r="AD32" s="20" t="str">
        <f>[28]Junho!$I$33</f>
        <v>NE</v>
      </c>
      <c r="AE32" s="20" t="str">
        <f>[28]Junho!$I$34</f>
        <v>N</v>
      </c>
      <c r="AF32" s="44" t="str">
        <f>[28]Junho!$I$35</f>
        <v>NE</v>
      </c>
      <c r="AG32" s="2"/>
    </row>
    <row r="33" spans="1:35" s="5" customFormat="1" ht="13.5" customHeight="1" x14ac:dyDescent="0.2">
      <c r="A33" s="29" t="s">
        <v>38</v>
      </c>
      <c r="B33" s="30" t="s">
        <v>57</v>
      </c>
      <c r="C33" s="30" t="s">
        <v>58</v>
      </c>
      <c r="D33" s="30" t="s">
        <v>58</v>
      </c>
      <c r="E33" s="30" t="s">
        <v>58</v>
      </c>
      <c r="F33" s="30" t="s">
        <v>56</v>
      </c>
      <c r="G33" s="30" t="s">
        <v>56</v>
      </c>
      <c r="H33" s="30" t="s">
        <v>56</v>
      </c>
      <c r="I33" s="30" t="s">
        <v>56</v>
      </c>
      <c r="J33" s="30" t="s">
        <v>56</v>
      </c>
      <c r="K33" s="30" t="s">
        <v>56</v>
      </c>
      <c r="L33" s="30" t="s">
        <v>141</v>
      </c>
      <c r="M33" s="30" t="s">
        <v>56</v>
      </c>
      <c r="N33" s="30" t="s">
        <v>141</v>
      </c>
      <c r="O33" s="30" t="s">
        <v>142</v>
      </c>
      <c r="P33" s="31" t="s">
        <v>143</v>
      </c>
      <c r="Q33" s="31" t="s">
        <v>57</v>
      </c>
      <c r="R33" s="31" t="s">
        <v>56</v>
      </c>
      <c r="S33" s="31" t="s">
        <v>144</v>
      </c>
      <c r="T33" s="31" t="s">
        <v>143</v>
      </c>
      <c r="U33" s="31" t="s">
        <v>58</v>
      </c>
      <c r="V33" s="31" t="s">
        <v>56</v>
      </c>
      <c r="W33" s="31" t="s">
        <v>56</v>
      </c>
      <c r="X33" s="31" t="s">
        <v>58</v>
      </c>
      <c r="Y33" s="31" t="s">
        <v>58</v>
      </c>
      <c r="Z33" s="31" t="s">
        <v>58</v>
      </c>
      <c r="AA33" s="31" t="s">
        <v>58</v>
      </c>
      <c r="AB33" s="31" t="s">
        <v>58</v>
      </c>
      <c r="AC33" s="31" t="s">
        <v>56</v>
      </c>
      <c r="AD33" s="31" t="s">
        <v>56</v>
      </c>
      <c r="AE33" s="31" t="s">
        <v>56</v>
      </c>
      <c r="AF33" s="25"/>
      <c r="AG33" s="10"/>
    </row>
    <row r="34" spans="1:35" ht="13.5" thickBot="1" x14ac:dyDescent="0.25">
      <c r="A34" s="177" t="s">
        <v>37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54" t="s">
        <v>56</v>
      </c>
      <c r="AG34" s="2"/>
    </row>
    <row r="35" spans="1:35" x14ac:dyDescent="0.2">
      <c r="A35" s="155"/>
      <c r="B35" s="128"/>
      <c r="C35" s="156" t="s">
        <v>139</v>
      </c>
      <c r="D35" s="156"/>
      <c r="E35" s="156"/>
      <c r="F35" s="156"/>
      <c r="G35" s="156"/>
      <c r="H35" s="127"/>
      <c r="I35" s="127"/>
      <c r="J35" s="127"/>
      <c r="K35" s="127"/>
      <c r="L35" s="127"/>
      <c r="M35" s="127" t="s">
        <v>52</v>
      </c>
      <c r="N35" s="127"/>
      <c r="O35" s="127"/>
      <c r="P35" s="127"/>
      <c r="Q35" s="127"/>
      <c r="R35" s="127"/>
      <c r="S35" s="127"/>
      <c r="T35" s="127"/>
      <c r="U35" s="127"/>
      <c r="V35" s="127" t="s">
        <v>135</v>
      </c>
      <c r="W35" s="127"/>
      <c r="X35" s="127"/>
      <c r="Y35" s="127"/>
      <c r="Z35" s="127"/>
      <c r="AA35" s="127"/>
      <c r="AB35" s="127"/>
      <c r="AC35" s="127"/>
      <c r="AD35" s="128"/>
      <c r="AE35" s="127"/>
      <c r="AF35" s="157"/>
      <c r="AG35" s="9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48"/>
      <c r="AG36" s="2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9"/>
      <c r="AH37" s="13"/>
    </row>
    <row r="38" spans="1:35" x14ac:dyDescent="0.2">
      <c r="AF38" s="9"/>
      <c r="AG38" s="2"/>
      <c r="AH38" s="43" t="s">
        <v>54</v>
      </c>
    </row>
    <row r="39" spans="1:35" ht="12" customHeight="1" x14ac:dyDescent="0.2">
      <c r="E39" s="77"/>
      <c r="F39" s="77"/>
      <c r="G39" s="77"/>
      <c r="H39" s="77"/>
      <c r="I39" s="77"/>
      <c r="J39" s="77"/>
      <c r="K39" s="77"/>
      <c r="L39" s="77"/>
      <c r="U39" s="28"/>
      <c r="V39" s="28"/>
      <c r="W39" s="28"/>
      <c r="X39" s="28"/>
    </row>
    <row r="42" spans="1:35" x14ac:dyDescent="0.2">
      <c r="AI42" s="43" t="s">
        <v>54</v>
      </c>
    </row>
    <row r="43" spans="1:35" x14ac:dyDescent="0.2">
      <c r="G43" s="2" t="s">
        <v>54</v>
      </c>
    </row>
    <row r="44" spans="1:35" x14ac:dyDescent="0.2">
      <c r="AB44" s="2" t="s">
        <v>54</v>
      </c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J21" sqref="AJ2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75" t="s">
        <v>32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</row>
    <row r="2" spans="1:33" s="4" customFormat="1" ht="20.100000000000001" customHeight="1" x14ac:dyDescent="0.2">
      <c r="A2" s="174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7"/>
    </row>
    <row r="3" spans="1:33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2">
        <v>30</v>
      </c>
      <c r="AF3" s="32" t="s">
        <v>41</v>
      </c>
      <c r="AG3" s="10"/>
    </row>
    <row r="4" spans="1:33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32" t="s">
        <v>39</v>
      </c>
      <c r="AG4" s="10"/>
    </row>
    <row r="5" spans="1:33" s="5" customFormat="1" ht="20.100000000000001" customHeight="1" x14ac:dyDescent="0.2">
      <c r="A5" s="15" t="s">
        <v>47</v>
      </c>
      <c r="B5" s="16">
        <f>[1]Junho!$J$5</f>
        <v>14.4</v>
      </c>
      <c r="C5" s="16">
        <f>[1]Junho!$J$6</f>
        <v>26.64</v>
      </c>
      <c r="D5" s="16">
        <f>[1]Junho!$J$7</f>
        <v>20.88</v>
      </c>
      <c r="E5" s="16">
        <f>[1]Junho!$J$8</f>
        <v>18.36</v>
      </c>
      <c r="F5" s="16">
        <f>[1]Junho!$J$9</f>
        <v>28.08</v>
      </c>
      <c r="G5" s="16">
        <f>[1]Junho!$J$10</f>
        <v>35.64</v>
      </c>
      <c r="H5" s="16">
        <f>[1]Junho!$J$11</f>
        <v>24.48</v>
      </c>
      <c r="I5" s="16">
        <f>[1]Junho!$J$12</f>
        <v>22.68</v>
      </c>
      <c r="J5" s="16">
        <f>[1]Junho!$J$13</f>
        <v>20.52</v>
      </c>
      <c r="K5" s="16">
        <f>[1]Junho!$J$14</f>
        <v>26.28</v>
      </c>
      <c r="L5" s="16">
        <f>[1]Junho!$J$15</f>
        <v>27</v>
      </c>
      <c r="M5" s="16">
        <f>[1]Junho!$J$16</f>
        <v>23.400000000000002</v>
      </c>
      <c r="N5" s="16">
        <f>[1]Junho!$J$17</f>
        <v>33.119999999999997</v>
      </c>
      <c r="O5" s="16">
        <f>[1]Junho!$J$18</f>
        <v>40.32</v>
      </c>
      <c r="P5" s="16">
        <f>[1]Junho!$J$19</f>
        <v>37.080000000000005</v>
      </c>
      <c r="Q5" s="16">
        <f>[1]Junho!$J$20</f>
        <v>21.240000000000002</v>
      </c>
      <c r="R5" s="16">
        <f>[1]Junho!$J$21</f>
        <v>25.92</v>
      </c>
      <c r="S5" s="16">
        <f>[1]Junho!$J$22</f>
        <v>39.6</v>
      </c>
      <c r="T5" s="16">
        <f>[1]Junho!$J$23</f>
        <v>37.800000000000004</v>
      </c>
      <c r="U5" s="16">
        <f>[1]Junho!$J$24</f>
        <v>25.92</v>
      </c>
      <c r="V5" s="16">
        <f>[1]Junho!$J$25</f>
        <v>24.12</v>
      </c>
      <c r="W5" s="16">
        <f>[1]Junho!$J$26</f>
        <v>24.840000000000003</v>
      </c>
      <c r="X5" s="16">
        <f>[1]Junho!$J$27</f>
        <v>14.4</v>
      </c>
      <c r="Y5" s="16">
        <f>[1]Junho!$J$28</f>
        <v>27.720000000000002</v>
      </c>
      <c r="Z5" s="16">
        <f>[1]Junho!$J$29</f>
        <v>24.840000000000003</v>
      </c>
      <c r="AA5" s="16">
        <f>[1]Junho!$J$30</f>
        <v>28.44</v>
      </c>
      <c r="AB5" s="16">
        <f>[1]Junho!$J$31</f>
        <v>28.08</v>
      </c>
      <c r="AC5" s="16">
        <f>[1]Junho!$J$32</f>
        <v>21.6</v>
      </c>
      <c r="AD5" s="16">
        <f>[1]Junho!$J$33</f>
        <v>29.880000000000003</v>
      </c>
      <c r="AE5" s="16">
        <f>[1]Junho!$J$34</f>
        <v>40.680000000000007</v>
      </c>
      <c r="AF5" s="33">
        <f t="shared" ref="AF5:AF14" si="1">MAX(B5:AE5)</f>
        <v>40.680000000000007</v>
      </c>
      <c r="AG5" s="10"/>
    </row>
    <row r="6" spans="1:33" s="1" customFormat="1" ht="17.100000000000001" customHeight="1" x14ac:dyDescent="0.2">
      <c r="A6" s="15" t="s">
        <v>0</v>
      </c>
      <c r="B6" s="17">
        <f>[2]Junho!$J$5</f>
        <v>23.759999999999998</v>
      </c>
      <c r="C6" s="17">
        <f>[2]Junho!$J$6</f>
        <v>24.12</v>
      </c>
      <c r="D6" s="17">
        <f>[2]Junho!$J$7</f>
        <v>30.96</v>
      </c>
      <c r="E6" s="17">
        <f>[2]Junho!$J$8</f>
        <v>24.840000000000003</v>
      </c>
      <c r="F6" s="17">
        <f>[2]Junho!$J$9</f>
        <v>33.840000000000003</v>
      </c>
      <c r="G6" s="17">
        <f>[2]Junho!$J$10</f>
        <v>38.159999999999997</v>
      </c>
      <c r="H6" s="17">
        <f>[2]Junho!$J$11</f>
        <v>25.92</v>
      </c>
      <c r="I6" s="17">
        <f>[2]Junho!$J$12</f>
        <v>26.28</v>
      </c>
      <c r="J6" s="17">
        <f>[2]Junho!$J$13</f>
        <v>29.52</v>
      </c>
      <c r="K6" s="17">
        <f>[2]Junho!$J$14</f>
        <v>25.2</v>
      </c>
      <c r="L6" s="17">
        <f>[2]Junho!$J$15</f>
        <v>43.2</v>
      </c>
      <c r="M6" s="17">
        <f>[2]Junho!$J$16</f>
        <v>18.720000000000002</v>
      </c>
      <c r="N6" s="17">
        <f>[2]Junho!$J$17</f>
        <v>30.96</v>
      </c>
      <c r="O6" s="17">
        <f>[2]Junho!$J$18</f>
        <v>47.16</v>
      </c>
      <c r="P6" s="17">
        <f>[2]Junho!$J$19</f>
        <v>43.92</v>
      </c>
      <c r="Q6" s="17">
        <f>[2]Junho!$J$20</f>
        <v>27.720000000000002</v>
      </c>
      <c r="R6" s="17">
        <f>[2]Junho!$J$21</f>
        <v>34.56</v>
      </c>
      <c r="S6" s="17">
        <f>[2]Junho!$J$22</f>
        <v>34.56</v>
      </c>
      <c r="T6" s="17">
        <f>[2]Junho!$J$23</f>
        <v>32.04</v>
      </c>
      <c r="U6" s="17">
        <f>[2]Junho!$J$24</f>
        <v>38.880000000000003</v>
      </c>
      <c r="V6" s="17">
        <f>[2]Junho!$J$25</f>
        <v>24.840000000000003</v>
      </c>
      <c r="W6" s="17">
        <f>[2]Junho!$J$26</f>
        <v>26.28</v>
      </c>
      <c r="X6" s="17">
        <f>[2]Junho!$J$27</f>
        <v>19.8</v>
      </c>
      <c r="Y6" s="17">
        <f>[2]Junho!$J$28</f>
        <v>30.240000000000002</v>
      </c>
      <c r="Z6" s="17">
        <f>[2]Junho!$J$29</f>
        <v>35.28</v>
      </c>
      <c r="AA6" s="17">
        <f>[2]Junho!$J$30</f>
        <v>34.56</v>
      </c>
      <c r="AB6" s="17">
        <f>[2]Junho!$J$31</f>
        <v>34.56</v>
      </c>
      <c r="AC6" s="17">
        <f>[2]Junho!$J$32</f>
        <v>36.72</v>
      </c>
      <c r="AD6" s="17">
        <f>[2]Junho!$J$33</f>
        <v>38.519999999999996</v>
      </c>
      <c r="AE6" s="17">
        <f>[2]Junho!$J$34</f>
        <v>28.08</v>
      </c>
      <c r="AF6" s="34">
        <f t="shared" si="1"/>
        <v>47.16</v>
      </c>
      <c r="AG6" s="2"/>
    </row>
    <row r="7" spans="1:33" ht="17.100000000000001" customHeight="1" x14ac:dyDescent="0.2">
      <c r="A7" s="15" t="s">
        <v>1</v>
      </c>
      <c r="B7" s="17" t="str">
        <f>[3]Junho!$J$5</f>
        <v>*</v>
      </c>
      <c r="C7" s="17" t="str">
        <f>[3]Junho!$J$6</f>
        <v>*</v>
      </c>
      <c r="D7" s="17" t="str">
        <f>[3]Junho!$J$7</f>
        <v>*</v>
      </c>
      <c r="E7" s="17" t="str">
        <f>[3]Junho!$J$8</f>
        <v>*</v>
      </c>
      <c r="F7" s="17" t="str">
        <f>[3]Junho!$J$9</f>
        <v>*</v>
      </c>
      <c r="G7" s="17" t="str">
        <f>[3]Junho!$J$10</f>
        <v>*</v>
      </c>
      <c r="H7" s="17" t="str">
        <f>[3]Junho!$J$11</f>
        <v>*</v>
      </c>
      <c r="I7" s="17" t="str">
        <f>[3]Junho!$J$12</f>
        <v>*</v>
      </c>
      <c r="J7" s="17" t="str">
        <f>[3]Junho!$J$13</f>
        <v>*</v>
      </c>
      <c r="K7" s="17" t="str">
        <f>[3]Junho!$J$14</f>
        <v>*</v>
      </c>
      <c r="L7" s="17" t="str">
        <f>[3]Junho!$J$15</f>
        <v>*</v>
      </c>
      <c r="M7" s="17" t="str">
        <f>[3]Junho!$J$16</f>
        <v>*</v>
      </c>
      <c r="N7" s="17" t="str">
        <f>[3]Junho!$J$17</f>
        <v>*</v>
      </c>
      <c r="O7" s="17" t="str">
        <f>[3]Junho!$J$18</f>
        <v>*</v>
      </c>
      <c r="P7" s="17" t="str">
        <f>[3]Junho!$J$19</f>
        <v>*</v>
      </c>
      <c r="Q7" s="17" t="str">
        <f>[3]Junho!$J$20</f>
        <v>*</v>
      </c>
      <c r="R7" s="17" t="str">
        <f>[3]Junho!$J$21</f>
        <v>*</v>
      </c>
      <c r="S7" s="17" t="str">
        <f>[3]Junho!$J$22</f>
        <v>*</v>
      </c>
      <c r="T7" s="17" t="str">
        <f>[3]Junho!$J$23</f>
        <v>*</v>
      </c>
      <c r="U7" s="17" t="str">
        <f>[3]Junho!$J$24</f>
        <v>*</v>
      </c>
      <c r="V7" s="17" t="str">
        <f>[3]Junho!$J$25</f>
        <v>*</v>
      </c>
      <c r="W7" s="17" t="str">
        <f>[3]Junho!$J$26</f>
        <v>*</v>
      </c>
      <c r="X7" s="17" t="str">
        <f>[3]Junho!$J$27</f>
        <v>*</v>
      </c>
      <c r="Y7" s="17" t="str">
        <f>[3]Junho!$J$28</f>
        <v>*</v>
      </c>
      <c r="Z7" s="17" t="str">
        <f>[3]Junho!$J$29</f>
        <v>*</v>
      </c>
      <c r="AA7" s="17" t="str">
        <f>[3]Junho!$J$30</f>
        <v>*</v>
      </c>
      <c r="AB7" s="17" t="str">
        <f>[3]Junho!$J$31</f>
        <v>*</v>
      </c>
      <c r="AC7" s="17" t="str">
        <f>[3]Junho!$J$32</f>
        <v>*</v>
      </c>
      <c r="AD7" s="17" t="str">
        <f>[3]Junho!$J$33</f>
        <v>*</v>
      </c>
      <c r="AE7" s="17" t="str">
        <f>[3]Junho!$J$34</f>
        <v>*</v>
      </c>
      <c r="AF7" s="81" t="s">
        <v>137</v>
      </c>
      <c r="AG7" s="2"/>
    </row>
    <row r="8" spans="1:33" ht="17.100000000000001" customHeight="1" x14ac:dyDescent="0.2">
      <c r="A8" s="15" t="s">
        <v>55</v>
      </c>
      <c r="B8" s="18">
        <f>[4]Junho!$J$5</f>
        <v>21.6</v>
      </c>
      <c r="C8" s="18">
        <f>[4]Junho!$J$6</f>
        <v>28.8</v>
      </c>
      <c r="D8" s="18">
        <f>[4]Junho!$J$7</f>
        <v>24.48</v>
      </c>
      <c r="E8" s="18">
        <f>[4]Junho!$J$8</f>
        <v>25.92</v>
      </c>
      <c r="F8" s="18">
        <f>[4]Junho!$J$9</f>
        <v>33.119999999999997</v>
      </c>
      <c r="G8" s="18">
        <f>[4]Junho!$J$10</f>
        <v>31.680000000000003</v>
      </c>
      <c r="H8" s="18">
        <f>[4]Junho!$J$11</f>
        <v>26.28</v>
      </c>
      <c r="I8" s="18">
        <f>[4]Junho!$J$12</f>
        <v>30.96</v>
      </c>
      <c r="J8" s="18">
        <f>[4]Junho!$J$13</f>
        <v>30.6</v>
      </c>
      <c r="K8" s="18">
        <f>[4]Junho!$J$14</f>
        <v>28.8</v>
      </c>
      <c r="L8" s="18">
        <f>[4]Junho!$J$15</f>
        <v>31.319999999999997</v>
      </c>
      <c r="M8" s="18">
        <f>[4]Junho!$J$16</f>
        <v>23.759999999999998</v>
      </c>
      <c r="N8" s="18">
        <f>[4]Junho!$J$17</f>
        <v>30.240000000000002</v>
      </c>
      <c r="O8" s="18">
        <f>[4]Junho!$J$18</f>
        <v>44.28</v>
      </c>
      <c r="P8" s="18">
        <f>[4]Junho!$J$19</f>
        <v>50.04</v>
      </c>
      <c r="Q8" s="18">
        <f>[4]Junho!$J$20</f>
        <v>27</v>
      </c>
      <c r="R8" s="18">
        <f>[4]Junho!$J$21</f>
        <v>33.480000000000004</v>
      </c>
      <c r="S8" s="18">
        <f>[4]Junho!$J$22</f>
        <v>67.319999999999993</v>
      </c>
      <c r="T8" s="18">
        <f>[4]Junho!$J$23</f>
        <v>45</v>
      </c>
      <c r="U8" s="18">
        <f>[4]Junho!$J$24</f>
        <v>46.080000000000005</v>
      </c>
      <c r="V8" s="18">
        <f>[4]Junho!$J$25</f>
        <v>33.840000000000003</v>
      </c>
      <c r="W8" s="18">
        <f>[4]Junho!$J$26</f>
        <v>31.680000000000003</v>
      </c>
      <c r="X8" s="18">
        <f>[4]Junho!$J$27</f>
        <v>32.76</v>
      </c>
      <c r="Y8" s="18">
        <f>[4]Junho!$J$28</f>
        <v>38.880000000000003</v>
      </c>
      <c r="Z8" s="18">
        <f>[4]Junho!$J$29</f>
        <v>43.56</v>
      </c>
      <c r="AA8" s="18">
        <f>[4]Junho!$J$30</f>
        <v>40.32</v>
      </c>
      <c r="AB8" s="18">
        <f>[4]Junho!$J$31</f>
        <v>36.36</v>
      </c>
      <c r="AC8" s="18">
        <f>[4]Junho!$J$32</f>
        <v>30.96</v>
      </c>
      <c r="AD8" s="18">
        <f>[4]Junho!$J$33</f>
        <v>36.72</v>
      </c>
      <c r="AE8" s="18">
        <f>[4]Junho!$J$34</f>
        <v>56.16</v>
      </c>
      <c r="AF8" s="34">
        <f t="shared" ref="AF8" si="2">MAX(B8:AE8)</f>
        <v>67.319999999999993</v>
      </c>
      <c r="AG8" s="2"/>
    </row>
    <row r="9" spans="1:33" ht="17.100000000000001" customHeight="1" x14ac:dyDescent="0.2">
      <c r="A9" s="15" t="s">
        <v>48</v>
      </c>
      <c r="B9" s="18">
        <f>[5]Junho!$J$5</f>
        <v>16.920000000000002</v>
      </c>
      <c r="C9" s="18">
        <f>[5]Junho!$J$6</f>
        <v>28.08</v>
      </c>
      <c r="D9" s="18">
        <f>[5]Junho!$J$7</f>
        <v>26.64</v>
      </c>
      <c r="E9" s="18">
        <f>[5]Junho!$J$8</f>
        <v>23.040000000000003</v>
      </c>
      <c r="F9" s="18">
        <f>[5]Junho!$J$9</f>
        <v>23.400000000000002</v>
      </c>
      <c r="G9" s="18">
        <f>[5]Junho!$J$10</f>
        <v>28.08</v>
      </c>
      <c r="H9" s="18">
        <f>[5]Junho!$J$11</f>
        <v>29.880000000000003</v>
      </c>
      <c r="I9" s="18">
        <f>[5]Junho!$J$12</f>
        <v>28.8</v>
      </c>
      <c r="J9" s="18">
        <f>[5]Junho!$J$13</f>
        <v>29.16</v>
      </c>
      <c r="K9" s="18">
        <f>[5]Junho!$J$14</f>
        <v>29.16</v>
      </c>
      <c r="L9" s="18">
        <f>[5]Junho!$J$15</f>
        <v>31.319999999999997</v>
      </c>
      <c r="M9" s="18">
        <f>[5]Junho!$J$16</f>
        <v>21.240000000000002</v>
      </c>
      <c r="N9" s="18">
        <f>[5]Junho!$J$17</f>
        <v>35.64</v>
      </c>
      <c r="O9" s="18">
        <f>[5]Junho!$J$18</f>
        <v>26.64</v>
      </c>
      <c r="P9" s="18">
        <f>[5]Junho!$J$19</f>
        <v>35.28</v>
      </c>
      <c r="Q9" s="18">
        <f>[5]Junho!$J$20</f>
        <v>18</v>
      </c>
      <c r="R9" s="18">
        <f>[5]Junho!$J$21</f>
        <v>41.04</v>
      </c>
      <c r="S9" s="18">
        <f>[5]Junho!$J$22</f>
        <v>38.159999999999997</v>
      </c>
      <c r="T9" s="18">
        <f>[5]Junho!$J$23</f>
        <v>36</v>
      </c>
      <c r="U9" s="18">
        <f>[5]Junho!$J$24</f>
        <v>32.76</v>
      </c>
      <c r="V9" s="18">
        <f>[5]Junho!$J$25</f>
        <v>27.720000000000002</v>
      </c>
      <c r="W9" s="18">
        <f>[5]Junho!$J$26</f>
        <v>27</v>
      </c>
      <c r="X9" s="18">
        <f>[5]Junho!$J$27</f>
        <v>20.88</v>
      </c>
      <c r="Y9" s="18">
        <f>[5]Junho!$J$28</f>
        <v>12.6</v>
      </c>
      <c r="Z9" s="18">
        <f>[5]Junho!$J$29</f>
        <v>29.16</v>
      </c>
      <c r="AA9" s="18">
        <f>[5]Junho!$J$30</f>
        <v>29.16</v>
      </c>
      <c r="AB9" s="18">
        <f>[5]Junho!$J$31</f>
        <v>30.240000000000002</v>
      </c>
      <c r="AC9" s="18">
        <f>[5]Junho!$J$32</f>
        <v>30.6</v>
      </c>
      <c r="AD9" s="18">
        <f>[5]Junho!$J$33</f>
        <v>39.6</v>
      </c>
      <c r="AE9" s="18">
        <f>[5]Junho!$J$34</f>
        <v>26.28</v>
      </c>
      <c r="AF9" s="34">
        <f t="shared" si="1"/>
        <v>41.04</v>
      </c>
      <c r="AG9" s="2"/>
    </row>
    <row r="10" spans="1:33" ht="17.100000000000001" customHeight="1" x14ac:dyDescent="0.2">
      <c r="A10" s="15" t="s">
        <v>2</v>
      </c>
      <c r="B10" s="17">
        <f>[6]Junho!$J$5</f>
        <v>23.400000000000002</v>
      </c>
      <c r="C10" s="17">
        <f>[6]Junho!$J$6</f>
        <v>42.84</v>
      </c>
      <c r="D10" s="17">
        <f>[6]Junho!$J$7</f>
        <v>35.28</v>
      </c>
      <c r="E10" s="17">
        <f>[6]Junho!$J$8</f>
        <v>33.480000000000004</v>
      </c>
      <c r="F10" s="17">
        <f>[6]Junho!$J$9</f>
        <v>39.6</v>
      </c>
      <c r="G10" s="17">
        <f>[6]Junho!$J$10</f>
        <v>36.36</v>
      </c>
      <c r="H10" s="17">
        <f>[6]Junho!$J$11</f>
        <v>27.36</v>
      </c>
      <c r="I10" s="17">
        <f>[6]Junho!$J$12</f>
        <v>35.64</v>
      </c>
      <c r="J10" s="17">
        <f>[6]Junho!$J$13</f>
        <v>31.680000000000003</v>
      </c>
      <c r="K10" s="17">
        <f>[6]Junho!$J$14</f>
        <v>31.319999999999997</v>
      </c>
      <c r="L10" s="17">
        <f>[6]Junho!$J$15</f>
        <v>39.6</v>
      </c>
      <c r="M10" s="17">
        <f>[6]Junho!$J$16</f>
        <v>26.28</v>
      </c>
      <c r="N10" s="17">
        <f>[6]Junho!$J$17</f>
        <v>38.159999999999997</v>
      </c>
      <c r="O10" s="17">
        <f>[6]Junho!$J$18</f>
        <v>52.92</v>
      </c>
      <c r="P10" s="17">
        <f>[6]Junho!$J$19</f>
        <v>50.76</v>
      </c>
      <c r="Q10" s="17">
        <f>[6]Junho!$J$20</f>
        <v>35.28</v>
      </c>
      <c r="R10" s="17">
        <f>[6]Junho!$J$21</f>
        <v>39.96</v>
      </c>
      <c r="S10" s="17">
        <f>[6]Junho!$J$22</f>
        <v>37.080000000000005</v>
      </c>
      <c r="T10" s="17">
        <f>[6]Junho!$J$23</f>
        <v>33.840000000000003</v>
      </c>
      <c r="U10" s="17">
        <f>[6]Junho!$J$24</f>
        <v>44.28</v>
      </c>
      <c r="V10" s="17">
        <f>[6]Junho!$J$25</f>
        <v>32.04</v>
      </c>
      <c r="W10" s="17">
        <f>[6]Junho!$J$26</f>
        <v>42.84</v>
      </c>
      <c r="X10" s="17">
        <f>[6]Junho!$J$27</f>
        <v>24.48</v>
      </c>
      <c r="Y10" s="17">
        <f>[6]Junho!$J$28</f>
        <v>33.480000000000004</v>
      </c>
      <c r="Z10" s="17">
        <f>[6]Junho!$J$29</f>
        <v>56.88</v>
      </c>
      <c r="AA10" s="17">
        <f>[6]Junho!$J$30</f>
        <v>52.92</v>
      </c>
      <c r="AB10" s="17">
        <f>[6]Junho!$J$31</f>
        <v>50.04</v>
      </c>
      <c r="AC10" s="17">
        <f>[6]Junho!$J$32</f>
        <v>41.04</v>
      </c>
      <c r="AD10" s="17">
        <f>[6]Junho!$J$33</f>
        <v>34.92</v>
      </c>
      <c r="AE10" s="17">
        <f>[6]Junho!$J$34</f>
        <v>55.800000000000004</v>
      </c>
      <c r="AF10" s="34">
        <f t="shared" si="1"/>
        <v>56.88</v>
      </c>
      <c r="AG10" s="2"/>
    </row>
    <row r="11" spans="1:33" ht="17.100000000000001" customHeight="1" x14ac:dyDescent="0.2">
      <c r="A11" s="15" t="s">
        <v>3</v>
      </c>
      <c r="B11" s="17">
        <f>[7]Junho!$J$5</f>
        <v>25.92</v>
      </c>
      <c r="C11" s="17">
        <f>[7]Junho!$J$6</f>
        <v>21.96</v>
      </c>
      <c r="D11" s="17">
        <f>[7]Junho!$J$7</f>
        <v>20.88</v>
      </c>
      <c r="E11" s="17">
        <f>[7]Junho!$J$8</f>
        <v>21.6</v>
      </c>
      <c r="F11" s="17">
        <f>[7]Junho!$J$9</f>
        <v>24.840000000000003</v>
      </c>
      <c r="G11" s="17">
        <f>[7]Junho!$J$10</f>
        <v>32.04</v>
      </c>
      <c r="H11" s="17">
        <f>[7]Junho!$J$11</f>
        <v>23.759999999999998</v>
      </c>
      <c r="I11" s="17">
        <f>[7]Junho!$J$12</f>
        <v>25.92</v>
      </c>
      <c r="J11" s="17">
        <f>[7]Junho!$J$13</f>
        <v>25.2</v>
      </c>
      <c r="K11" s="17">
        <f>[7]Junho!$J$14</f>
        <v>21.240000000000002</v>
      </c>
      <c r="L11" s="17">
        <f>[7]Junho!$J$15</f>
        <v>22.32</v>
      </c>
      <c r="M11" s="17">
        <f>[7]Junho!$J$16</f>
        <v>20.88</v>
      </c>
      <c r="N11" s="17">
        <f>[7]Junho!$J$17</f>
        <v>30.240000000000002</v>
      </c>
      <c r="O11" s="17">
        <f>[7]Junho!$J$18</f>
        <v>40.680000000000007</v>
      </c>
      <c r="P11" s="17">
        <f>[7]Junho!$J$19</f>
        <v>42.480000000000004</v>
      </c>
      <c r="Q11" s="17">
        <f>[7]Junho!$J$20</f>
        <v>18.720000000000002</v>
      </c>
      <c r="R11" s="17">
        <f>[7]Junho!$J$21</f>
        <v>24.840000000000003</v>
      </c>
      <c r="S11" s="17">
        <f>[7]Junho!$J$22</f>
        <v>55.440000000000005</v>
      </c>
      <c r="T11" s="17">
        <f>[7]Junho!$J$23</f>
        <v>23.759999999999998</v>
      </c>
      <c r="U11" s="17">
        <f>[7]Junho!$J$24</f>
        <v>27.36</v>
      </c>
      <c r="V11" s="17">
        <f>[7]Junho!$J$25</f>
        <v>23.759999999999998</v>
      </c>
      <c r="W11" s="17">
        <f>[7]Junho!$J$26</f>
        <v>31.680000000000003</v>
      </c>
      <c r="X11" s="17">
        <f>[7]Junho!$J$27</f>
        <v>19.8</v>
      </c>
      <c r="Y11" s="17">
        <f>[7]Junho!$J$28</f>
        <v>26.28</v>
      </c>
      <c r="Z11" s="17">
        <f>[7]Junho!$J$29</f>
        <v>27.36</v>
      </c>
      <c r="AA11" s="17">
        <f>[7]Junho!$J$30</f>
        <v>30.6</v>
      </c>
      <c r="AB11" s="17">
        <f>[7]Junho!$J$31</f>
        <v>30.6</v>
      </c>
      <c r="AC11" s="17">
        <f>[7]Junho!$J$32</f>
        <v>27</v>
      </c>
      <c r="AD11" s="17">
        <f>[7]Junho!$J$33</f>
        <v>27</v>
      </c>
      <c r="AE11" s="17">
        <f>[7]Junho!$J$34</f>
        <v>30.6</v>
      </c>
      <c r="AF11" s="34">
        <f t="shared" si="1"/>
        <v>55.440000000000005</v>
      </c>
      <c r="AG11" s="2"/>
    </row>
    <row r="12" spans="1:33" ht="17.100000000000001" customHeight="1" x14ac:dyDescent="0.2">
      <c r="A12" s="15" t="s">
        <v>4</v>
      </c>
      <c r="B12" s="17">
        <f>[8]Junho!$J$5</f>
        <v>32.4</v>
      </c>
      <c r="C12" s="17">
        <f>[8]Junho!$J$6</f>
        <v>27</v>
      </c>
      <c r="D12" s="17">
        <f>[8]Junho!$J$7</f>
        <v>28.08</v>
      </c>
      <c r="E12" s="17">
        <f>[8]Junho!$J$8</f>
        <v>30.240000000000002</v>
      </c>
      <c r="F12" s="17">
        <f>[8]Junho!$J$9</f>
        <v>38.519999999999996</v>
      </c>
      <c r="G12" s="17">
        <f>[8]Junho!$J$10</f>
        <v>27</v>
      </c>
      <c r="H12" s="17">
        <f>[8]Junho!$J$11</f>
        <v>27.720000000000002</v>
      </c>
      <c r="I12" s="17">
        <f>[8]Junho!$J$12</f>
        <v>31.319999999999997</v>
      </c>
      <c r="J12" s="17">
        <f>[8]Junho!$J$13</f>
        <v>28.08</v>
      </c>
      <c r="K12" s="17">
        <f>[8]Junho!$J$14</f>
        <v>24.12</v>
      </c>
      <c r="L12" s="17">
        <f>[8]Junho!$J$15</f>
        <v>27</v>
      </c>
      <c r="M12" s="17">
        <f>[8]Junho!$J$16</f>
        <v>21.240000000000002</v>
      </c>
      <c r="N12" s="17">
        <f>[8]Junho!$J$17</f>
        <v>34.200000000000003</v>
      </c>
      <c r="O12" s="17">
        <f>[8]Junho!$J$18</f>
        <v>49.680000000000007</v>
      </c>
      <c r="P12" s="17">
        <f>[8]Junho!$J$19</f>
        <v>41.04</v>
      </c>
      <c r="Q12" s="17">
        <f>[8]Junho!$J$20</f>
        <v>24.840000000000003</v>
      </c>
      <c r="R12" s="17">
        <f>[8]Junho!$J$21</f>
        <v>32.76</v>
      </c>
      <c r="S12" s="17">
        <f>[8]Junho!$J$22</f>
        <v>26.64</v>
      </c>
      <c r="T12" s="17">
        <f>[8]Junho!$J$23</f>
        <v>28.08</v>
      </c>
      <c r="U12" s="17">
        <f>[8]Junho!$J$24</f>
        <v>38.159999999999997</v>
      </c>
      <c r="V12" s="17">
        <f>[8]Junho!$J$25</f>
        <v>33.119999999999997</v>
      </c>
      <c r="W12" s="17">
        <f>[8]Junho!$J$26</f>
        <v>36.72</v>
      </c>
      <c r="X12" s="17">
        <f>[8]Junho!$J$27</f>
        <v>19.8</v>
      </c>
      <c r="Y12" s="17">
        <f>[8]Junho!$J$28</f>
        <v>29.52</v>
      </c>
      <c r="Z12" s="17">
        <f>[8]Junho!$J$29</f>
        <v>34.56</v>
      </c>
      <c r="AA12" s="17">
        <f>[8]Junho!$J$30</f>
        <v>33.480000000000004</v>
      </c>
      <c r="AB12" s="17">
        <f>[8]Junho!$J$31</f>
        <v>40.680000000000007</v>
      </c>
      <c r="AC12" s="17">
        <f>[8]Junho!$J$32</f>
        <v>27.720000000000002</v>
      </c>
      <c r="AD12" s="17">
        <f>[8]Junho!$J$33</f>
        <v>42.480000000000004</v>
      </c>
      <c r="AE12" s="17">
        <f>[8]Junho!$J$34</f>
        <v>43.92</v>
      </c>
      <c r="AF12" s="34">
        <f t="shared" si="1"/>
        <v>49.680000000000007</v>
      </c>
      <c r="AG12" s="2"/>
    </row>
    <row r="13" spans="1:33" ht="17.100000000000001" customHeight="1" x14ac:dyDescent="0.2">
      <c r="A13" s="15" t="s">
        <v>5</v>
      </c>
      <c r="B13" s="17">
        <f>[9]Junho!$J$5</f>
        <v>25.2</v>
      </c>
      <c r="C13" s="17">
        <f>[9]Junho!$J$6</f>
        <v>25.2</v>
      </c>
      <c r="D13" s="17">
        <f>[9]Junho!$J$7</f>
        <v>28.08</v>
      </c>
      <c r="E13" s="17">
        <f>[9]Junho!$J$8</f>
        <v>21.6</v>
      </c>
      <c r="F13" s="17">
        <f>[9]Junho!$J$9</f>
        <v>32.4</v>
      </c>
      <c r="G13" s="17">
        <f>[9]Junho!$J$10</f>
        <v>22.68</v>
      </c>
      <c r="H13" s="17">
        <f>[9]Junho!$J$11</f>
        <v>24.840000000000003</v>
      </c>
      <c r="I13" s="17">
        <f>[9]Junho!$J$12</f>
        <v>23.040000000000003</v>
      </c>
      <c r="J13" s="17">
        <f>[9]Junho!$J$13</f>
        <v>18</v>
      </c>
      <c r="K13" s="17">
        <f>[9]Junho!$J$14</f>
        <v>20.16</v>
      </c>
      <c r="L13" s="17">
        <f>[9]Junho!$J$15</f>
        <v>17.64</v>
      </c>
      <c r="M13" s="17">
        <f>[9]Junho!$J$16</f>
        <v>32.04</v>
      </c>
      <c r="N13" s="17">
        <f>[9]Junho!$J$17</f>
        <v>27.36</v>
      </c>
      <c r="O13" s="17">
        <f>[9]Junho!$J$18</f>
        <v>25.92</v>
      </c>
      <c r="P13" s="17">
        <f>[9]Junho!$J$19</f>
        <v>40.32</v>
      </c>
      <c r="Q13" s="17">
        <f>[9]Junho!$J$20</f>
        <v>27</v>
      </c>
      <c r="R13" s="17">
        <f>[9]Junho!$J$21</f>
        <v>21.96</v>
      </c>
      <c r="S13" s="17">
        <f>[9]Junho!$J$22</f>
        <v>53.28</v>
      </c>
      <c r="T13" s="17">
        <f>[9]Junho!$J$23</f>
        <v>50.4</v>
      </c>
      <c r="U13" s="17">
        <f>[9]Junho!$J$24</f>
        <v>18.36</v>
      </c>
      <c r="V13" s="17">
        <f>[9]Junho!$J$25</f>
        <v>17.28</v>
      </c>
      <c r="W13" s="17">
        <f>[9]Junho!$J$26</f>
        <v>19.8</v>
      </c>
      <c r="X13" s="17">
        <f>[9]Junho!$J$27</f>
        <v>20.88</v>
      </c>
      <c r="Y13" s="17">
        <f>[9]Junho!$J$28</f>
        <v>38.519999999999996</v>
      </c>
      <c r="Z13" s="17">
        <f>[9]Junho!$J$29</f>
        <v>24.840000000000003</v>
      </c>
      <c r="AA13" s="17">
        <f>[9]Junho!$J$30</f>
        <v>38.880000000000003</v>
      </c>
      <c r="AB13" s="17">
        <f>[9]Junho!$J$31</f>
        <v>33.840000000000003</v>
      </c>
      <c r="AC13" s="17">
        <f>[9]Junho!$J$32</f>
        <v>29.52</v>
      </c>
      <c r="AD13" s="17">
        <f>[9]Junho!$J$33</f>
        <v>23.400000000000002</v>
      </c>
      <c r="AE13" s="17">
        <f>[9]Junho!$J$34</f>
        <v>16.559999999999999</v>
      </c>
      <c r="AF13" s="34">
        <f t="shared" si="1"/>
        <v>53.28</v>
      </c>
      <c r="AG13" s="2"/>
    </row>
    <row r="14" spans="1:33" ht="17.100000000000001" customHeight="1" x14ac:dyDescent="0.2">
      <c r="A14" s="15" t="s">
        <v>50</v>
      </c>
      <c r="B14" s="17">
        <f>[10]Junho!$J$5</f>
        <v>39.96</v>
      </c>
      <c r="C14" s="17">
        <f>[10]Junho!$J$6</f>
        <v>33.119999999999997</v>
      </c>
      <c r="D14" s="17">
        <f>[10]Junho!$J$7</f>
        <v>36</v>
      </c>
      <c r="E14" s="17">
        <f>[10]Junho!$J$8</f>
        <v>32.04</v>
      </c>
      <c r="F14" s="17">
        <f>[10]Junho!$J$9</f>
        <v>37.080000000000005</v>
      </c>
      <c r="G14" s="17">
        <f>[10]Junho!$J$10</f>
        <v>36.72</v>
      </c>
      <c r="H14" s="17">
        <f>[10]Junho!$J$11</f>
        <v>32.76</v>
      </c>
      <c r="I14" s="17">
        <f>[10]Junho!$J$12</f>
        <v>34.92</v>
      </c>
      <c r="J14" s="17">
        <f>[10]Junho!$J$13</f>
        <v>33.119999999999997</v>
      </c>
      <c r="K14" s="17">
        <f>[10]Junho!$J$14</f>
        <v>29.16</v>
      </c>
      <c r="L14" s="17">
        <f>[10]Junho!$J$15</f>
        <v>30.240000000000002</v>
      </c>
      <c r="M14" s="17">
        <f>[10]Junho!$J$16</f>
        <v>21.6</v>
      </c>
      <c r="N14" s="17">
        <f>[10]Junho!$J$17</f>
        <v>37.080000000000005</v>
      </c>
      <c r="O14" s="17">
        <f>[10]Junho!$J$18</f>
        <v>44.28</v>
      </c>
      <c r="P14" s="17">
        <f>[10]Junho!$J$19</f>
        <v>39.24</v>
      </c>
      <c r="Q14" s="17">
        <f>[10]Junho!$J$20</f>
        <v>38.519999999999996</v>
      </c>
      <c r="R14" s="17">
        <f>[10]Junho!$J$21</f>
        <v>35.28</v>
      </c>
      <c r="S14" s="17">
        <f>[10]Junho!$J$22</f>
        <v>31.680000000000003</v>
      </c>
      <c r="T14" s="17">
        <f>[10]Junho!$J$23</f>
        <v>29.52</v>
      </c>
      <c r="U14" s="17">
        <f>[10]Junho!$J$24</f>
        <v>36</v>
      </c>
      <c r="V14" s="17">
        <f>[10]Junho!$J$25</f>
        <v>31.680000000000003</v>
      </c>
      <c r="W14" s="17">
        <f>[10]Junho!$J$26</f>
        <v>31.680000000000003</v>
      </c>
      <c r="X14" s="17">
        <f>[10]Junho!$J$27</f>
        <v>25.2</v>
      </c>
      <c r="Y14" s="17">
        <f>[10]Junho!$J$28</f>
        <v>37.080000000000005</v>
      </c>
      <c r="Z14" s="17">
        <f>[10]Junho!$J$29</f>
        <v>37.080000000000005</v>
      </c>
      <c r="AA14" s="17">
        <f>[10]Junho!$J$30</f>
        <v>39.6</v>
      </c>
      <c r="AB14" s="17">
        <f>[10]Junho!$J$31</f>
        <v>37.440000000000005</v>
      </c>
      <c r="AC14" s="17">
        <f>[10]Junho!$J$32</f>
        <v>28.8</v>
      </c>
      <c r="AD14" s="17">
        <f>[10]Junho!$J$33</f>
        <v>36</v>
      </c>
      <c r="AE14" s="17">
        <f>[10]Junho!$J$34</f>
        <v>46.440000000000005</v>
      </c>
      <c r="AF14" s="34">
        <f t="shared" si="1"/>
        <v>46.440000000000005</v>
      </c>
      <c r="AG14" s="2"/>
    </row>
    <row r="15" spans="1:33" ht="17.100000000000001" customHeight="1" x14ac:dyDescent="0.2">
      <c r="A15" s="15" t="s">
        <v>6</v>
      </c>
      <c r="B15" s="17">
        <f>[11]Junho!$J$5</f>
        <v>22.32</v>
      </c>
      <c r="C15" s="17">
        <f>[11]Junho!$J$6</f>
        <v>19.8</v>
      </c>
      <c r="D15" s="17">
        <f>[11]Junho!$J$7</f>
        <v>23.040000000000003</v>
      </c>
      <c r="E15" s="17">
        <f>[11]Junho!$J$8</f>
        <v>20.16</v>
      </c>
      <c r="F15" s="17">
        <f>[11]Junho!$J$9</f>
        <v>18.720000000000002</v>
      </c>
      <c r="G15" s="17">
        <f>[11]Junho!$J$10</f>
        <v>20.52</v>
      </c>
      <c r="H15" s="17">
        <f>[11]Junho!$J$11</f>
        <v>13.68</v>
      </c>
      <c r="I15" s="17">
        <f>[11]Junho!$J$12</f>
        <v>23.400000000000002</v>
      </c>
      <c r="J15" s="17">
        <f>[11]Junho!$J$13</f>
        <v>18</v>
      </c>
      <c r="K15" s="17">
        <f>[11]Junho!$J$14</f>
        <v>24.840000000000003</v>
      </c>
      <c r="L15" s="17">
        <f>[11]Junho!$J$15</f>
        <v>15.120000000000001</v>
      </c>
      <c r="M15" s="17">
        <f>[11]Junho!$J$16</f>
        <v>10.8</v>
      </c>
      <c r="N15" s="17">
        <f>[11]Junho!$J$17</f>
        <v>29.880000000000003</v>
      </c>
      <c r="O15" s="17">
        <f>[11]Junho!$J$18</f>
        <v>31.319999999999997</v>
      </c>
      <c r="P15" s="17">
        <f>[11]Junho!$J$19</f>
        <v>33.480000000000004</v>
      </c>
      <c r="Q15" s="17">
        <f>[11]Junho!$J$20</f>
        <v>18.36</v>
      </c>
      <c r="R15" s="17">
        <f>[11]Junho!$J$21</f>
        <v>21.96</v>
      </c>
      <c r="S15" s="17">
        <f>[11]Junho!$J$22</f>
        <v>35.28</v>
      </c>
      <c r="T15" s="17">
        <f>[11]Junho!$J$23</f>
        <v>31.319999999999997</v>
      </c>
      <c r="U15" s="17">
        <f>[11]Junho!$J$24</f>
        <v>24.12</v>
      </c>
      <c r="V15" s="17">
        <f>[11]Junho!$J$25</f>
        <v>18</v>
      </c>
      <c r="W15" s="17">
        <f>[11]Junho!$J$26</f>
        <v>18.36</v>
      </c>
      <c r="X15" s="17">
        <f>[11]Junho!$J$27</f>
        <v>12.6</v>
      </c>
      <c r="Y15" s="17">
        <f>[11]Junho!$J$28</f>
        <v>16.559999999999999</v>
      </c>
      <c r="Z15" s="17">
        <f>[11]Junho!$J$29</f>
        <v>21.240000000000002</v>
      </c>
      <c r="AA15" s="17">
        <f>[11]Junho!$J$30</f>
        <v>21.240000000000002</v>
      </c>
      <c r="AB15" s="17">
        <f>[11]Junho!$J$31</f>
        <v>22.68</v>
      </c>
      <c r="AC15" s="17">
        <f>[11]Junho!$J$32</f>
        <v>17.28</v>
      </c>
      <c r="AD15" s="17">
        <f>[11]Junho!$J$33</f>
        <v>24.12</v>
      </c>
      <c r="AE15" s="17">
        <f>[11]Junho!$J$34</f>
        <v>37.440000000000005</v>
      </c>
      <c r="AF15" s="34">
        <f t="shared" ref="AF15:AF29" si="3">MAX(B15:AE15)</f>
        <v>37.440000000000005</v>
      </c>
      <c r="AG15" s="2"/>
    </row>
    <row r="16" spans="1:33" ht="17.100000000000001" customHeight="1" x14ac:dyDescent="0.2">
      <c r="A16" s="15" t="s">
        <v>7</v>
      </c>
      <c r="B16" s="17">
        <f>[12]Junho!$J$5</f>
        <v>21.6</v>
      </c>
      <c r="C16" s="17">
        <f>[12]Junho!$J$6</f>
        <v>23.759999999999998</v>
      </c>
      <c r="D16" s="17">
        <f>[12]Junho!$J$7</f>
        <v>28.8</v>
      </c>
      <c r="E16" s="17">
        <f>[12]Junho!$J$8</f>
        <v>22.32</v>
      </c>
      <c r="F16" s="17">
        <f>[12]Junho!$J$9</f>
        <v>27.36</v>
      </c>
      <c r="G16" s="17">
        <f>[12]Junho!$J$10</f>
        <v>31.680000000000003</v>
      </c>
      <c r="H16" s="17">
        <f>[12]Junho!$J$11</f>
        <v>19.079999999999998</v>
      </c>
      <c r="I16" s="17">
        <f>[12]Junho!$J$12</f>
        <v>30.6</v>
      </c>
      <c r="J16" s="17">
        <f>[12]Junho!$J$13</f>
        <v>28.8</v>
      </c>
      <c r="K16" s="17">
        <f>[12]Junho!$J$14</f>
        <v>24.840000000000003</v>
      </c>
      <c r="L16" s="17">
        <f>[12]Junho!$J$15</f>
        <v>31.680000000000003</v>
      </c>
      <c r="M16" s="17">
        <f>[12]Junho!$J$16</f>
        <v>18</v>
      </c>
      <c r="N16" s="17">
        <f>[12]Junho!$J$17</f>
        <v>28.44</v>
      </c>
      <c r="O16" s="17">
        <f>[12]Junho!$J$18</f>
        <v>53.64</v>
      </c>
      <c r="P16" s="17">
        <f>[12]Junho!$J$19</f>
        <v>45.36</v>
      </c>
      <c r="Q16" s="17">
        <f>[12]Junho!$J$20</f>
        <v>26.28</v>
      </c>
      <c r="R16" s="17">
        <f>[12]Junho!$J$21</f>
        <v>24.840000000000003</v>
      </c>
      <c r="S16" s="17">
        <f>[12]Junho!$J$22</f>
        <v>35.64</v>
      </c>
      <c r="T16" s="17">
        <f>[12]Junho!$J$23</f>
        <v>36.36</v>
      </c>
      <c r="U16" s="17">
        <f>[12]Junho!$J$24</f>
        <v>39.24</v>
      </c>
      <c r="V16" s="17">
        <f>[12]Junho!$J$25</f>
        <v>23.759999999999998</v>
      </c>
      <c r="W16" s="17">
        <f>[12]Junho!$J$26</f>
        <v>34.200000000000003</v>
      </c>
      <c r="X16" s="17">
        <f>[12]Junho!$J$27</f>
        <v>23.040000000000003</v>
      </c>
      <c r="Y16" s="17">
        <f>[12]Junho!$J$28</f>
        <v>29.880000000000003</v>
      </c>
      <c r="Z16" s="17">
        <f>[12]Junho!$J$29</f>
        <v>39.24</v>
      </c>
      <c r="AA16" s="17">
        <f>[12]Junho!$J$30</f>
        <v>31.319999999999997</v>
      </c>
      <c r="AB16" s="17">
        <f>[12]Junho!$J$31</f>
        <v>32.4</v>
      </c>
      <c r="AC16" s="17">
        <f>[12]Junho!$J$32</f>
        <v>36.36</v>
      </c>
      <c r="AD16" s="17">
        <f>[12]Junho!$J$33</f>
        <v>33.840000000000003</v>
      </c>
      <c r="AE16" s="17">
        <f>[12]Junho!$J$34</f>
        <v>28.44</v>
      </c>
      <c r="AF16" s="34">
        <f t="shared" si="3"/>
        <v>53.64</v>
      </c>
      <c r="AG16" s="2"/>
    </row>
    <row r="17" spans="1:33" ht="17.100000000000001" customHeight="1" x14ac:dyDescent="0.2">
      <c r="A17" s="15" t="s">
        <v>8</v>
      </c>
      <c r="B17" s="17">
        <f>[13]Junho!$J$5</f>
        <v>17.64</v>
      </c>
      <c r="C17" s="17">
        <f>[13]Junho!$J$6</f>
        <v>34.200000000000003</v>
      </c>
      <c r="D17" s="17">
        <f>[13]Junho!$J$7</f>
        <v>27.720000000000002</v>
      </c>
      <c r="E17" s="17">
        <f>[13]Junho!$J$8</f>
        <v>25.2</v>
      </c>
      <c r="F17" s="17">
        <f>[13]Junho!$J$9</f>
        <v>31.319999999999997</v>
      </c>
      <c r="G17" s="17">
        <f>[13]Junho!$J$10</f>
        <v>32.76</v>
      </c>
      <c r="H17" s="17">
        <f>[13]Junho!$J$11</f>
        <v>21.96</v>
      </c>
      <c r="I17" s="17">
        <f>[13]Junho!$J$12</f>
        <v>23.040000000000003</v>
      </c>
      <c r="J17" s="17">
        <f>[13]Junho!$J$13</f>
        <v>26.28</v>
      </c>
      <c r="K17" s="17">
        <f>[13]Junho!$J$14</f>
        <v>30.6</v>
      </c>
      <c r="L17" s="17">
        <f>[13]Junho!$J$15</f>
        <v>43.2</v>
      </c>
      <c r="M17" s="17">
        <f>[13]Junho!$J$16</f>
        <v>31.680000000000003</v>
      </c>
      <c r="N17" s="17">
        <f>[13]Junho!$J$17</f>
        <v>33.119999999999997</v>
      </c>
      <c r="O17" s="17">
        <f>[13]Junho!$J$18</f>
        <v>51.480000000000004</v>
      </c>
      <c r="P17" s="17">
        <f>[13]Junho!$J$19</f>
        <v>51.84</v>
      </c>
      <c r="Q17" s="17">
        <f>[13]Junho!$J$20</f>
        <v>28.8</v>
      </c>
      <c r="R17" s="17">
        <f>[13]Junho!$J$21</f>
        <v>26.64</v>
      </c>
      <c r="S17" s="17">
        <f>[13]Junho!$J$22</f>
        <v>38.519999999999996</v>
      </c>
      <c r="T17" s="17">
        <f>[13]Junho!$J$23</f>
        <v>38.519999999999996</v>
      </c>
      <c r="U17" s="17">
        <f>[13]Junho!$J$24</f>
        <v>39.96</v>
      </c>
      <c r="V17" s="17">
        <f>[13]Junho!$J$25</f>
        <v>32.4</v>
      </c>
      <c r="W17" s="17">
        <f>[13]Junho!$J$26</f>
        <v>28.08</v>
      </c>
      <c r="X17" s="17">
        <f>[13]Junho!$J$27</f>
        <v>21.6</v>
      </c>
      <c r="Y17" s="17">
        <f>[13]Junho!$J$28</f>
        <v>36.36</v>
      </c>
      <c r="Z17" s="17">
        <f>[13]Junho!$J$29</f>
        <v>45.72</v>
      </c>
      <c r="AA17" s="17">
        <f>[13]Junho!$J$30</f>
        <v>38.519999999999996</v>
      </c>
      <c r="AB17" s="17">
        <f>[13]Junho!$J$31</f>
        <v>37.440000000000005</v>
      </c>
      <c r="AC17" s="17">
        <f>[13]Junho!$J$32</f>
        <v>33.480000000000004</v>
      </c>
      <c r="AD17" s="17">
        <f>[13]Junho!$J$33</f>
        <v>36.36</v>
      </c>
      <c r="AE17" s="17">
        <f>[13]Junho!$J$34</f>
        <v>30.240000000000002</v>
      </c>
      <c r="AF17" s="34">
        <f t="shared" si="3"/>
        <v>51.84</v>
      </c>
      <c r="AG17" s="2"/>
    </row>
    <row r="18" spans="1:33" ht="17.100000000000001" customHeight="1" x14ac:dyDescent="0.2">
      <c r="A18" s="15" t="s">
        <v>9</v>
      </c>
      <c r="B18" s="17">
        <f>[14]Junho!$J$5</f>
        <v>21.240000000000002</v>
      </c>
      <c r="C18" s="17">
        <f>[14]Junho!$J$6</f>
        <v>30.6</v>
      </c>
      <c r="D18" s="17">
        <f>[14]Junho!$J$7</f>
        <v>24.48</v>
      </c>
      <c r="E18" s="17">
        <f>[14]Junho!$J$8</f>
        <v>24.12</v>
      </c>
      <c r="F18" s="17">
        <f>[14]Junho!$J$9</f>
        <v>25.56</v>
      </c>
      <c r="G18" s="17">
        <f>[14]Junho!$J$10</f>
        <v>33.840000000000003</v>
      </c>
      <c r="H18" s="17">
        <f>[14]Junho!$J$11</f>
        <v>24.840000000000003</v>
      </c>
      <c r="I18" s="17">
        <f>[14]Junho!$J$12</f>
        <v>28.08</v>
      </c>
      <c r="J18" s="17">
        <f>[14]Junho!$J$13</f>
        <v>33.480000000000004</v>
      </c>
      <c r="K18" s="17">
        <f>[14]Junho!$J$14</f>
        <v>26.64</v>
      </c>
      <c r="L18" s="17">
        <f>[14]Junho!$J$15</f>
        <v>46.440000000000005</v>
      </c>
      <c r="M18" s="17">
        <f>[14]Junho!$J$16</f>
        <v>25.2</v>
      </c>
      <c r="N18" s="17">
        <f>[14]Junho!$J$17</f>
        <v>30.96</v>
      </c>
      <c r="O18" s="17">
        <f>[14]Junho!$J$18</f>
        <v>60.839999999999996</v>
      </c>
      <c r="P18" s="17">
        <f>[14]Junho!$J$19</f>
        <v>50.4</v>
      </c>
      <c r="Q18" s="17">
        <f>[14]Junho!$J$20</f>
        <v>23.040000000000003</v>
      </c>
      <c r="R18" s="17">
        <f>[14]Junho!$J$21</f>
        <v>29.880000000000003</v>
      </c>
      <c r="S18" s="17">
        <f>[14]Junho!$J$22</f>
        <v>37.080000000000005</v>
      </c>
      <c r="T18" s="17">
        <f>[14]Junho!$J$23</f>
        <v>33.119999999999997</v>
      </c>
      <c r="U18" s="17">
        <f>[14]Junho!$J$24</f>
        <v>35.28</v>
      </c>
      <c r="V18" s="17">
        <f>[14]Junho!$J$25</f>
        <v>37.800000000000004</v>
      </c>
      <c r="W18" s="17">
        <f>[14]Junho!$J$26</f>
        <v>25.92</v>
      </c>
      <c r="X18" s="17">
        <f>[14]Junho!$J$27</f>
        <v>19.440000000000001</v>
      </c>
      <c r="Y18" s="17">
        <f>[14]Junho!$J$28</f>
        <v>33.119999999999997</v>
      </c>
      <c r="Z18" s="17">
        <f>[14]Junho!$J$29</f>
        <v>40.680000000000007</v>
      </c>
      <c r="AA18" s="17">
        <f>[14]Junho!$J$30</f>
        <v>38.519999999999996</v>
      </c>
      <c r="AB18" s="17">
        <f>[14]Junho!$J$31</f>
        <v>32.76</v>
      </c>
      <c r="AC18" s="17">
        <f>[14]Junho!$J$32</f>
        <v>28.08</v>
      </c>
      <c r="AD18" s="17">
        <f>[14]Junho!$J$33</f>
        <v>39.24</v>
      </c>
      <c r="AE18" s="17">
        <f>[14]Junho!$J$34</f>
        <v>37.080000000000005</v>
      </c>
      <c r="AF18" s="34">
        <f t="shared" si="3"/>
        <v>60.839999999999996</v>
      </c>
      <c r="AG18" s="2"/>
    </row>
    <row r="19" spans="1:33" ht="17.100000000000001" customHeight="1" x14ac:dyDescent="0.2">
      <c r="A19" s="15" t="s">
        <v>49</v>
      </c>
      <c r="B19" s="17">
        <f>[15]Junho!$J$5</f>
        <v>20.52</v>
      </c>
      <c r="C19" s="17">
        <f>[15]Junho!$J$6</f>
        <v>25.2</v>
      </c>
      <c r="D19" s="17">
        <f>[15]Junho!$J$7</f>
        <v>19.440000000000001</v>
      </c>
      <c r="E19" s="17">
        <f>[15]Junho!$J$8</f>
        <v>20.52</v>
      </c>
      <c r="F19" s="17">
        <f>[15]Junho!$J$9</f>
        <v>28.8</v>
      </c>
      <c r="G19" s="17">
        <f>[15]Junho!$J$10</f>
        <v>28.8</v>
      </c>
      <c r="H19" s="17">
        <f>[15]Junho!$J$11</f>
        <v>23.759999999999998</v>
      </c>
      <c r="I19" s="17">
        <f>[15]Junho!$J$12</f>
        <v>26.28</v>
      </c>
      <c r="J19" s="17">
        <f>[15]Junho!$J$13</f>
        <v>29.16</v>
      </c>
      <c r="K19" s="17">
        <f>[15]Junho!$J$14</f>
        <v>28.44</v>
      </c>
      <c r="L19" s="17">
        <f>[15]Junho!$J$15</f>
        <v>29.16</v>
      </c>
      <c r="M19" s="17">
        <f>[15]Junho!$J$16</f>
        <v>28.8</v>
      </c>
      <c r="N19" s="17">
        <f>[15]Junho!$J$17</f>
        <v>32.76</v>
      </c>
      <c r="O19" s="17">
        <f>[15]Junho!$J$18</f>
        <v>28.8</v>
      </c>
      <c r="P19" s="17">
        <f>[15]Junho!$J$19</f>
        <v>26.64</v>
      </c>
      <c r="Q19" s="17">
        <f>[15]Junho!$J$20</f>
        <v>18.720000000000002</v>
      </c>
      <c r="R19" s="17">
        <f>[15]Junho!$J$21</f>
        <v>38.159999999999997</v>
      </c>
      <c r="S19" s="17">
        <f>[15]Junho!$J$22</f>
        <v>34.200000000000003</v>
      </c>
      <c r="T19" s="17">
        <f>[15]Junho!$J$23</f>
        <v>23.759999999999998</v>
      </c>
      <c r="U19" s="17">
        <f>[15]Junho!$J$24</f>
        <v>27.720000000000002</v>
      </c>
      <c r="V19" s="17">
        <f>[15]Junho!$J$25</f>
        <v>21.240000000000002</v>
      </c>
      <c r="W19" s="17">
        <f>[15]Junho!$J$26</f>
        <v>30.6</v>
      </c>
      <c r="X19" s="17">
        <f>[15]Junho!$J$27</f>
        <v>18.36</v>
      </c>
      <c r="Y19" s="17">
        <f>[15]Junho!$J$28</f>
        <v>23.759999999999998</v>
      </c>
      <c r="Z19" s="17">
        <f>[15]Junho!$J$29</f>
        <v>27.36</v>
      </c>
      <c r="AA19" s="17">
        <f>[15]Junho!$J$30</f>
        <v>28.44</v>
      </c>
      <c r="AB19" s="17">
        <f>[15]Junho!$J$31</f>
        <v>32.4</v>
      </c>
      <c r="AC19" s="17">
        <f>[15]Junho!$J$32</f>
        <v>25.56</v>
      </c>
      <c r="AD19" s="17">
        <f>[15]Junho!$J$33</f>
        <v>36</v>
      </c>
      <c r="AE19" s="17">
        <f>[15]Junho!$J$34</f>
        <v>29.52</v>
      </c>
      <c r="AF19" s="34">
        <f t="shared" si="3"/>
        <v>38.159999999999997</v>
      </c>
      <c r="AG19" s="2"/>
    </row>
    <row r="20" spans="1:33" ht="17.100000000000001" customHeight="1" x14ac:dyDescent="0.2">
      <c r="A20" s="15" t="s">
        <v>10</v>
      </c>
      <c r="B20" s="17">
        <f>[16]Junho!$J$5</f>
        <v>18.720000000000002</v>
      </c>
      <c r="C20" s="17">
        <f>[16]Junho!$J$6</f>
        <v>17.64</v>
      </c>
      <c r="D20" s="17">
        <f>[16]Junho!$J$7</f>
        <v>27.720000000000002</v>
      </c>
      <c r="E20" s="17">
        <f>[16]Junho!$J$8</f>
        <v>19.440000000000001</v>
      </c>
      <c r="F20" s="17">
        <f>[16]Junho!$J$9</f>
        <v>29.52</v>
      </c>
      <c r="G20" s="17">
        <f>[16]Junho!$J$10</f>
        <v>33.480000000000004</v>
      </c>
      <c r="H20" s="17">
        <f>[16]Junho!$J$11</f>
        <v>15.120000000000001</v>
      </c>
      <c r="I20" s="17">
        <f>[16]Junho!$J$12</f>
        <v>27.720000000000002</v>
      </c>
      <c r="J20" s="17">
        <f>[16]Junho!$J$13</f>
        <v>32.04</v>
      </c>
      <c r="K20" s="17">
        <f>[16]Junho!$J$14</f>
        <v>26.28</v>
      </c>
      <c r="L20" s="17">
        <f>[16]Junho!$J$15</f>
        <v>37.800000000000004</v>
      </c>
      <c r="M20" s="17">
        <f>[16]Junho!$J$16</f>
        <v>20.88</v>
      </c>
      <c r="N20" s="17">
        <f>[16]Junho!$J$17</f>
        <v>26.64</v>
      </c>
      <c r="O20" s="17">
        <f>[16]Junho!$J$18</f>
        <v>39.96</v>
      </c>
      <c r="P20" s="17">
        <f>[16]Junho!$J$19</f>
        <v>40.32</v>
      </c>
      <c r="Q20" s="17">
        <f>[16]Junho!$J$20</f>
        <v>21.96</v>
      </c>
      <c r="R20" s="17">
        <f>[16]Junho!$J$21</f>
        <v>33.840000000000003</v>
      </c>
      <c r="S20" s="17">
        <f>[16]Junho!$J$22</f>
        <v>30.96</v>
      </c>
      <c r="T20" s="17">
        <f>[16]Junho!$J$23</f>
        <v>34.200000000000003</v>
      </c>
      <c r="U20" s="17">
        <f>[16]Junho!$J$24</f>
        <v>33.119999999999997</v>
      </c>
      <c r="V20" s="17">
        <f>[16]Junho!$J$25</f>
        <v>26.64</v>
      </c>
      <c r="W20" s="17">
        <f>[16]Junho!$J$26</f>
        <v>30.6</v>
      </c>
      <c r="X20" s="17">
        <f>[16]Junho!$J$27</f>
        <v>16.559999999999999</v>
      </c>
      <c r="Y20" s="17">
        <f>[16]Junho!$J$28</f>
        <v>31.319999999999997</v>
      </c>
      <c r="Z20" s="17">
        <f>[16]Junho!$J$29</f>
        <v>42.480000000000004</v>
      </c>
      <c r="AA20" s="17">
        <f>[16]Junho!$J$30</f>
        <v>37.440000000000005</v>
      </c>
      <c r="AB20" s="17">
        <f>[16]Junho!$J$31</f>
        <v>30.6</v>
      </c>
      <c r="AC20" s="17">
        <f>[16]Junho!$J$32</f>
        <v>34.92</v>
      </c>
      <c r="AD20" s="17">
        <f>[16]Junho!$J$33</f>
        <v>33.480000000000004</v>
      </c>
      <c r="AE20" s="17">
        <f>[16]Junho!$J$34</f>
        <v>28.44</v>
      </c>
      <c r="AF20" s="34">
        <f t="shared" si="3"/>
        <v>42.480000000000004</v>
      </c>
      <c r="AG20" s="2"/>
    </row>
    <row r="21" spans="1:33" ht="17.100000000000001" customHeight="1" x14ac:dyDescent="0.2">
      <c r="A21" s="15" t="s">
        <v>11</v>
      </c>
      <c r="B21" s="17">
        <f>[17]Junho!$J$5</f>
        <v>22.32</v>
      </c>
      <c r="C21" s="17">
        <f>[17]Junho!$J$6</f>
        <v>25.56</v>
      </c>
      <c r="D21" s="17">
        <f>[17]Junho!$J$7</f>
        <v>20.88</v>
      </c>
      <c r="E21" s="17">
        <f>[17]Junho!$J$8</f>
        <v>18.36</v>
      </c>
      <c r="F21" s="17">
        <f>[17]Junho!$J$9</f>
        <v>27.36</v>
      </c>
      <c r="G21" s="17">
        <f>[17]Junho!$J$10</f>
        <v>24.12</v>
      </c>
      <c r="H21" s="17">
        <f>[17]Junho!$J$11</f>
        <v>18.36</v>
      </c>
      <c r="I21" s="17">
        <f>[17]Junho!$J$12</f>
        <v>19.079999999999998</v>
      </c>
      <c r="J21" s="17">
        <f>[17]Junho!$J$13</f>
        <v>23.040000000000003</v>
      </c>
      <c r="K21" s="17">
        <f>[17]Junho!$J$14</f>
        <v>17.64</v>
      </c>
      <c r="L21" s="17">
        <f>[17]Junho!$J$15</f>
        <v>29.880000000000003</v>
      </c>
      <c r="M21" s="17">
        <f>[17]Junho!$J$16</f>
        <v>24.840000000000003</v>
      </c>
      <c r="N21" s="17">
        <f>[17]Junho!$J$17</f>
        <v>25.92</v>
      </c>
      <c r="O21" s="17">
        <f>[17]Junho!$J$18</f>
        <v>34.56</v>
      </c>
      <c r="P21" s="17">
        <f>[17]Junho!$J$19</f>
        <v>39.96</v>
      </c>
      <c r="Q21" s="17">
        <f>[17]Junho!$J$20</f>
        <v>21.96</v>
      </c>
      <c r="R21" s="17">
        <f>[17]Junho!$J$21</f>
        <v>30.240000000000002</v>
      </c>
      <c r="S21" s="17">
        <f>[17]Junho!$J$22</f>
        <v>27.720000000000002</v>
      </c>
      <c r="T21" s="17">
        <f>[17]Junho!$J$23</f>
        <v>28.8</v>
      </c>
      <c r="U21" s="17">
        <f>[17]Junho!$J$24</f>
        <v>30.6</v>
      </c>
      <c r="V21" s="17">
        <f>[17]Junho!$J$25</f>
        <v>13.32</v>
      </c>
      <c r="W21" s="17">
        <f>[17]Junho!$J$26</f>
        <v>21.240000000000002</v>
      </c>
      <c r="X21" s="17">
        <f>[17]Junho!$J$27</f>
        <v>14.04</v>
      </c>
      <c r="Y21" s="17">
        <f>[17]Junho!$J$28</f>
        <v>26.64</v>
      </c>
      <c r="Z21" s="17">
        <f>[17]Junho!$J$29</f>
        <v>32.76</v>
      </c>
      <c r="AA21" s="17">
        <f>[17]Junho!$J$30</f>
        <v>25.2</v>
      </c>
      <c r="AB21" s="17">
        <f>[17]Junho!$J$31</f>
        <v>25.2</v>
      </c>
      <c r="AC21" s="17">
        <f>[17]Junho!$J$32</f>
        <v>21.240000000000002</v>
      </c>
      <c r="AD21" s="17">
        <f>[17]Junho!$J$33</f>
        <v>25.2</v>
      </c>
      <c r="AE21" s="17">
        <f>[17]Junho!$J$34</f>
        <v>28.44</v>
      </c>
      <c r="AF21" s="34">
        <f t="shared" si="3"/>
        <v>39.96</v>
      </c>
      <c r="AG21" s="2"/>
    </row>
    <row r="22" spans="1:33" ht="17.100000000000001" customHeight="1" x14ac:dyDescent="0.2">
      <c r="A22" s="15" t="s">
        <v>12</v>
      </c>
      <c r="B22" s="17" t="str">
        <f>[18]Junho!$J$5</f>
        <v>*</v>
      </c>
      <c r="C22" s="17" t="str">
        <f>[18]Junho!$J$6</f>
        <v>*</v>
      </c>
      <c r="D22" s="17" t="str">
        <f>[18]Junho!$J$7</f>
        <v>*</v>
      </c>
      <c r="E22" s="17" t="str">
        <f>[18]Junho!$J$8</f>
        <v>*</v>
      </c>
      <c r="F22" s="17" t="str">
        <f>[18]Junho!$J$9</f>
        <v>*</v>
      </c>
      <c r="G22" s="17" t="str">
        <f>[18]Junho!$J$10</f>
        <v>*</v>
      </c>
      <c r="H22" s="17" t="str">
        <f>[18]Junho!$J$11</f>
        <v>*</v>
      </c>
      <c r="I22" s="17" t="str">
        <f>[18]Junho!$J$12</f>
        <v>*</v>
      </c>
      <c r="J22" s="17" t="str">
        <f>[18]Junho!$J$13</f>
        <v>*</v>
      </c>
      <c r="K22" s="17" t="str">
        <f>[18]Junho!$J$14</f>
        <v>*</v>
      </c>
      <c r="L22" s="17" t="str">
        <f>[18]Junho!$J$15</f>
        <v>*</v>
      </c>
      <c r="M22" s="17" t="str">
        <f>[18]Junho!$J$16</f>
        <v>*</v>
      </c>
      <c r="N22" s="17" t="str">
        <f>[18]Junho!$J$17</f>
        <v>*</v>
      </c>
      <c r="O22" s="17" t="str">
        <f>[18]Junho!$J$18</f>
        <v>*</v>
      </c>
      <c r="P22" s="17" t="str">
        <f>[18]Junho!$J$19</f>
        <v>*</v>
      </c>
      <c r="Q22" s="17" t="str">
        <f>[18]Junho!$J$20</f>
        <v>*</v>
      </c>
      <c r="R22" s="17" t="str">
        <f>[18]Junho!$J$21</f>
        <v>*</v>
      </c>
      <c r="S22" s="17" t="str">
        <f>[18]Junho!$J$22</f>
        <v>*</v>
      </c>
      <c r="T22" s="17" t="str">
        <f>[18]Junho!$J$23</f>
        <v>*</v>
      </c>
      <c r="U22" s="17" t="str">
        <f>[18]Junho!$J$24</f>
        <v>*</v>
      </c>
      <c r="V22" s="17" t="str">
        <f>[18]Junho!$J$25</f>
        <v>*</v>
      </c>
      <c r="W22" s="17" t="str">
        <f>[18]Junho!$J$26</f>
        <v>*</v>
      </c>
      <c r="X22" s="17" t="str">
        <f>[18]Junho!$J$27</f>
        <v>*</v>
      </c>
      <c r="Y22" s="17" t="str">
        <f>[18]Junho!$J$28</f>
        <v>*</v>
      </c>
      <c r="Z22" s="17" t="str">
        <f>[18]Junho!$J$29</f>
        <v>*</v>
      </c>
      <c r="AA22" s="17" t="str">
        <f>[18]Junho!$J$30</f>
        <v>*</v>
      </c>
      <c r="AB22" s="17" t="str">
        <f>[18]Junho!$J$31</f>
        <v>*</v>
      </c>
      <c r="AC22" s="17" t="str">
        <f>[18]Junho!$J$32</f>
        <v>*</v>
      </c>
      <c r="AD22" s="17" t="str">
        <f>[18]Junho!$J$33</f>
        <v>*</v>
      </c>
      <c r="AE22" s="17" t="str">
        <f>[18]Junho!$J$34</f>
        <v>*</v>
      </c>
      <c r="AF22" s="34" t="s">
        <v>137</v>
      </c>
      <c r="AG22" s="2"/>
    </row>
    <row r="23" spans="1:33" ht="17.100000000000001" customHeight="1" x14ac:dyDescent="0.2">
      <c r="A23" s="15" t="s">
        <v>13</v>
      </c>
      <c r="B23" s="17">
        <f>[19]Junho!$J$5</f>
        <v>19.079999999999998</v>
      </c>
      <c r="C23" s="17">
        <f>[19]Junho!$J$6</f>
        <v>15.840000000000002</v>
      </c>
      <c r="D23" s="17">
        <f>[19]Junho!$J$7</f>
        <v>24.12</v>
      </c>
      <c r="E23" s="17">
        <f>[19]Junho!$J$8</f>
        <v>27.720000000000002</v>
      </c>
      <c r="F23" s="17">
        <f>[19]Junho!$J$9</f>
        <v>30.6</v>
      </c>
      <c r="G23" s="17">
        <f>[19]Junho!$J$10</f>
        <v>39.96</v>
      </c>
      <c r="H23" s="17">
        <f>[19]Junho!$J$11</f>
        <v>32.76</v>
      </c>
      <c r="I23" s="17">
        <f>[19]Junho!$J$12</f>
        <v>37.080000000000005</v>
      </c>
      <c r="J23" s="17">
        <f>[19]Junho!$J$13</f>
        <v>37.800000000000004</v>
      </c>
      <c r="K23" s="17">
        <f>[19]Junho!$J$14</f>
        <v>42.480000000000004</v>
      </c>
      <c r="L23" s="17">
        <f>[19]Junho!$J$15</f>
        <v>32.76</v>
      </c>
      <c r="M23" s="17">
        <f>[19]Junho!$J$16</f>
        <v>22.32</v>
      </c>
      <c r="N23" s="17">
        <f>[19]Junho!$J$17</f>
        <v>45.72</v>
      </c>
      <c r="O23" s="17">
        <f>[19]Junho!$J$18</f>
        <v>48.24</v>
      </c>
      <c r="P23" s="17">
        <f>[19]Junho!$J$19</f>
        <v>54</v>
      </c>
      <c r="Q23" s="17">
        <f>[19]Junho!$J$20</f>
        <v>24.840000000000003</v>
      </c>
      <c r="R23" s="17">
        <f>[19]Junho!$J$21</f>
        <v>39.24</v>
      </c>
      <c r="S23" s="17">
        <f>[19]Junho!$J$22</f>
        <v>42.84</v>
      </c>
      <c r="T23" s="17">
        <f>[19]Junho!$J$23</f>
        <v>41.04</v>
      </c>
      <c r="U23" s="17">
        <f>[19]Junho!$J$24</f>
        <v>26.28</v>
      </c>
      <c r="V23" s="17">
        <f>[19]Junho!$J$25</f>
        <v>33.480000000000004</v>
      </c>
      <c r="W23" s="17">
        <f>[19]Junho!$J$26</f>
        <v>30.96</v>
      </c>
      <c r="X23" s="17">
        <f>[19]Junho!$J$27</f>
        <v>24.12</v>
      </c>
      <c r="Y23" s="17">
        <f>[19]Junho!$J$28</f>
        <v>21.240000000000002</v>
      </c>
      <c r="Z23" s="17">
        <f>[19]Junho!$J$29</f>
        <v>34.56</v>
      </c>
      <c r="AA23" s="17">
        <f>[19]Junho!$J$30</f>
        <v>26.64</v>
      </c>
      <c r="AB23" s="17">
        <f>[19]Junho!$J$31</f>
        <v>30.96</v>
      </c>
      <c r="AC23" s="17">
        <f>[19]Junho!$J$32</f>
        <v>37.080000000000005</v>
      </c>
      <c r="AD23" s="17">
        <f>[19]Junho!$J$33</f>
        <v>45</v>
      </c>
      <c r="AE23" s="17">
        <f>[19]Junho!$J$34</f>
        <v>43.92</v>
      </c>
      <c r="AF23" s="34">
        <f t="shared" si="3"/>
        <v>54</v>
      </c>
      <c r="AG23" s="2"/>
    </row>
    <row r="24" spans="1:33" ht="17.100000000000001" customHeight="1" x14ac:dyDescent="0.2">
      <c r="A24" s="15" t="s">
        <v>14</v>
      </c>
      <c r="B24" s="17">
        <f>[20]Junho!$J$5</f>
        <v>36</v>
      </c>
      <c r="C24" s="17">
        <f>[20]Junho!$J$6</f>
        <v>25.2</v>
      </c>
      <c r="D24" s="17">
        <f>[20]Junho!$J$7</f>
        <v>18.36</v>
      </c>
      <c r="E24" s="17">
        <f>[20]Junho!$J$8</f>
        <v>21.6</v>
      </c>
      <c r="F24" s="17">
        <f>[20]Junho!$J$9</f>
        <v>28.8</v>
      </c>
      <c r="G24" s="17">
        <f>[20]Junho!$J$10</f>
        <v>33.119999999999997</v>
      </c>
      <c r="H24" s="17">
        <f>[20]Junho!$J$11</f>
        <v>25.2</v>
      </c>
      <c r="I24" s="17">
        <f>[20]Junho!$J$12</f>
        <v>27</v>
      </c>
      <c r="J24" s="17">
        <f>[20]Junho!$J$13</f>
        <v>18.36</v>
      </c>
      <c r="K24" s="17">
        <f>[20]Junho!$J$14</f>
        <v>24.12</v>
      </c>
      <c r="L24" s="17">
        <f>[20]Junho!$J$15</f>
        <v>23.040000000000003</v>
      </c>
      <c r="M24" s="17">
        <f>[20]Junho!$J$16</f>
        <v>18</v>
      </c>
      <c r="N24" s="17">
        <f>[20]Junho!$J$17</f>
        <v>32.76</v>
      </c>
      <c r="O24" s="17">
        <f>[20]Junho!$J$18</f>
        <v>36.72</v>
      </c>
      <c r="P24" s="17">
        <f>[20]Junho!$J$19</f>
        <v>43.92</v>
      </c>
      <c r="Q24" s="17">
        <f>[20]Junho!$J$20</f>
        <v>19.8</v>
      </c>
      <c r="R24" s="17">
        <f>[20]Junho!$J$21</f>
        <v>22.68</v>
      </c>
      <c r="S24" s="17">
        <f>[20]Junho!$J$22</f>
        <v>35.64</v>
      </c>
      <c r="T24" s="17">
        <f>[20]Junho!$J$23</f>
        <v>34.92</v>
      </c>
      <c r="U24" s="17">
        <f>[20]Junho!$J$24</f>
        <v>28.08</v>
      </c>
      <c r="V24" s="17">
        <f>[20]Junho!$J$25</f>
        <v>29.16</v>
      </c>
      <c r="W24" s="17">
        <f>[20]Junho!$J$26</f>
        <v>25.56</v>
      </c>
      <c r="X24" s="17">
        <f>[20]Junho!$J$27</f>
        <v>14.04</v>
      </c>
      <c r="Y24" s="17">
        <f>[20]Junho!$J$28</f>
        <v>23.040000000000003</v>
      </c>
      <c r="Z24" s="17">
        <f>[20]Junho!$J$29</f>
        <v>30.240000000000002</v>
      </c>
      <c r="AA24" s="17">
        <f>[20]Junho!$J$30</f>
        <v>32.76</v>
      </c>
      <c r="AB24" s="17">
        <f>[20]Junho!$J$31</f>
        <v>32.04</v>
      </c>
      <c r="AC24" s="17">
        <f>[20]Junho!$J$32</f>
        <v>23.400000000000002</v>
      </c>
      <c r="AD24" s="17">
        <f>[20]Junho!$J$33</f>
        <v>37.800000000000004</v>
      </c>
      <c r="AE24" s="17">
        <f>[20]Junho!$J$34</f>
        <v>36.72</v>
      </c>
      <c r="AF24" s="34">
        <f t="shared" si="3"/>
        <v>43.92</v>
      </c>
      <c r="AG24" s="2"/>
    </row>
    <row r="25" spans="1:33" ht="17.100000000000001" customHeight="1" x14ac:dyDescent="0.2">
      <c r="A25" s="15" t="s">
        <v>15</v>
      </c>
      <c r="B25" s="17">
        <f>[21]Junho!$J$5</f>
        <v>28.08</v>
      </c>
      <c r="C25" s="17">
        <f>[21]Junho!$J$6</f>
        <v>28.8</v>
      </c>
      <c r="D25" s="17">
        <f>[21]Junho!$J$7</f>
        <v>34.92</v>
      </c>
      <c r="E25" s="17">
        <f>[21]Junho!$J$8</f>
        <v>32.04</v>
      </c>
      <c r="F25" s="17">
        <f>[21]Junho!$J$9</f>
        <v>44.64</v>
      </c>
      <c r="G25" s="17">
        <f>[21]Junho!$J$10</f>
        <v>36.36</v>
      </c>
      <c r="H25" s="17">
        <f>[21]Junho!$J$11</f>
        <v>25.2</v>
      </c>
      <c r="I25" s="17">
        <f>[21]Junho!$J$12</f>
        <v>28.08</v>
      </c>
      <c r="J25" s="17">
        <f>[21]Junho!$J$13</f>
        <v>27.720000000000002</v>
      </c>
      <c r="K25" s="17">
        <f>[21]Junho!$J$14</f>
        <v>33.119999999999997</v>
      </c>
      <c r="L25" s="17">
        <f>[21]Junho!$J$15</f>
        <v>46.440000000000005</v>
      </c>
      <c r="M25" s="17">
        <f>[21]Junho!$J$16</f>
        <v>30.96</v>
      </c>
      <c r="N25" s="17">
        <f>[21]Junho!$J$17</f>
        <v>33.840000000000003</v>
      </c>
      <c r="O25" s="17">
        <f>[21]Junho!$J$18</f>
        <v>42.84</v>
      </c>
      <c r="P25" s="17">
        <f>[21]Junho!$J$19</f>
        <v>48.6</v>
      </c>
      <c r="Q25" s="17">
        <f>[21]Junho!$J$20</f>
        <v>41.76</v>
      </c>
      <c r="R25" s="17">
        <f>[21]Junho!$J$21</f>
        <v>50.04</v>
      </c>
      <c r="S25" s="17">
        <f>[21]Junho!$J$22</f>
        <v>38.880000000000003</v>
      </c>
      <c r="T25" s="17">
        <f>[21]Junho!$J$23</f>
        <v>43.92</v>
      </c>
      <c r="U25" s="17">
        <f>[21]Junho!$J$24</f>
        <v>50.04</v>
      </c>
      <c r="V25" s="17">
        <f>[21]Junho!$J$25</f>
        <v>30.6</v>
      </c>
      <c r="W25" s="17">
        <f>[21]Junho!$J$26</f>
        <v>37.080000000000005</v>
      </c>
      <c r="X25" s="17">
        <f>[21]Junho!$J$27</f>
        <v>21.6</v>
      </c>
      <c r="Y25" s="17">
        <f>[21]Junho!$J$28</f>
        <v>30.6</v>
      </c>
      <c r="Z25" s="17">
        <f>[21]Junho!$J$29</f>
        <v>44.28</v>
      </c>
      <c r="AA25" s="17">
        <f>[21]Junho!$J$30</f>
        <v>42.12</v>
      </c>
      <c r="AB25" s="17">
        <f>[21]Junho!$J$31</f>
        <v>43.56</v>
      </c>
      <c r="AC25" s="17">
        <f>[21]Junho!$J$32</f>
        <v>41.4</v>
      </c>
      <c r="AD25" s="17">
        <f>[21]Junho!$J$33</f>
        <v>39.6</v>
      </c>
      <c r="AE25" s="17">
        <f>[21]Junho!$J$34</f>
        <v>31.319999999999997</v>
      </c>
      <c r="AF25" s="34">
        <f t="shared" si="3"/>
        <v>50.04</v>
      </c>
      <c r="AG25" s="2"/>
    </row>
    <row r="26" spans="1:33" ht="17.100000000000001" customHeight="1" x14ac:dyDescent="0.2">
      <c r="A26" s="15" t="s">
        <v>16</v>
      </c>
      <c r="B26" s="17">
        <f>[22]Junho!$J$5</f>
        <v>16.2</v>
      </c>
      <c r="C26" s="17">
        <f>[22]Junho!$J$6</f>
        <v>0</v>
      </c>
      <c r="D26" s="17">
        <f>[22]Junho!$J$7</f>
        <v>23.040000000000003</v>
      </c>
      <c r="E26" s="17">
        <f>[22]Junho!$J$8</f>
        <v>20.16</v>
      </c>
      <c r="F26" s="17">
        <f>[22]Junho!$J$9</f>
        <v>28.44</v>
      </c>
      <c r="G26" s="17">
        <f>[22]Junho!$J$10</f>
        <v>29.880000000000003</v>
      </c>
      <c r="H26" s="17" t="str">
        <f>[22]Junho!$J$11</f>
        <v>*</v>
      </c>
      <c r="I26" s="17" t="str">
        <f>[22]Junho!$J$12</f>
        <v>*</v>
      </c>
      <c r="J26" s="17" t="str">
        <f>[22]Junho!$J$13</f>
        <v>*</v>
      </c>
      <c r="K26" s="17" t="str">
        <f>[22]Junho!$J$14</f>
        <v>*</v>
      </c>
      <c r="L26" s="17" t="str">
        <f>[22]Junho!$J$15</f>
        <v>*</v>
      </c>
      <c r="M26" s="17" t="str">
        <f>[22]Junho!$J$16</f>
        <v>*</v>
      </c>
      <c r="N26" s="17" t="str">
        <f>[22]Junho!$J$17</f>
        <v>*</v>
      </c>
      <c r="O26" s="17" t="str">
        <f>[22]Junho!$J$18</f>
        <v>*</v>
      </c>
      <c r="P26" s="17" t="str">
        <f>[22]Junho!$J$19</f>
        <v>*</v>
      </c>
      <c r="Q26" s="17" t="str">
        <f>[22]Junho!$J$20</f>
        <v>*</v>
      </c>
      <c r="R26" s="17" t="str">
        <f>[22]Junho!$J$21</f>
        <v>*</v>
      </c>
      <c r="S26" s="17" t="str">
        <f>[22]Junho!$J$22</f>
        <v>*</v>
      </c>
      <c r="T26" s="17" t="str">
        <f>[22]Junho!$J$23</f>
        <v>*</v>
      </c>
      <c r="U26" s="17" t="str">
        <f>[22]Junho!$J$24</f>
        <v>*</v>
      </c>
      <c r="V26" s="17" t="str">
        <f>[22]Junho!$J$25</f>
        <v>*</v>
      </c>
      <c r="W26" s="17" t="str">
        <f>[22]Junho!$J$26</f>
        <v>*</v>
      </c>
      <c r="X26" s="17" t="str">
        <f>[22]Junho!$J$27</f>
        <v>*</v>
      </c>
      <c r="Y26" s="17" t="str">
        <f>[22]Junho!$J$28</f>
        <v>*</v>
      </c>
      <c r="Z26" s="17" t="str">
        <f>[22]Junho!$J$29</f>
        <v>*</v>
      </c>
      <c r="AA26" s="17" t="str">
        <f>[22]Junho!$J$30</f>
        <v>*</v>
      </c>
      <c r="AB26" s="17" t="str">
        <f>[22]Junho!$J$31</f>
        <v>*</v>
      </c>
      <c r="AC26" s="17" t="str">
        <f>[22]Junho!$J$32</f>
        <v>*</v>
      </c>
      <c r="AD26" s="17" t="str">
        <f>[22]Junho!$J$33</f>
        <v>*</v>
      </c>
      <c r="AE26" s="17" t="str">
        <f>[22]Junho!$J$34</f>
        <v>*</v>
      </c>
      <c r="AF26" s="34">
        <f t="shared" si="3"/>
        <v>29.880000000000003</v>
      </c>
      <c r="AG26" s="2"/>
    </row>
    <row r="27" spans="1:33" ht="17.100000000000001" customHeight="1" x14ac:dyDescent="0.2">
      <c r="A27" s="15" t="s">
        <v>17</v>
      </c>
      <c r="B27" s="17">
        <f>[23]Junho!$J$5</f>
        <v>17.28</v>
      </c>
      <c r="C27" s="17">
        <f>[23]Junho!$J$6</f>
        <v>25.56</v>
      </c>
      <c r="D27" s="17">
        <f>[23]Junho!$J$7</f>
        <v>21.6</v>
      </c>
      <c r="E27" s="17">
        <f>[23]Junho!$J$8</f>
        <v>17.28</v>
      </c>
      <c r="F27" s="17">
        <f>[23]Junho!$J$9</f>
        <v>21.6</v>
      </c>
      <c r="G27" s="17">
        <f>[23]Junho!$J$10</f>
        <v>30.6</v>
      </c>
      <c r="H27" s="17">
        <f>[23]Junho!$J$11</f>
        <v>21.6</v>
      </c>
      <c r="I27" s="17">
        <f>[23]Junho!$J$12</f>
        <v>28.44</v>
      </c>
      <c r="J27" s="17">
        <f>[23]Junho!$J$13</f>
        <v>30.96</v>
      </c>
      <c r="K27" s="17">
        <f>[23]Junho!$J$14</f>
        <v>29.16</v>
      </c>
      <c r="L27" s="17">
        <f>[23]Junho!$J$15</f>
        <v>39.96</v>
      </c>
      <c r="M27" s="17">
        <f>[23]Junho!$J$16</f>
        <v>35.64</v>
      </c>
      <c r="N27" s="17">
        <f>[23]Junho!$J$17</f>
        <v>28.08</v>
      </c>
      <c r="O27" s="17">
        <f>[23]Junho!$J$18</f>
        <v>55.080000000000005</v>
      </c>
      <c r="P27" s="17">
        <f>[23]Junho!$J$19</f>
        <v>48.6</v>
      </c>
      <c r="Q27" s="17">
        <f>[23]Junho!$J$20</f>
        <v>23.400000000000002</v>
      </c>
      <c r="R27" s="17">
        <f>[23]Junho!$J$21</f>
        <v>24.48</v>
      </c>
      <c r="S27" s="17">
        <f>[23]Junho!$J$22</f>
        <v>37.440000000000005</v>
      </c>
      <c r="T27" s="17">
        <f>[23]Junho!$J$23</f>
        <v>32.04</v>
      </c>
      <c r="U27" s="17">
        <f>[23]Junho!$J$24</f>
        <v>28.44</v>
      </c>
      <c r="V27" s="17">
        <f>[23]Junho!$J$25</f>
        <v>24.840000000000003</v>
      </c>
      <c r="W27" s="17">
        <f>[23]Junho!$J$26</f>
        <v>37.080000000000005</v>
      </c>
      <c r="X27" s="17">
        <f>[23]Junho!$J$27</f>
        <v>15.120000000000001</v>
      </c>
      <c r="Y27" s="17">
        <f>[23]Junho!$J$28</f>
        <v>27</v>
      </c>
      <c r="Z27" s="17">
        <f>[23]Junho!$J$29</f>
        <v>37.080000000000005</v>
      </c>
      <c r="AA27" s="17">
        <f>[23]Junho!$J$30</f>
        <v>29.52</v>
      </c>
      <c r="AB27" s="17">
        <f>[23]Junho!$J$31</f>
        <v>25.92</v>
      </c>
      <c r="AC27" s="17">
        <f>[23]Junho!$J$32</f>
        <v>29.16</v>
      </c>
      <c r="AD27" s="17">
        <f>[23]Junho!$J$33</f>
        <v>33.480000000000004</v>
      </c>
      <c r="AE27" s="17">
        <f>[23]Junho!$J$34</f>
        <v>42.12</v>
      </c>
      <c r="AF27" s="34">
        <f>MAX(B27:AE27)</f>
        <v>55.080000000000005</v>
      </c>
      <c r="AG27" s="2"/>
    </row>
    <row r="28" spans="1:33" ht="17.100000000000001" customHeight="1" x14ac:dyDescent="0.2">
      <c r="A28" s="15" t="s">
        <v>18</v>
      </c>
      <c r="B28" s="17">
        <f>[24]Junho!$J$5</f>
        <v>19.079999999999998</v>
      </c>
      <c r="C28" s="17">
        <f>[24]Junho!$J$6</f>
        <v>30.240000000000002</v>
      </c>
      <c r="D28" s="17">
        <f>[24]Junho!$J$7</f>
        <v>29.16</v>
      </c>
      <c r="E28" s="17">
        <f>[24]Junho!$J$8</f>
        <v>23.400000000000002</v>
      </c>
      <c r="F28" s="17">
        <f>[24]Junho!$J$9</f>
        <v>34.92</v>
      </c>
      <c r="G28" s="17">
        <f>[24]Junho!$J$10</f>
        <v>31.319999999999997</v>
      </c>
      <c r="H28" s="17">
        <f>[24]Junho!$J$11</f>
        <v>21.240000000000002</v>
      </c>
      <c r="I28" s="17">
        <f>[24]Junho!$J$12</f>
        <v>31.319999999999997</v>
      </c>
      <c r="J28" s="17">
        <f>[24]Junho!$J$13</f>
        <v>33.840000000000003</v>
      </c>
      <c r="K28" s="17">
        <f>[24]Junho!$J$14</f>
        <v>27.720000000000002</v>
      </c>
      <c r="L28" s="17">
        <f>[24]Junho!$J$15</f>
        <v>31.680000000000003</v>
      </c>
      <c r="M28" s="17">
        <f>[24]Junho!$J$16</f>
        <v>25.2</v>
      </c>
      <c r="N28" s="17">
        <f>[24]Junho!$J$17</f>
        <v>30.96</v>
      </c>
      <c r="O28" s="17">
        <f>[24]Junho!$J$18</f>
        <v>50.04</v>
      </c>
      <c r="P28" s="17">
        <f>[24]Junho!$J$19</f>
        <v>41.4</v>
      </c>
      <c r="Q28" s="17">
        <f>[24]Junho!$J$20</f>
        <v>28.44</v>
      </c>
      <c r="R28" s="17">
        <f>[24]Junho!$J$21</f>
        <v>35.64</v>
      </c>
      <c r="S28" s="17">
        <f>[24]Junho!$J$22</f>
        <v>42.12</v>
      </c>
      <c r="T28" s="17">
        <f>[24]Junho!$J$23</f>
        <v>39.6</v>
      </c>
      <c r="U28" s="17">
        <f>[24]Junho!$J$24</f>
        <v>36</v>
      </c>
      <c r="V28" s="17">
        <f>[24]Junho!$J$25</f>
        <v>27.720000000000002</v>
      </c>
      <c r="W28" s="17">
        <f>[24]Junho!$J$26</f>
        <v>24.12</v>
      </c>
      <c r="X28" s="17">
        <f>[24]Junho!$J$27</f>
        <v>10.08</v>
      </c>
      <c r="Y28" s="17">
        <f>[24]Junho!$J$28</f>
        <v>28.44</v>
      </c>
      <c r="Z28" s="17">
        <f>[24]Junho!$J$29</f>
        <v>37.800000000000004</v>
      </c>
      <c r="AA28" s="17">
        <f>[24]Junho!$J$30</f>
        <v>32.4</v>
      </c>
      <c r="AB28" s="17">
        <f>[24]Junho!$J$31</f>
        <v>31.680000000000003</v>
      </c>
      <c r="AC28" s="17">
        <f>[24]Junho!$J$32</f>
        <v>26.28</v>
      </c>
      <c r="AD28" s="17">
        <f>[24]Junho!$J$33</f>
        <v>38.519999999999996</v>
      </c>
      <c r="AE28" s="17">
        <f>[24]Junho!$J$34</f>
        <v>42.480000000000004</v>
      </c>
      <c r="AF28" s="34">
        <f t="shared" si="3"/>
        <v>50.04</v>
      </c>
      <c r="AG28" s="2"/>
    </row>
    <row r="29" spans="1:33" ht="17.100000000000001" customHeight="1" x14ac:dyDescent="0.2">
      <c r="A29" s="15" t="s">
        <v>19</v>
      </c>
      <c r="B29" s="17">
        <f>[25]Junho!$J$5</f>
        <v>21.96</v>
      </c>
      <c r="C29" s="17">
        <f>[25]Junho!$J$6</f>
        <v>25.2</v>
      </c>
      <c r="D29" s="17">
        <f>[25]Junho!$J$7</f>
        <v>35.28</v>
      </c>
      <c r="E29" s="17">
        <f>[25]Junho!$J$8</f>
        <v>28.8</v>
      </c>
      <c r="F29" s="17">
        <f>[25]Junho!$J$9</f>
        <v>36</v>
      </c>
      <c r="G29" s="17">
        <f>[25]Junho!$J$10</f>
        <v>39.96</v>
      </c>
      <c r="H29" s="17">
        <f>[25]Junho!$J$11</f>
        <v>24.840000000000003</v>
      </c>
      <c r="I29" s="17">
        <f>[25]Junho!$J$12</f>
        <v>31.319999999999997</v>
      </c>
      <c r="J29" s="17">
        <f>[25]Junho!$J$13</f>
        <v>31.680000000000003</v>
      </c>
      <c r="K29" s="17">
        <f>[25]Junho!$J$14</f>
        <v>25.56</v>
      </c>
      <c r="L29" s="17">
        <f>[25]Junho!$J$15</f>
        <v>42.84</v>
      </c>
      <c r="M29" s="17">
        <f>[25]Junho!$J$16</f>
        <v>34.56</v>
      </c>
      <c r="N29" s="17">
        <f>[25]Junho!$J$17</f>
        <v>22.68</v>
      </c>
      <c r="O29" s="17">
        <f>[25]Junho!$J$18</f>
        <v>44.64</v>
      </c>
      <c r="P29" s="17">
        <f>[25]Junho!$J$19</f>
        <v>42.12</v>
      </c>
      <c r="Q29" s="17">
        <f>[25]Junho!$J$20</f>
        <v>33.480000000000004</v>
      </c>
      <c r="R29" s="17">
        <f>[25]Junho!$J$21</f>
        <v>36</v>
      </c>
      <c r="S29" s="17">
        <f>[25]Junho!$J$22</f>
        <v>35.28</v>
      </c>
      <c r="T29" s="17">
        <f>[25]Junho!$J$23</f>
        <v>34.200000000000003</v>
      </c>
      <c r="U29" s="17">
        <f>[25]Junho!$J$24</f>
        <v>44.64</v>
      </c>
      <c r="V29" s="17">
        <f>[25]Junho!$J$25</f>
        <v>27</v>
      </c>
      <c r="W29" s="17">
        <f>[25]Junho!$J$26</f>
        <v>31.680000000000003</v>
      </c>
      <c r="X29" s="17">
        <f>[25]Junho!$J$27</f>
        <v>24.840000000000003</v>
      </c>
      <c r="Y29" s="17">
        <f>[25]Junho!$J$28</f>
        <v>34.92</v>
      </c>
      <c r="Z29" s="17">
        <f>[25]Junho!$J$29</f>
        <v>41.4</v>
      </c>
      <c r="AA29" s="17">
        <f>[25]Junho!$J$30</f>
        <v>38.880000000000003</v>
      </c>
      <c r="AB29" s="17">
        <f>[25]Junho!$J$31</f>
        <v>39.6</v>
      </c>
      <c r="AC29" s="17">
        <f>[25]Junho!$J$32</f>
        <v>35.64</v>
      </c>
      <c r="AD29" s="17">
        <f>[25]Junho!$J$33</f>
        <v>50.04</v>
      </c>
      <c r="AE29" s="17">
        <f>[25]Junho!$J$34</f>
        <v>0</v>
      </c>
      <c r="AF29" s="34">
        <f t="shared" si="3"/>
        <v>50.04</v>
      </c>
      <c r="AG29" s="2"/>
    </row>
    <row r="30" spans="1:33" ht="17.100000000000001" customHeight="1" x14ac:dyDescent="0.2">
      <c r="A30" s="15" t="s">
        <v>31</v>
      </c>
      <c r="B30" s="17" t="str">
        <f>[26]Junho!$J$5</f>
        <v>*</v>
      </c>
      <c r="C30" s="17" t="str">
        <f>[26]Junho!$J$6</f>
        <v>*</v>
      </c>
      <c r="D30" s="17" t="str">
        <f>[26]Junho!$J$7</f>
        <v>*</v>
      </c>
      <c r="E30" s="17" t="str">
        <f>[26]Junho!$J$8</f>
        <v>*</v>
      </c>
      <c r="F30" s="17" t="str">
        <f>[26]Junho!$J$9</f>
        <v>*</v>
      </c>
      <c r="G30" s="17" t="str">
        <f>[26]Junho!$J$10</f>
        <v>*</v>
      </c>
      <c r="H30" s="17" t="str">
        <f>[26]Junho!$J$11</f>
        <v>*</v>
      </c>
      <c r="I30" s="17" t="str">
        <f>[26]Junho!$J$12</f>
        <v>*</v>
      </c>
      <c r="J30" s="17" t="str">
        <f>[26]Junho!$J$13</f>
        <v>*</v>
      </c>
      <c r="K30" s="17" t="str">
        <f>[26]Junho!$J$14</f>
        <v>*</v>
      </c>
      <c r="L30" s="17" t="str">
        <f>[26]Junho!$J$15</f>
        <v>*</v>
      </c>
      <c r="M30" s="17" t="str">
        <f>[26]Junho!$J$16</f>
        <v>*</v>
      </c>
      <c r="N30" s="17" t="str">
        <f>[26]Junho!$J$17</f>
        <v>*</v>
      </c>
      <c r="O30" s="17" t="str">
        <f>[26]Junho!$J$18</f>
        <v>*</v>
      </c>
      <c r="P30" s="17" t="str">
        <f>[26]Junho!$J$19</f>
        <v>*</v>
      </c>
      <c r="Q30" s="17" t="str">
        <f>[26]Junho!$J$20</f>
        <v>*</v>
      </c>
      <c r="R30" s="17" t="str">
        <f>[26]Junho!$J$21</f>
        <v>*</v>
      </c>
      <c r="S30" s="17" t="str">
        <f>[26]Junho!$J$22</f>
        <v>*</v>
      </c>
      <c r="T30" s="17" t="str">
        <f>[26]Junho!$J$23</f>
        <v>*</v>
      </c>
      <c r="U30" s="17" t="str">
        <f>[26]Junho!$J$24</f>
        <v>*</v>
      </c>
      <c r="V30" s="17" t="str">
        <f>[26]Junho!$J$25</f>
        <v>*</v>
      </c>
      <c r="W30" s="17" t="str">
        <f>[26]Junho!$J$26</f>
        <v>*</v>
      </c>
      <c r="X30" s="17" t="str">
        <f>[26]Junho!$J$27</f>
        <v>*</v>
      </c>
      <c r="Y30" s="17" t="str">
        <f>[26]Junho!$J$28</f>
        <v>*</v>
      </c>
      <c r="Z30" s="17" t="str">
        <f>[26]Junho!$J$29</f>
        <v>*</v>
      </c>
      <c r="AA30" s="17" t="str">
        <f>[26]Junho!$J$30</f>
        <v>*</v>
      </c>
      <c r="AB30" s="17" t="str">
        <f>[26]Junho!$J$31</f>
        <v>*</v>
      </c>
      <c r="AC30" s="17" t="str">
        <f>[26]Junho!$J$32</f>
        <v>*</v>
      </c>
      <c r="AD30" s="17" t="str">
        <f>[26]Junho!$J$33</f>
        <v>*</v>
      </c>
      <c r="AE30" s="17" t="str">
        <f>[26]Junho!$J$34</f>
        <v>*</v>
      </c>
      <c r="AF30" s="34" t="s">
        <v>137</v>
      </c>
      <c r="AG30" s="2"/>
    </row>
    <row r="31" spans="1:33" ht="17.100000000000001" customHeight="1" x14ac:dyDescent="0.2">
      <c r="A31" s="15" t="s">
        <v>51</v>
      </c>
      <c r="B31" s="17">
        <f>[27]Junho!$J$5</f>
        <v>26.28</v>
      </c>
      <c r="C31" s="17">
        <f>[27]Junho!$J$6</f>
        <v>23.759999999999998</v>
      </c>
      <c r="D31" s="17">
        <f>[27]Junho!$J$7</f>
        <v>25.2</v>
      </c>
      <c r="E31" s="17">
        <f>[27]Junho!$J$8</f>
        <v>32.4</v>
      </c>
      <c r="F31" s="17">
        <f>[27]Junho!$J$9</f>
        <v>33.480000000000004</v>
      </c>
      <c r="G31" s="17">
        <f>[27]Junho!$J$10</f>
        <v>32.04</v>
      </c>
      <c r="H31" s="17">
        <f>[27]Junho!$J$11</f>
        <v>30.240000000000002</v>
      </c>
      <c r="I31" s="17">
        <f>[27]Junho!$J$12</f>
        <v>33.119999999999997</v>
      </c>
      <c r="J31" s="17">
        <f>[27]Junho!$J$13</f>
        <v>39.6</v>
      </c>
      <c r="K31" s="17">
        <f>[27]Junho!$J$14</f>
        <v>33.480000000000004</v>
      </c>
      <c r="L31" s="17">
        <f>[27]Junho!$J$15</f>
        <v>27</v>
      </c>
      <c r="M31" s="17">
        <f>[27]Junho!$J$16</f>
        <v>27.36</v>
      </c>
      <c r="N31" s="17">
        <f>[27]Junho!$J$17</f>
        <v>40.32</v>
      </c>
      <c r="O31" s="17">
        <f>[27]Junho!$J$18</f>
        <v>37.440000000000005</v>
      </c>
      <c r="P31" s="17">
        <f>[27]Junho!$J$19</f>
        <v>31.319999999999997</v>
      </c>
      <c r="Q31" s="17">
        <f>[27]Junho!$J$20</f>
        <v>29.880000000000003</v>
      </c>
      <c r="R31" s="17">
        <f>[27]Junho!$J$21</f>
        <v>30.96</v>
      </c>
      <c r="S31" s="17">
        <f>[27]Junho!$J$22</f>
        <v>41.4</v>
      </c>
      <c r="T31" s="17">
        <f>[27]Junho!$J$23</f>
        <v>38.159999999999997</v>
      </c>
      <c r="U31" s="17">
        <f>[27]Junho!$J$24</f>
        <v>29.880000000000003</v>
      </c>
      <c r="V31" s="17">
        <f>[27]Junho!$J$25</f>
        <v>35.64</v>
      </c>
      <c r="W31" s="17">
        <f>[27]Junho!$J$26</f>
        <v>33.119999999999997</v>
      </c>
      <c r="X31" s="17">
        <f>[27]Junho!$J$27</f>
        <v>26.28</v>
      </c>
      <c r="Y31" s="17">
        <f>[27]Junho!$J$28</f>
        <v>30.6</v>
      </c>
      <c r="Z31" s="17">
        <f>[27]Junho!$J$29</f>
        <v>39.96</v>
      </c>
      <c r="AA31" s="17">
        <f>[27]Junho!$J$30</f>
        <v>36.72</v>
      </c>
      <c r="AB31" s="17">
        <f>[27]Junho!$J$31</f>
        <v>33.840000000000003</v>
      </c>
      <c r="AC31" s="17">
        <f>[27]Junho!$J$32</f>
        <v>31.319999999999997</v>
      </c>
      <c r="AD31" s="17">
        <f>[27]Junho!$J$33</f>
        <v>45</v>
      </c>
      <c r="AE31" s="17">
        <f>[27]Junho!$J$34</f>
        <v>48.24</v>
      </c>
      <c r="AF31" s="34">
        <f>MAX(B31:AE31)</f>
        <v>48.24</v>
      </c>
      <c r="AG31" s="2"/>
    </row>
    <row r="32" spans="1:33" ht="17.100000000000001" customHeight="1" x14ac:dyDescent="0.2">
      <c r="A32" s="15" t="s">
        <v>20</v>
      </c>
      <c r="B32" s="17">
        <f>[28]Junho!$J$5</f>
        <v>12.24</v>
      </c>
      <c r="C32" s="17">
        <f>[28]Junho!$J$6</f>
        <v>18.36</v>
      </c>
      <c r="D32" s="17">
        <f>[28]Junho!$J$7</f>
        <v>14.76</v>
      </c>
      <c r="E32" s="17">
        <f>[28]Junho!$J$8</f>
        <v>14.76</v>
      </c>
      <c r="F32" s="17">
        <f>[28]Junho!$J$9</f>
        <v>19.440000000000001</v>
      </c>
      <c r="G32" s="17">
        <f>[28]Junho!$J$10</f>
        <v>24.840000000000003</v>
      </c>
      <c r="H32" s="17">
        <f>[28]Junho!$J$11</f>
        <v>20.88</v>
      </c>
      <c r="I32" s="17">
        <f>[28]Junho!$J$12</f>
        <v>23.759999999999998</v>
      </c>
      <c r="J32" s="17">
        <f>[28]Junho!$J$13</f>
        <v>19.440000000000001</v>
      </c>
      <c r="K32" s="17">
        <f>[28]Junho!$J$14</f>
        <v>21.96</v>
      </c>
      <c r="L32" s="17">
        <f>[28]Junho!$J$15</f>
        <v>22.68</v>
      </c>
      <c r="M32" s="17">
        <f>[28]Junho!$J$16</f>
        <v>22.32</v>
      </c>
      <c r="N32" s="17">
        <f>[28]Junho!$J$17</f>
        <v>30.240000000000002</v>
      </c>
      <c r="O32" s="17">
        <f>[28]Junho!$J$18</f>
        <v>32.4</v>
      </c>
      <c r="P32" s="17">
        <f>[28]Junho!$J$19</f>
        <v>40.680000000000007</v>
      </c>
      <c r="Q32" s="17">
        <f>[28]Junho!$J$20</f>
        <v>15.840000000000002</v>
      </c>
      <c r="R32" s="17">
        <f>[28]Junho!$J$21</f>
        <v>26.64</v>
      </c>
      <c r="S32" s="17">
        <f>[28]Junho!$J$22</f>
        <v>32.76</v>
      </c>
      <c r="T32" s="17">
        <f>[28]Junho!$J$23</f>
        <v>36.36</v>
      </c>
      <c r="U32" s="17">
        <f>[28]Junho!$J$24</f>
        <v>26.64</v>
      </c>
      <c r="V32" s="17">
        <f>[28]Junho!$J$25</f>
        <v>25.2</v>
      </c>
      <c r="W32" s="17">
        <f>[28]Junho!$J$26</f>
        <v>23.759999999999998</v>
      </c>
      <c r="X32" s="17">
        <f>[28]Junho!$J$27</f>
        <v>20.16</v>
      </c>
      <c r="Y32" s="17">
        <f>[28]Junho!$J$28</f>
        <v>27</v>
      </c>
      <c r="Z32" s="17">
        <f>[28]Junho!$J$29</f>
        <v>26.64</v>
      </c>
      <c r="AA32" s="17">
        <f>[28]Junho!$J$30</f>
        <v>24.48</v>
      </c>
      <c r="AB32" s="17">
        <f>[28]Junho!$J$31</f>
        <v>25.2</v>
      </c>
      <c r="AC32" s="17">
        <f>[28]Junho!$J$32</f>
        <v>21.240000000000002</v>
      </c>
      <c r="AD32" s="17">
        <f>[28]Junho!$J$33</f>
        <v>33.840000000000003</v>
      </c>
      <c r="AE32" s="17">
        <f>[28]Junho!$J$34</f>
        <v>34.56</v>
      </c>
      <c r="AF32" s="34">
        <f>MAX(B32:AE32)</f>
        <v>40.680000000000007</v>
      </c>
      <c r="AG32" s="2"/>
    </row>
    <row r="33" spans="1:35" s="5" customFormat="1" ht="17.100000000000001" customHeight="1" thickBot="1" x14ac:dyDescent="0.25">
      <c r="A33" s="119" t="s">
        <v>33</v>
      </c>
      <c r="B33" s="120">
        <f t="shared" ref="B33:AF33" si="4">MAX(B5:B32)</f>
        <v>39.96</v>
      </c>
      <c r="C33" s="120">
        <f t="shared" si="4"/>
        <v>42.84</v>
      </c>
      <c r="D33" s="120">
        <f t="shared" si="4"/>
        <v>36</v>
      </c>
      <c r="E33" s="120">
        <f t="shared" si="4"/>
        <v>33.480000000000004</v>
      </c>
      <c r="F33" s="120">
        <f t="shared" si="4"/>
        <v>44.64</v>
      </c>
      <c r="G33" s="120">
        <f t="shared" si="4"/>
        <v>39.96</v>
      </c>
      <c r="H33" s="120">
        <f t="shared" si="4"/>
        <v>32.76</v>
      </c>
      <c r="I33" s="120">
        <f t="shared" si="4"/>
        <v>37.080000000000005</v>
      </c>
      <c r="J33" s="120">
        <f t="shared" si="4"/>
        <v>39.6</v>
      </c>
      <c r="K33" s="120">
        <f t="shared" si="4"/>
        <v>42.480000000000004</v>
      </c>
      <c r="L33" s="120">
        <f t="shared" si="4"/>
        <v>46.440000000000005</v>
      </c>
      <c r="M33" s="120">
        <f t="shared" si="4"/>
        <v>35.64</v>
      </c>
      <c r="N33" s="120">
        <f t="shared" si="4"/>
        <v>45.72</v>
      </c>
      <c r="O33" s="120">
        <f t="shared" si="4"/>
        <v>60.839999999999996</v>
      </c>
      <c r="P33" s="120">
        <f t="shared" si="4"/>
        <v>54</v>
      </c>
      <c r="Q33" s="120">
        <f t="shared" si="4"/>
        <v>41.76</v>
      </c>
      <c r="R33" s="120">
        <f t="shared" si="4"/>
        <v>50.04</v>
      </c>
      <c r="S33" s="120">
        <f t="shared" si="4"/>
        <v>67.319999999999993</v>
      </c>
      <c r="T33" s="120">
        <f t="shared" si="4"/>
        <v>50.4</v>
      </c>
      <c r="U33" s="120">
        <f t="shared" si="4"/>
        <v>50.04</v>
      </c>
      <c r="V33" s="120">
        <f t="shared" si="4"/>
        <v>37.800000000000004</v>
      </c>
      <c r="W33" s="120">
        <f t="shared" si="4"/>
        <v>42.84</v>
      </c>
      <c r="X33" s="120">
        <f t="shared" si="4"/>
        <v>32.76</v>
      </c>
      <c r="Y33" s="120">
        <f t="shared" si="4"/>
        <v>38.880000000000003</v>
      </c>
      <c r="Z33" s="120">
        <f t="shared" si="4"/>
        <v>56.88</v>
      </c>
      <c r="AA33" s="120">
        <f t="shared" si="4"/>
        <v>52.92</v>
      </c>
      <c r="AB33" s="120">
        <f t="shared" si="4"/>
        <v>50.04</v>
      </c>
      <c r="AC33" s="120">
        <f t="shared" si="4"/>
        <v>41.4</v>
      </c>
      <c r="AD33" s="120">
        <f t="shared" si="4"/>
        <v>50.04</v>
      </c>
      <c r="AE33" s="120">
        <f t="shared" si="4"/>
        <v>56.16</v>
      </c>
      <c r="AF33" s="158">
        <f t="shared" si="4"/>
        <v>67.319999999999993</v>
      </c>
      <c r="AG33" s="10"/>
    </row>
    <row r="34" spans="1:35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47"/>
      <c r="AG34" s="2"/>
    </row>
    <row r="35" spans="1:35" x14ac:dyDescent="0.2">
      <c r="A35" s="123"/>
      <c r="B35" s="124"/>
      <c r="C35" s="125" t="s">
        <v>139</v>
      </c>
      <c r="D35" s="125"/>
      <c r="E35" s="125"/>
      <c r="F35" s="125"/>
      <c r="G35" s="125"/>
      <c r="H35" s="130"/>
      <c r="I35" s="130"/>
      <c r="J35" s="130"/>
      <c r="K35" s="130"/>
      <c r="L35" s="130"/>
      <c r="M35" s="130" t="s">
        <v>52</v>
      </c>
      <c r="N35" s="130"/>
      <c r="O35" s="130"/>
      <c r="P35" s="130"/>
      <c r="Q35" s="130"/>
      <c r="R35" s="130"/>
      <c r="S35" s="130"/>
      <c r="T35" s="130"/>
      <c r="U35" s="130"/>
      <c r="V35" s="130" t="s">
        <v>135</v>
      </c>
      <c r="W35" s="130"/>
      <c r="X35" s="130"/>
      <c r="Y35" s="130"/>
      <c r="Z35" s="130"/>
      <c r="AA35" s="130"/>
      <c r="AB35" s="130"/>
      <c r="AC35" s="130"/>
      <c r="AD35" s="124"/>
      <c r="AE35" s="130"/>
      <c r="AF35" s="136"/>
      <c r="AG35" s="9"/>
      <c r="AH35" s="2"/>
    </row>
    <row r="36" spans="1:35" x14ac:dyDescent="0.2">
      <c r="A36" s="132"/>
      <c r="B36" s="130"/>
      <c r="C36" s="130"/>
      <c r="D36" s="130"/>
      <c r="E36" s="130"/>
      <c r="F36" s="130"/>
      <c r="G36" s="130"/>
      <c r="H36" s="130"/>
      <c r="I36" s="130"/>
      <c r="J36" s="133"/>
      <c r="K36" s="133"/>
      <c r="L36" s="133"/>
      <c r="M36" s="133" t="s">
        <v>53</v>
      </c>
      <c r="N36" s="133"/>
      <c r="O36" s="133"/>
      <c r="P36" s="133"/>
      <c r="Q36" s="130"/>
      <c r="R36" s="130"/>
      <c r="S36" s="130"/>
      <c r="T36" s="130"/>
      <c r="U36" s="130"/>
      <c r="V36" s="133" t="s">
        <v>136</v>
      </c>
      <c r="W36" s="133"/>
      <c r="X36" s="130"/>
      <c r="Y36" s="130"/>
      <c r="Z36" s="130"/>
      <c r="AA36" s="130"/>
      <c r="AB36" s="130"/>
      <c r="AC36" s="130"/>
      <c r="AD36" s="124"/>
      <c r="AE36" s="134"/>
      <c r="AF36" s="148"/>
      <c r="AG36" s="2"/>
      <c r="AH36" s="2"/>
      <c r="AI36" s="2"/>
    </row>
    <row r="37" spans="1:35" ht="13.5" thickBot="1" x14ac:dyDescent="0.25">
      <c r="A37" s="137"/>
      <c r="B37" s="138"/>
      <c r="C37" s="139"/>
      <c r="D37" s="139"/>
      <c r="E37" s="139"/>
      <c r="F37" s="139" t="s">
        <v>138</v>
      </c>
      <c r="G37" s="139"/>
      <c r="H37" s="139"/>
      <c r="I37" s="139"/>
      <c r="J37" s="139"/>
      <c r="K37" s="138"/>
      <c r="L37" s="138"/>
      <c r="M37" s="138"/>
      <c r="N37" s="138"/>
      <c r="O37" s="138"/>
      <c r="P37" s="138"/>
      <c r="Q37" s="140"/>
      <c r="R37" s="140"/>
      <c r="S37" s="140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9"/>
      <c r="AH37" s="13"/>
    </row>
    <row r="38" spans="1:35" x14ac:dyDescent="0.2">
      <c r="E38" s="77"/>
      <c r="F38" s="77"/>
      <c r="G38" s="77"/>
      <c r="H38" s="77"/>
      <c r="I38" s="77"/>
      <c r="J38" s="77"/>
      <c r="K38" s="77"/>
      <c r="L38" s="77"/>
      <c r="AF38" s="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2015-07-01T11:14:32Z</cp:lastPrinted>
  <dcterms:created xsi:type="dcterms:W3CDTF">2008-08-15T13:32:29Z</dcterms:created>
  <dcterms:modified xsi:type="dcterms:W3CDTF">2022-03-10T19:34:15Z</dcterms:modified>
</cp:coreProperties>
</file>